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MUNICIPIOS'!$B$5:$L$85</definedName>
    <definedName name="_xlnm.Print_Area" localSheetId="16">'SERIE EM MUNICIPIOS'!$B$5:$L$85</definedName>
    <definedName name="_xlnm.Print_Area" localSheetId="11">'SERIE IO MUNICIPIOS'!$B$5:$L$85</definedName>
    <definedName name="_xlnm.Print_Area" localSheetId="6">'SERIE PERNOCTACIONES MUN'!$B$5:$L$85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89" i="33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5"/>
  <c r="D66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4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K43"/>
  <c r="N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K8"/>
  <c r="N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1" i="17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1" i="12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1" i="7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1" i="2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B19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<sst xmlns="http://schemas.openxmlformats.org/spreadsheetml/2006/main" count="1509" uniqueCount="274">
  <si>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</si>
  <si>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</si>
  <si>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</si>
  <si>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</si>
  <si>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</si>
  <si>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</si>
  <si>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</si>
  <si>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</si>
  <si>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</si>
  <si>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</si>
  <si>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</si>
  <si>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</si>
  <si>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</si>
  <si>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</si>
  <si>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</si>
  <si>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</si>
  <si>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</si>
  <si>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</si>
  <si>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</si>
  <si>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</si>
  <si>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</si>
  <si>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</si>
  <si>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</si>
  <si>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</si>
  <si>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</si>
  <si>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</si>
  <si>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</si>
  <si>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</si>
  <si>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</si>
  <si>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</si>
  <si>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</si>
  <si>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</si>
  <si>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</si>
  <si>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</si>
  <si>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</si>
  <si>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</si>
  <si>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</si>
  <si>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</si>
  <si>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</si>
  <si>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</si>
  <si>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</si>
  <si>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</si>
  <si>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</si>
  <si>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</si>
  <si>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</si>
  <si>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</si>
  <si>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</si>
  <si>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</si>
  <si>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</si>
  <si>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</si>
  <si>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</si>
  <si>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</si>
  <si>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</si>
  <si>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</si>
  <si>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</si>
  <si>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</si>
  <si>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</si>
  <si>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</si>
  <si>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</si>
  <si>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</si>
  <si>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</si>
  <si>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</si>
  <si>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</si>
  <si>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</si>
  <si>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</si>
  <si>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</si>
  <si>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</si>
  <si>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</si>
  <si>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</si>
  <si>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</si>
  <si>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</si>
  <si>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</si>
  <si>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</si>
  <si>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</si>
  <si>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</si>
  <si>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</si>
  <si>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</si>
  <si>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</si>
  <si>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</si>
  <si>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</si>
  <si>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</si>
  <si>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</si>
  <si>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</si>
  <si>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</si>
  <si>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</si>
  <si>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</si>
  <si>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</si>
  <si>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</si>
  <si>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</si>
  <si>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</si>
  <si>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</si>
  <si>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</si>
  <si>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</si>
  <si>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</si>
  <si>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</si>
  <si>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</si>
  <si>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</si>
  <si>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</si>
  <si>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</si>
  <si>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</si>
  <si>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</si>
  <si>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</si>
  <si>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</si>
  <si>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</si>
  <si>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</si>
  <si>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</si>
  <si>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</si>
  <si>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</si>
  <si>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</si>
  <si>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</si>
  <si>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</si>
  <si>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</si>
  <si>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</si>
  <si>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</si>
  <si>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</si>
  <si>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</si>
  <si>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</si>
  <si>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</si>
  <si>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</si>
  <si>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</si>
  <si>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</si>
  <si>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</si>
  <si>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</si>
  <si>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</si>
  <si>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</si>
  <si>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</si>
  <si>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</si>
  <si>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</si>
  <si>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</si>
  <si>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</si>
  <si>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</si>
  <si>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</si>
  <si>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</si>
  <si>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</si>
  <si>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</si>
  <si>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</si>
  <si>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</si>
  <si>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</si>
  <si>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</si>
  <si>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</si>
  <si>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</si>
  <si>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</si>
  <si>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</si>
  <si>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</si>
  <si>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</si>
  <si>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</si>
  <si>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</si>
  <si>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</si>
  <si>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</si>
  <si>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</si>
  <si>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</si>
  <si>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</si>
  <si>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</si>
  <si>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</si>
  <si>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</si>
  <si>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</si>
  <si>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</si>
  <si>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</si>
  <si>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</si>
  <si>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</si>
  <si>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</si>
  <si>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</si>
  <si>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</si>
  <si>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</si>
  <si>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</si>
  <si>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</si>
  <si>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</si>
  <si>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</si>
  <si>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</si>
  <si>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</si>
  <si>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</si>
  <si>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</si>
  <si>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</si>
  <si>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</si>
  <si>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</si>
  <si>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</si>
  <si>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</si>
  <si>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</si>
  <si>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</si>
  <si>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</si>
  <si>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</si>
  <si>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</si>
  <si>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</si>
  <si>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</si>
  <si>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</si>
  <si>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</si>
  <si>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</si>
  <si>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</si>
  <si>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</si>
  <si>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</si>
  <si>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</si>
  <si>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</si>
  <si>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</si>
  <si>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</si>
  <si>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</si>
  <si>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</si>
  <si>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</si>
  <si>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</si>
  <si>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</si>
  <si>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</si>
  <si>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</si>
  <si>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</si>
  <si>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</si>
  <si>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</si>
  <si>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</si>
  <si>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</si>
  <si>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</si>
  <si>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</si>
  <si>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</si>
  <si>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</si>
  <si>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</si>
  <si>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</si>
  <si>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</si>
  <si>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</si>
  <si>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</si>
  <si>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</si>
  <si>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</si>
  <si>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</si>
  <si>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</si>
  <si>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</si>
  <si>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</si>
  <si>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</si>
  <si>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</si>
  <si>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</si>
  <si>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</si>
  <si>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</si>
  <si>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</si>
  <si>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</si>
  <si>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</si>
  <si>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</si>
  <si>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</si>
  <si>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</si>
  <si>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</si>
  <si>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</si>
  <si>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</si>
  <si>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</si>
  <si>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</si>
  <si>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</si>
  <si>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</si>
  <si>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</si>
  <si>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</si>
  <si>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</si>
  <si>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</si>
  <si>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</si>
  <si>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</si>
  <si>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</si>
  <si>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</si>
  <si>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</si>
  <si>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</si>
  <si>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</si>
  <si>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</si>
  <si>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</si>
  <si>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</si>
  <si>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</si>
  <si>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</si>
  <si>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</si>
  <si>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</si>
  <si>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</si>
  <si>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</si>
  <si>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</si>
  <si>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</si>
  <si>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nov. 2011 </t>
  </si>
  <si>
    <t>acumulado nov. 2010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</si>
  <si>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</si>
  <si>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</si>
  <si>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</si>
  <si>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</si>
  <si>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</si>
  <si>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</si>
  <si>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</si>
  <si>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</si>
  <si>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</si>
  <si>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</si>
  <si>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Noviembre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</si>
</sst>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2E-2"/>
          <c:y val="0.20975609756098096"/>
          <c:w val="0.934580860866997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4743870</c:v>
                </c:pt>
                <c:pt idx="1">
                  <c:v>2941744</c:v>
                </c:pt>
                <c:pt idx="2">
                  <c:v>1802126</c:v>
                </c:pt>
                <c:pt idx="3">
                  <c:v>1695614</c:v>
                </c:pt>
                <c:pt idx="4">
                  <c:v>1139347</c:v>
                </c:pt>
                <c:pt idx="5">
                  <c:v>556267</c:v>
                </c:pt>
                <c:pt idx="6">
                  <c:v>1397967</c:v>
                </c:pt>
                <c:pt idx="7">
                  <c:v>654355</c:v>
                </c:pt>
                <c:pt idx="8">
                  <c:v>743612</c:v>
                </c:pt>
                <c:pt idx="9">
                  <c:v>668652</c:v>
                </c:pt>
                <c:pt idx="10">
                  <c:v>493458</c:v>
                </c:pt>
                <c:pt idx="11">
                  <c:v>175194</c:v>
                </c:pt>
                <c:pt idx="12">
                  <c:v>143489</c:v>
                </c:pt>
                <c:pt idx="13">
                  <c:v>143489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01773312"/>
        <c:axId val="401775616"/>
      </c:barChart>
      <c:catAx>
        <c:axId val="401773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75616"/>
        <c:crosses val="autoZero"/>
        <c:auto val="1"/>
        <c:lblAlgn val="ctr"/>
        <c:lblOffset val="100"/>
        <c:tickLblSkip val="1"/>
        <c:tickMarkSkip val="1"/>
      </c:catAx>
      <c:valAx>
        <c:axId val="401775616"/>
        <c:scaling>
          <c:orientation val="minMax"/>
        </c:scaling>
        <c:delete val="1"/>
        <c:axPos val="l"/>
        <c:numFmt formatCode="#,##0_)" sourceLinked="1"/>
        <c:tickLblPos val="none"/>
        <c:crossAx val="40177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1695614</c:v>
                </c:pt>
                <c:pt idx="1">
                  <c:v>1139347</c:v>
                </c:pt>
                <c:pt idx="2">
                  <c:v>164275</c:v>
                </c:pt>
                <c:pt idx="3">
                  <c:v>784403</c:v>
                </c:pt>
                <c:pt idx="4">
                  <c:v>175266</c:v>
                </c:pt>
                <c:pt idx="5">
                  <c:v>15403</c:v>
                </c:pt>
                <c:pt idx="6">
                  <c:v>556267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1569559</c:v>
                </c:pt>
                <c:pt idx="1">
                  <c:v>1033045</c:v>
                </c:pt>
                <c:pt idx="2">
                  <c:v>150499</c:v>
                </c:pt>
                <c:pt idx="3">
                  <c:v>713389</c:v>
                </c:pt>
                <c:pt idx="4">
                  <c:v>155499</c:v>
                </c:pt>
                <c:pt idx="5">
                  <c:v>13658</c:v>
                </c:pt>
                <c:pt idx="6">
                  <c:v>536514</c:v>
                </c:pt>
              </c:numCache>
            </c:numRef>
          </c:val>
        </c:ser>
        <c:dLbls>
          <c:showVal val="1"/>
        </c:dLbls>
        <c:gapWidth val="30"/>
        <c:overlap val="-10"/>
        <c:axId val="418763904"/>
        <c:axId val="41876582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426703881349550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206563098531602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13E-2"/>
                  <c:y val="-1.1256404799711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125183754317612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E-2"/>
                  <c:y val="-3.500515657995976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81E-2"/>
                  <c:y val="-0.237399446690785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8.0312367996360767E-2</c:v>
                </c:pt>
                <c:pt idx="1">
                  <c:v>0.10290161609610424</c:v>
                </c:pt>
                <c:pt idx="2">
                  <c:v>9.1535491930178944E-2</c:v>
                </c:pt>
                <c:pt idx="3">
                  <c:v>9.9544568250982277E-2</c:v>
                </c:pt>
                <c:pt idx="4">
                  <c:v>0.12711978855169487</c:v>
                </c:pt>
                <c:pt idx="5">
                  <c:v>0.12776394786938058</c:v>
                </c:pt>
                <c:pt idx="6">
                  <c:v>3.6817305792579504E-2</c:v>
                </c:pt>
              </c:numCache>
            </c:numRef>
          </c:val>
        </c:ser>
        <c:dLbls>
          <c:showVal val="1"/>
        </c:dLbls>
        <c:marker val="1"/>
        <c:axId val="449803008"/>
        <c:axId val="449804544"/>
      </c:lineChart>
      <c:catAx>
        <c:axId val="418763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65824"/>
        <c:crosses val="autoZero"/>
        <c:auto val="1"/>
        <c:lblAlgn val="ctr"/>
        <c:lblOffset val="100"/>
        <c:tickLblSkip val="1"/>
        <c:tickMarkSkip val="1"/>
      </c:catAx>
      <c:valAx>
        <c:axId val="418765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8763904"/>
        <c:crosses val="autoZero"/>
        <c:crossBetween val="between"/>
      </c:valAx>
      <c:catAx>
        <c:axId val="449803008"/>
        <c:scaling>
          <c:orientation val="minMax"/>
        </c:scaling>
        <c:delete val="1"/>
        <c:axPos val="b"/>
        <c:tickLblPos val="none"/>
        <c:crossAx val="449804544"/>
        <c:crosses val="autoZero"/>
        <c:auto val="1"/>
        <c:lblAlgn val="ctr"/>
        <c:lblOffset val="100"/>
      </c:catAx>
      <c:valAx>
        <c:axId val="449804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980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75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1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1397967</c:v>
                </c:pt>
                <c:pt idx="1">
                  <c:v>654355</c:v>
                </c:pt>
                <c:pt idx="2">
                  <c:v>82168</c:v>
                </c:pt>
                <c:pt idx="3">
                  <c:v>364146</c:v>
                </c:pt>
                <c:pt idx="4">
                  <c:v>189971</c:v>
                </c:pt>
                <c:pt idx="5">
                  <c:v>18070</c:v>
                </c:pt>
                <c:pt idx="6">
                  <c:v>743612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1314976</c:v>
                </c:pt>
                <c:pt idx="1">
                  <c:v>609118</c:v>
                </c:pt>
                <c:pt idx="2">
                  <c:v>76385</c:v>
                </c:pt>
                <c:pt idx="3">
                  <c:v>349218</c:v>
                </c:pt>
                <c:pt idx="4">
                  <c:v>170356</c:v>
                </c:pt>
                <c:pt idx="5">
                  <c:v>13159</c:v>
                </c:pt>
                <c:pt idx="6">
                  <c:v>705858</c:v>
                </c:pt>
              </c:numCache>
            </c:numRef>
          </c:val>
        </c:ser>
        <c:dLbls>
          <c:showVal val="1"/>
        </c:dLbls>
        <c:gapWidth val="30"/>
        <c:overlap val="-10"/>
        <c:axId val="450086400"/>
        <c:axId val="45008832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647078101723771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68725260693764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73E-2"/>
                  <c:y val="-0.13183819797993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7E-2"/>
                  <c:y val="-0.316451945585804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0.164579043004239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5E-2"/>
                  <c:y val="-0.407877617168956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6.3112178473219288E-2</c:v>
                </c:pt>
                <c:pt idx="1">
                  <c:v>7.4266398300493502E-2</c:v>
                </c:pt>
                <c:pt idx="2">
                  <c:v>7.5708581527786867E-2</c:v>
                </c:pt>
                <c:pt idx="3">
                  <c:v>4.2746937443087128E-2</c:v>
                </c:pt>
                <c:pt idx="4">
                  <c:v>0.11514123365188195</c:v>
                </c:pt>
                <c:pt idx="5">
                  <c:v>0.37320465080933202</c:v>
                </c:pt>
                <c:pt idx="6">
                  <c:v>5.3486678623745849E-2</c:v>
                </c:pt>
              </c:numCache>
            </c:numRef>
          </c:val>
        </c:ser>
        <c:dLbls>
          <c:showVal val="1"/>
        </c:dLbls>
        <c:marker val="1"/>
        <c:axId val="452985984"/>
        <c:axId val="452987520"/>
      </c:lineChart>
      <c:catAx>
        <c:axId val="45008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0088320"/>
        <c:crosses val="autoZero"/>
        <c:auto val="1"/>
        <c:lblAlgn val="ctr"/>
        <c:lblOffset val="100"/>
        <c:tickLblSkip val="1"/>
        <c:tickMarkSkip val="1"/>
      </c:catAx>
      <c:valAx>
        <c:axId val="450088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0086400"/>
        <c:crosses val="autoZero"/>
        <c:crossBetween val="between"/>
      </c:valAx>
      <c:catAx>
        <c:axId val="452985984"/>
        <c:scaling>
          <c:orientation val="minMax"/>
        </c:scaling>
        <c:delete val="1"/>
        <c:axPos val="b"/>
        <c:tickLblPos val="none"/>
        <c:crossAx val="452987520"/>
        <c:crosses val="autoZero"/>
        <c:auto val="1"/>
        <c:lblAlgn val="ctr"/>
        <c:lblOffset val="100"/>
      </c:catAx>
      <c:valAx>
        <c:axId val="452987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298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7"/>
          <c:y val="0.15891703988747333"/>
          <c:w val="0.665641737134885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1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668652</c:v>
                </c:pt>
                <c:pt idx="1">
                  <c:v>493458</c:v>
                </c:pt>
                <c:pt idx="2">
                  <c:v>413829</c:v>
                </c:pt>
                <c:pt idx="3">
                  <c:v>67421</c:v>
                </c:pt>
                <c:pt idx="4">
                  <c:v>12208</c:v>
                </c:pt>
                <c:pt idx="5">
                  <c:v>175194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653921</c:v>
                </c:pt>
                <c:pt idx="1">
                  <c:v>452618</c:v>
                </c:pt>
                <c:pt idx="2">
                  <c:v>377403</c:v>
                </c:pt>
                <c:pt idx="3">
                  <c:v>65803</c:v>
                </c:pt>
                <c:pt idx="4">
                  <c:v>9412</c:v>
                </c:pt>
                <c:pt idx="5">
                  <c:v>201303</c:v>
                </c:pt>
              </c:numCache>
            </c:numRef>
          </c:val>
        </c:ser>
        <c:dLbls>
          <c:showVal val="1"/>
        </c:dLbls>
        <c:gapWidth val="30"/>
        <c:overlap val="-10"/>
        <c:axId val="453710976"/>
        <c:axId val="453712896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9323194787761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14671206639710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57E-2"/>
                  <c:y val="-0.264894331036063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513E-2"/>
                  <c:y val="0.184776138949367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2.2527186005649E-2</c:v>
                </c:pt>
                <c:pt idx="1">
                  <c:v>9.0230613895161044E-2</c:v>
                </c:pt>
                <c:pt idx="2">
                  <c:v>9.6517515759016223E-2</c:v>
                </c:pt>
                <c:pt idx="3">
                  <c:v>2.4588544595231219E-2</c:v>
                </c:pt>
                <c:pt idx="4">
                  <c:v>0.29706757331066724</c:v>
                </c:pt>
                <c:pt idx="5">
                  <c:v>-0.12970000447087227</c:v>
                </c:pt>
              </c:numCache>
            </c:numRef>
          </c:val>
        </c:ser>
        <c:dLbls>
          <c:showVal val="1"/>
        </c:dLbls>
        <c:marker val="1"/>
        <c:axId val="453722880"/>
        <c:axId val="453724416"/>
      </c:lineChart>
      <c:catAx>
        <c:axId val="45371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3712896"/>
        <c:crosses val="autoZero"/>
        <c:auto val="1"/>
        <c:lblAlgn val="ctr"/>
        <c:lblOffset val="100"/>
        <c:tickLblSkip val="1"/>
        <c:tickMarkSkip val="1"/>
      </c:catAx>
      <c:valAx>
        <c:axId val="453712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3710976"/>
        <c:crosses val="autoZero"/>
        <c:crossBetween val="between"/>
      </c:valAx>
      <c:catAx>
        <c:axId val="453722880"/>
        <c:scaling>
          <c:orientation val="minMax"/>
        </c:scaling>
        <c:delete val="1"/>
        <c:axPos val="b"/>
        <c:tickLblPos val="none"/>
        <c:crossAx val="453724416"/>
        <c:crosses val="autoZero"/>
        <c:auto val="1"/>
        <c:lblAlgn val="ctr"/>
        <c:lblOffset val="100"/>
      </c:catAx>
      <c:valAx>
        <c:axId val="453724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3722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78"/>
          <c:y val="0.15891703988747333"/>
          <c:w val="0.67431790249968304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143489</c:v>
                </c:pt>
                <c:pt idx="1">
                  <c:v>143489</c:v>
                </c:pt>
                <c:pt idx="2">
                  <c:v>42888</c:v>
                </c:pt>
                <c:pt idx="3">
                  <c:v>42410</c:v>
                </c:pt>
                <c:pt idx="4">
                  <c:v>49851</c:v>
                </c:pt>
                <c:pt idx="5">
                  <c:v>8340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142019</c:v>
                </c:pt>
                <c:pt idx="1">
                  <c:v>142019</c:v>
                </c:pt>
                <c:pt idx="2">
                  <c:v>46408</c:v>
                </c:pt>
                <c:pt idx="3">
                  <c:v>42111</c:v>
                </c:pt>
                <c:pt idx="4">
                  <c:v>46488</c:v>
                </c:pt>
                <c:pt idx="5">
                  <c:v>7012</c:v>
                </c:pt>
              </c:numCache>
            </c:numRef>
          </c:val>
        </c:ser>
        <c:dLbls>
          <c:showVal val="1"/>
        </c:dLbls>
        <c:gapWidth val="30"/>
        <c:overlap val="-10"/>
        <c:axId val="454120192"/>
        <c:axId val="454122112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459967914613583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825730719130924E-2"/>
                  <c:y val="-0.46435968372976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48054414196146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08343837477695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-0.127074172900944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9E-2"/>
                  <c:y val="0.131315009740206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1.0350727719530486E-2</c:v>
                </c:pt>
                <c:pt idx="1">
                  <c:v>1.0350727719530486E-2</c:v>
                </c:pt>
                <c:pt idx="2">
                  <c:v>-7.5848991553180492E-2</c:v>
                </c:pt>
                <c:pt idx="3">
                  <c:v>7.1002825864975895E-3</c:v>
                </c:pt>
                <c:pt idx="4">
                  <c:v>7.2341249354672177E-2</c:v>
                </c:pt>
                <c:pt idx="5">
                  <c:v>0.18938961779806046</c:v>
                </c:pt>
              </c:numCache>
            </c:numRef>
          </c:val>
        </c:ser>
        <c:dLbls>
          <c:showVal val="1"/>
        </c:dLbls>
        <c:marker val="1"/>
        <c:axId val="454136192"/>
        <c:axId val="454137728"/>
      </c:lineChart>
      <c:catAx>
        <c:axId val="45412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122112"/>
        <c:crosses val="autoZero"/>
        <c:auto val="1"/>
        <c:lblAlgn val="ctr"/>
        <c:lblOffset val="100"/>
        <c:tickLblSkip val="1"/>
        <c:tickMarkSkip val="1"/>
      </c:catAx>
      <c:valAx>
        <c:axId val="454122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4120192"/>
        <c:crosses val="autoZero"/>
        <c:crossBetween val="between"/>
      </c:valAx>
      <c:catAx>
        <c:axId val="454136192"/>
        <c:scaling>
          <c:orientation val="minMax"/>
        </c:scaling>
        <c:delete val="1"/>
        <c:axPos val="b"/>
        <c:tickLblPos val="none"/>
        <c:crossAx val="454137728"/>
        <c:crosses val="autoZero"/>
        <c:auto val="1"/>
        <c:lblAlgn val="ctr"/>
        <c:lblOffset val="100"/>
      </c:catAx>
      <c:valAx>
        <c:axId val="454137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4136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51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4743870</c:v>
                </c:pt>
                <c:pt idx="1">
                  <c:v>2941744</c:v>
                </c:pt>
                <c:pt idx="2">
                  <c:v>381573</c:v>
                </c:pt>
                <c:pt idx="3">
                  <c:v>1843059</c:v>
                </c:pt>
                <c:pt idx="4">
                  <c:v>572978</c:v>
                </c:pt>
                <c:pt idx="5">
                  <c:v>109523</c:v>
                </c:pt>
                <c:pt idx="6">
                  <c:v>34611</c:v>
                </c:pt>
                <c:pt idx="7">
                  <c:v>1802126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4425310</c:v>
                </c:pt>
                <c:pt idx="1">
                  <c:v>2697754</c:v>
                </c:pt>
                <c:pt idx="2">
                  <c:v>357683</c:v>
                </c:pt>
                <c:pt idx="3">
                  <c:v>1679581</c:v>
                </c:pt>
                <c:pt idx="4">
                  <c:v>537615</c:v>
                </c:pt>
                <c:pt idx="5">
                  <c:v>92807</c:v>
                </c:pt>
                <c:pt idx="6">
                  <c:v>30068</c:v>
                </c:pt>
                <c:pt idx="7">
                  <c:v>1727556</c:v>
                </c:pt>
              </c:numCache>
            </c:numRef>
          </c:val>
        </c:ser>
        <c:dLbls>
          <c:showVal val="1"/>
        </c:dLbls>
        <c:gapWidth val="30"/>
        <c:overlap val="-10"/>
        <c:axId val="454280320"/>
        <c:axId val="45428224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518180300227544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39619886391540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1526282187699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24E-2"/>
                  <c:y val="-0.233291862425720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63711015652E-2"/>
                  <c:y val="-0.189444235271007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3707226814308E-2"/>
                  <c:y val="0.118840997266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707E-2"/>
                  <c:y val="4.969960875472689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8E-2"/>
                  <c:y val="-0.3193042709578147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7.1985917370760433E-2</c:v>
                </c:pt>
                <c:pt idx="1">
                  <c:v>9.0441900929439933E-2</c:v>
                </c:pt>
                <c:pt idx="2">
                  <c:v>6.6790985313811335E-2</c:v>
                </c:pt>
                <c:pt idx="3">
                  <c:v>9.7332608549394184E-2</c:v>
                </c:pt>
                <c:pt idx="4">
                  <c:v>6.5777554569719898E-2</c:v>
                </c:pt>
                <c:pt idx="5">
                  <c:v>0.18011572402943754</c:v>
                </c:pt>
                <c:pt idx="6">
                  <c:v>0.15109086071571109</c:v>
                </c:pt>
                <c:pt idx="7">
                  <c:v>4.3165026198861201E-2</c:v>
                </c:pt>
              </c:numCache>
            </c:numRef>
          </c:val>
        </c:ser>
        <c:dLbls>
          <c:showVal val="1"/>
        </c:dLbls>
        <c:marker val="1"/>
        <c:axId val="454558464"/>
        <c:axId val="454560000"/>
      </c:lineChart>
      <c:catAx>
        <c:axId val="454280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282240"/>
        <c:crosses val="autoZero"/>
        <c:auto val="1"/>
        <c:lblAlgn val="ctr"/>
        <c:lblOffset val="100"/>
        <c:tickLblSkip val="1"/>
        <c:tickMarkSkip val="1"/>
      </c:catAx>
      <c:valAx>
        <c:axId val="454282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4280320"/>
        <c:crosses val="autoZero"/>
        <c:crossBetween val="between"/>
      </c:valAx>
      <c:catAx>
        <c:axId val="454558464"/>
        <c:scaling>
          <c:orientation val="minMax"/>
        </c:scaling>
        <c:delete val="1"/>
        <c:axPos val="b"/>
        <c:tickLblPos val="none"/>
        <c:crossAx val="454560000"/>
        <c:crosses val="autoZero"/>
        <c:auto val="1"/>
        <c:lblAlgn val="ctr"/>
        <c:lblOffset val="100"/>
      </c:catAx>
      <c:valAx>
        <c:axId val="454560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455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83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33E-2"/>
          <c:y val="0.21294578608296189"/>
          <c:w val="0.93458086086699743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36953637</c:v>
                </c:pt>
                <c:pt idx="1">
                  <c:v>21695916</c:v>
                </c:pt>
                <c:pt idx="2">
                  <c:v>15257721</c:v>
                </c:pt>
                <c:pt idx="3">
                  <c:v>14127000</c:v>
                </c:pt>
                <c:pt idx="4">
                  <c:v>9152693</c:v>
                </c:pt>
                <c:pt idx="5">
                  <c:v>4974307</c:v>
                </c:pt>
                <c:pt idx="6">
                  <c:v>11787250</c:v>
                </c:pt>
                <c:pt idx="7">
                  <c:v>5465816</c:v>
                </c:pt>
                <c:pt idx="8">
                  <c:v>6321434</c:v>
                </c:pt>
                <c:pt idx="9">
                  <c:v>4906105</c:v>
                </c:pt>
                <c:pt idx="10">
                  <c:v>3560442</c:v>
                </c:pt>
                <c:pt idx="11">
                  <c:v>1345663</c:v>
                </c:pt>
                <c:pt idx="12">
                  <c:v>303353</c:v>
                </c:pt>
                <c:pt idx="13">
                  <c:v>303353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04119552"/>
        <c:axId val="404171392"/>
      </c:barChart>
      <c:catAx>
        <c:axId val="40411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4171392"/>
        <c:crosses val="autoZero"/>
        <c:auto val="1"/>
        <c:lblAlgn val="ctr"/>
        <c:lblOffset val="100"/>
        <c:tickLblSkip val="1"/>
        <c:tickMarkSkip val="1"/>
      </c:catAx>
      <c:valAx>
        <c:axId val="404171392"/>
        <c:scaling>
          <c:orientation val="minMax"/>
        </c:scaling>
        <c:delete val="1"/>
        <c:axPos val="l"/>
        <c:numFmt formatCode="#,##0_)" sourceLinked="1"/>
        <c:tickLblPos val="none"/>
        <c:crossAx val="40411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66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14127000</c:v>
                </c:pt>
                <c:pt idx="1">
                  <c:v>9152693</c:v>
                </c:pt>
                <c:pt idx="2">
                  <c:v>1235283</c:v>
                </c:pt>
                <c:pt idx="3">
                  <c:v>6259681</c:v>
                </c:pt>
                <c:pt idx="4">
                  <c:v>1540672</c:v>
                </c:pt>
                <c:pt idx="5">
                  <c:v>117057</c:v>
                </c:pt>
                <c:pt idx="6">
                  <c:v>4974307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12557999</c:v>
                </c:pt>
                <c:pt idx="1">
                  <c:v>7912619</c:v>
                </c:pt>
                <c:pt idx="2">
                  <c:v>1054364</c:v>
                </c:pt>
                <c:pt idx="3">
                  <c:v>5511727</c:v>
                </c:pt>
                <c:pt idx="4">
                  <c:v>1248720</c:v>
                </c:pt>
                <c:pt idx="5">
                  <c:v>97808</c:v>
                </c:pt>
                <c:pt idx="6">
                  <c:v>4645380</c:v>
                </c:pt>
              </c:numCache>
            </c:numRef>
          </c:val>
        </c:ser>
        <c:dLbls>
          <c:showVal val="1"/>
        </c:dLbls>
        <c:gapWidth val="30"/>
        <c:overlap val="-10"/>
        <c:axId val="454966656"/>
        <c:axId val="454997504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49224473867857E-2"/>
                  <c:y val="-0.501547956193625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28926197539312E-2"/>
                  <c:y val="-0.277249496619575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-5.28364463797534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0.2332921898276230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5.5878337453140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91E-2"/>
                  <c:y val="-6.82691898439929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308085189974954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0.12494036669377025</c:v>
                </c:pt>
                <c:pt idx="1">
                  <c:v>0.15672105531682998</c:v>
                </c:pt>
                <c:pt idx="2">
                  <c:v>0.17159064611462455</c:v>
                </c:pt>
                <c:pt idx="3">
                  <c:v>0.13570229439883361</c:v>
                </c:pt>
                <c:pt idx="4">
                  <c:v>0.23380101223653021</c:v>
                </c:pt>
                <c:pt idx="5">
                  <c:v>0.19680394241779814</c:v>
                </c:pt>
                <c:pt idx="6">
                  <c:v>7.0807339765530483E-2</c:v>
                </c:pt>
              </c:numCache>
            </c:numRef>
          </c:val>
        </c:ser>
        <c:dLbls>
          <c:showVal val="1"/>
        </c:dLbls>
        <c:marker val="1"/>
        <c:axId val="454999040"/>
        <c:axId val="455009024"/>
      </c:lineChart>
      <c:catAx>
        <c:axId val="45496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9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54997504"/>
        <c:crosses val="autoZero"/>
        <c:auto val="1"/>
        <c:lblAlgn val="ctr"/>
        <c:lblOffset val="100"/>
        <c:tickLblSkip val="1"/>
        <c:tickMarkSkip val="1"/>
      </c:catAx>
      <c:valAx>
        <c:axId val="454997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4966656"/>
        <c:crosses val="autoZero"/>
        <c:crossBetween val="between"/>
      </c:valAx>
      <c:catAx>
        <c:axId val="454999040"/>
        <c:scaling>
          <c:orientation val="minMax"/>
        </c:scaling>
        <c:delete val="1"/>
        <c:axPos val="b"/>
        <c:tickLblPos val="none"/>
        <c:crossAx val="455009024"/>
        <c:crosses val="autoZero"/>
        <c:auto val="1"/>
        <c:lblAlgn val="ctr"/>
        <c:lblOffset val="100"/>
      </c:catAx>
      <c:valAx>
        <c:axId val="455009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499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33"/>
          <c:w val="0.639988696798634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97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11787250</c:v>
                </c:pt>
                <c:pt idx="1">
                  <c:v>5465816</c:v>
                </c:pt>
                <c:pt idx="2">
                  <c:v>634697</c:v>
                </c:pt>
                <c:pt idx="3">
                  <c:v>3239216</c:v>
                </c:pt>
                <c:pt idx="4">
                  <c:v>1495231</c:v>
                </c:pt>
                <c:pt idx="5">
                  <c:v>96672</c:v>
                </c:pt>
                <c:pt idx="6">
                  <c:v>6321434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10622223</c:v>
                </c:pt>
                <c:pt idx="1">
                  <c:v>4782680</c:v>
                </c:pt>
                <c:pt idx="2">
                  <c:v>567636</c:v>
                </c:pt>
                <c:pt idx="3">
                  <c:v>2808720</c:v>
                </c:pt>
                <c:pt idx="4">
                  <c:v>1321180</c:v>
                </c:pt>
                <c:pt idx="5">
                  <c:v>85144</c:v>
                </c:pt>
                <c:pt idx="6">
                  <c:v>5839543</c:v>
                </c:pt>
              </c:numCache>
            </c:numRef>
          </c:val>
        </c:ser>
        <c:dLbls>
          <c:showVal val="1"/>
        </c:dLbls>
        <c:gapWidth val="30"/>
        <c:overlap val="-10"/>
        <c:axId val="455155712"/>
        <c:axId val="45515763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86E-2"/>
                  <c:y val="-0.439177893823563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355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-2.940069081801366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66E-2"/>
                  <c:y val="1.61883870545287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1.48077332329300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23E-2"/>
                  <c:y val="0.127156350778398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44393559362927E-2"/>
                  <c:y val="-0.270663152552916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0.10967826602774203</c:v>
                </c:pt>
                <c:pt idx="1">
                  <c:v>0.14283539772679751</c:v>
                </c:pt>
                <c:pt idx="2">
                  <c:v>0.11814085082693838</c:v>
                </c:pt>
                <c:pt idx="3">
                  <c:v>0.15327124099233816</c:v>
                </c:pt>
                <c:pt idx="4">
                  <c:v>0.13173905145400325</c:v>
                </c:pt>
                <c:pt idx="5">
                  <c:v>0.13539415578314384</c:v>
                </c:pt>
                <c:pt idx="6">
                  <c:v>8.2522039824006771E-2</c:v>
                </c:pt>
              </c:numCache>
            </c:numRef>
          </c:val>
        </c:ser>
        <c:dLbls>
          <c:showVal val="1"/>
        </c:dLbls>
        <c:marker val="1"/>
        <c:axId val="455159168"/>
        <c:axId val="455177344"/>
      </c:lineChart>
      <c:catAx>
        <c:axId val="455155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157632"/>
        <c:crosses val="autoZero"/>
        <c:auto val="1"/>
        <c:lblAlgn val="ctr"/>
        <c:lblOffset val="100"/>
        <c:tickLblSkip val="1"/>
        <c:tickMarkSkip val="1"/>
      </c:catAx>
      <c:valAx>
        <c:axId val="455157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5155712"/>
        <c:crosses val="autoZero"/>
        <c:crossBetween val="between"/>
      </c:valAx>
      <c:catAx>
        <c:axId val="455159168"/>
        <c:scaling>
          <c:orientation val="minMax"/>
        </c:scaling>
        <c:delete val="1"/>
        <c:axPos val="b"/>
        <c:tickLblPos val="none"/>
        <c:crossAx val="455177344"/>
        <c:crosses val="autoZero"/>
        <c:auto val="1"/>
        <c:lblAlgn val="ctr"/>
        <c:lblOffset val="100"/>
      </c:catAx>
      <c:valAx>
        <c:axId val="455177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515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56"/>
          <c:y val="0.1589170398874735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437"/>
          <c:w val="0.9766031326207531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4906105</c:v>
                </c:pt>
                <c:pt idx="1">
                  <c:v>3560442</c:v>
                </c:pt>
                <c:pt idx="2">
                  <c:v>3034817</c:v>
                </c:pt>
                <c:pt idx="3">
                  <c:v>499315</c:v>
                </c:pt>
                <c:pt idx="4">
                  <c:v>26310</c:v>
                </c:pt>
                <c:pt idx="5">
                  <c:v>1345663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4669750</c:v>
                </c:pt>
                <c:pt idx="1">
                  <c:v>3164190</c:v>
                </c:pt>
                <c:pt idx="2">
                  <c:v>2662013</c:v>
                </c:pt>
                <c:pt idx="3">
                  <c:v>469603</c:v>
                </c:pt>
                <c:pt idx="4">
                  <c:v>32574</c:v>
                </c:pt>
                <c:pt idx="5">
                  <c:v>1505560</c:v>
                </c:pt>
              </c:numCache>
            </c:numRef>
          </c:val>
        </c:ser>
        <c:dLbls>
          <c:showVal val="1"/>
        </c:dLbls>
        <c:gapWidth val="30"/>
        <c:overlap val="-10"/>
        <c:axId val="455236992"/>
        <c:axId val="455247360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0956995760146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97E-2"/>
                  <c:y val="-0.144193036161540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402E-2"/>
                  <c:y val="4.529408875865576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807E-2"/>
                  <c:y val="-0.167241147871069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247063368638171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5.0614058568445849E-2</c:v>
                </c:pt>
                <c:pt idx="1">
                  <c:v>0.12523015368862173</c:v>
                </c:pt>
                <c:pt idx="2">
                  <c:v>0.14004589759704403</c:v>
                </c:pt>
                <c:pt idx="3">
                  <c:v>6.3270464626503667E-2</c:v>
                </c:pt>
                <c:pt idx="4">
                  <c:v>-0.19230060784674893</c:v>
                </c:pt>
                <c:pt idx="5">
                  <c:v>-0.10620433592815962</c:v>
                </c:pt>
              </c:numCache>
            </c:numRef>
          </c:val>
        </c:ser>
        <c:dLbls>
          <c:showVal val="1"/>
        </c:dLbls>
        <c:marker val="1"/>
        <c:axId val="455248896"/>
        <c:axId val="455262976"/>
      </c:lineChart>
      <c:catAx>
        <c:axId val="455236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247360"/>
        <c:crosses val="autoZero"/>
        <c:auto val="1"/>
        <c:lblAlgn val="ctr"/>
        <c:lblOffset val="100"/>
        <c:tickLblSkip val="1"/>
        <c:tickMarkSkip val="1"/>
      </c:catAx>
      <c:valAx>
        <c:axId val="455247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5236992"/>
        <c:crosses val="autoZero"/>
        <c:crossBetween val="between"/>
      </c:valAx>
      <c:catAx>
        <c:axId val="455248896"/>
        <c:scaling>
          <c:orientation val="minMax"/>
        </c:scaling>
        <c:delete val="1"/>
        <c:axPos val="b"/>
        <c:tickLblPos val="none"/>
        <c:crossAx val="455262976"/>
        <c:crosses val="autoZero"/>
        <c:auto val="1"/>
        <c:lblAlgn val="ctr"/>
        <c:lblOffset val="100"/>
      </c:catAx>
      <c:valAx>
        <c:axId val="455262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524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5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3"/>
          <c:w val="0.9381682355512867"/>
          <c:h val="0.37633473570481479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303353</c:v>
                </c:pt>
                <c:pt idx="1">
                  <c:v>303353</c:v>
                </c:pt>
                <c:pt idx="2">
                  <c:v>77561</c:v>
                </c:pt>
                <c:pt idx="3">
                  <c:v>94989</c:v>
                </c:pt>
                <c:pt idx="4">
                  <c:v>106160</c:v>
                </c:pt>
                <c:pt idx="5">
                  <c:v>24643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297292</c:v>
                </c:pt>
                <c:pt idx="1">
                  <c:v>297292</c:v>
                </c:pt>
                <c:pt idx="2">
                  <c:v>85146</c:v>
                </c:pt>
                <c:pt idx="3">
                  <c:v>90108</c:v>
                </c:pt>
                <c:pt idx="4">
                  <c:v>95367</c:v>
                </c:pt>
                <c:pt idx="5">
                  <c:v>26671</c:v>
                </c:pt>
              </c:numCache>
            </c:numRef>
          </c:val>
        </c:ser>
        <c:dLbls>
          <c:showVal val="1"/>
        </c:dLbls>
        <c:gapWidth val="30"/>
        <c:overlap val="-10"/>
        <c:axId val="455343104"/>
        <c:axId val="45535347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372883919655573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501E-2"/>
                  <c:y val="-0.2898423559840890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9E-2"/>
                  <c:y val="-7.52883592253670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08E-2"/>
                  <c:y val="-1.8965737390934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177E-2"/>
                  <c:y val="-0.213799335374138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2.0387363265745462E-2</c:v>
                </c:pt>
                <c:pt idx="1">
                  <c:v>2.0387363265745462E-2</c:v>
                </c:pt>
                <c:pt idx="2">
                  <c:v>-8.9082282197637003E-2</c:v>
                </c:pt>
                <c:pt idx="3">
                  <c:v>5.4168331335730457E-2</c:v>
                </c:pt>
                <c:pt idx="4">
                  <c:v>0.11317331991149979</c:v>
                </c:pt>
                <c:pt idx="5">
                  <c:v>-7.603764388286903E-2</c:v>
                </c:pt>
              </c:numCache>
            </c:numRef>
          </c:val>
        </c:ser>
        <c:dLbls>
          <c:showVal val="1"/>
        </c:dLbls>
        <c:marker val="1"/>
        <c:axId val="455355008"/>
        <c:axId val="455377280"/>
      </c:lineChart>
      <c:catAx>
        <c:axId val="455343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353472"/>
        <c:crosses val="autoZero"/>
        <c:auto val="1"/>
        <c:lblAlgn val="ctr"/>
        <c:lblOffset val="100"/>
        <c:tickLblSkip val="1"/>
        <c:tickMarkSkip val="1"/>
      </c:catAx>
      <c:valAx>
        <c:axId val="4553534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5343104"/>
        <c:crosses val="autoZero"/>
        <c:crossBetween val="between"/>
      </c:valAx>
      <c:catAx>
        <c:axId val="455355008"/>
        <c:scaling>
          <c:orientation val="minMax"/>
        </c:scaling>
        <c:delete val="1"/>
        <c:axPos val="b"/>
        <c:tickLblPos val="none"/>
        <c:crossAx val="455377280"/>
        <c:crosses val="autoZero"/>
        <c:auto val="1"/>
        <c:lblAlgn val="ctr"/>
        <c:lblOffset val="100"/>
      </c:catAx>
      <c:valAx>
        <c:axId val="4553772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5355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36953637</c:v>
                </c:pt>
                <c:pt idx="1">
                  <c:v>21695916</c:v>
                </c:pt>
                <c:pt idx="2">
                  <c:v>2764669</c:v>
                </c:pt>
                <c:pt idx="3">
                  <c:v>14203875</c:v>
                </c:pt>
                <c:pt idx="4">
                  <c:v>4194015</c:v>
                </c:pt>
                <c:pt idx="5">
                  <c:v>351560</c:v>
                </c:pt>
                <c:pt idx="6">
                  <c:v>181797</c:v>
                </c:pt>
                <c:pt idx="7">
                  <c:v>15257721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33189794</c:v>
                </c:pt>
                <c:pt idx="1">
                  <c:v>18878461</c:v>
                </c:pt>
                <c:pt idx="2">
                  <c:v>2360627</c:v>
                </c:pt>
                <c:pt idx="3">
                  <c:v>12396892</c:v>
                </c:pt>
                <c:pt idx="4">
                  <c:v>3652322</c:v>
                </c:pt>
                <c:pt idx="5">
                  <c:v>300932</c:v>
                </c:pt>
                <c:pt idx="6">
                  <c:v>167688</c:v>
                </c:pt>
                <c:pt idx="7">
                  <c:v>14311333</c:v>
                </c:pt>
              </c:numCache>
            </c:numRef>
          </c:val>
        </c:ser>
        <c:dLbls>
          <c:showVal val="1"/>
        </c:dLbls>
        <c:gapWidth val="30"/>
        <c:overlap val="-10"/>
        <c:axId val="455458176"/>
        <c:axId val="45548083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412E-2"/>
                  <c:y val="-0.423801790888405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18577307774158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8E-2"/>
                  <c:y val="0.101010034868302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1.8242833990865499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3076608875354293E-2"/>
                  <c:y val="0.114682993108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46915707185287E-2"/>
                  <c:y val="-9.18693011606398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3193042709578156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0.11340362642805202</c:v>
                </c:pt>
                <c:pt idx="1">
                  <c:v>0.14924177346871659</c:v>
                </c:pt>
                <c:pt idx="2">
                  <c:v>0.17115876417578879</c:v>
                </c:pt>
                <c:pt idx="3">
                  <c:v>0.14576096976564767</c:v>
                </c:pt>
                <c:pt idx="4">
                  <c:v>0.14831468857346097</c:v>
                </c:pt>
                <c:pt idx="5">
                  <c:v>0.16823734265548373</c:v>
                </c:pt>
                <c:pt idx="6">
                  <c:v>8.4138399885501647E-2</c:v>
                </c:pt>
                <c:pt idx="7">
                  <c:v>6.6128570972389555E-2</c:v>
                </c:pt>
              </c:numCache>
            </c:numRef>
          </c:val>
        </c:ser>
        <c:dLbls>
          <c:showVal val="1"/>
        </c:dLbls>
        <c:marker val="1"/>
        <c:axId val="455482368"/>
        <c:axId val="455492352"/>
      </c:lineChart>
      <c:catAx>
        <c:axId val="455458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480832"/>
        <c:crosses val="autoZero"/>
        <c:auto val="1"/>
        <c:lblAlgn val="ctr"/>
        <c:lblOffset val="100"/>
        <c:tickLblSkip val="1"/>
        <c:tickMarkSkip val="1"/>
      </c:catAx>
      <c:valAx>
        <c:axId val="455480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5458176"/>
        <c:crosses val="autoZero"/>
        <c:crossBetween val="between"/>
      </c:valAx>
      <c:catAx>
        <c:axId val="455482368"/>
        <c:scaling>
          <c:orientation val="minMax"/>
        </c:scaling>
        <c:delete val="1"/>
        <c:axPos val="b"/>
        <c:tickLblPos val="none"/>
        <c:crossAx val="455492352"/>
        <c:crosses val="autoZero"/>
        <c:auto val="1"/>
        <c:lblAlgn val="ctr"/>
        <c:lblOffset val="100"/>
      </c:catAx>
      <c:valAx>
        <c:axId val="455492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548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67"/>
          <c:y val="0.15891703988747374"/>
          <c:w val="0.630297853754414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91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21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63.769129049991648</c:v>
                </c:pt>
                <c:pt idx="1">
                  <c:v>74.425410860148872</c:v>
                </c:pt>
                <c:pt idx="2">
                  <c:v>52.982097987768547</c:v>
                </c:pt>
                <c:pt idx="3">
                  <c:v>67.817446207256395</c:v>
                </c:pt>
                <c:pt idx="4">
                  <c:v>82.519296846733909</c:v>
                </c:pt>
                <c:pt idx="5">
                  <c:v>51.074353673101598</c:v>
                </c:pt>
                <c:pt idx="6">
                  <c:v>105.5588018653968</c:v>
                </c:pt>
                <c:pt idx="7">
                  <c:v>125.55107891194589</c:v>
                </c:pt>
                <c:pt idx="8">
                  <c:v>92.783996630004268</c:v>
                </c:pt>
                <c:pt idx="9">
                  <c:v>58.626671529413564</c:v>
                </c:pt>
                <c:pt idx="10">
                  <c:v>65.128757837803434</c:v>
                </c:pt>
                <c:pt idx="11">
                  <c:v>46.376425501704226</c:v>
                </c:pt>
                <c:pt idx="12">
                  <c:v>47.024473876756325</c:v>
                </c:pt>
                <c:pt idx="13">
                  <c:v>47.024473876756325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54820224"/>
        <c:axId val="454822144"/>
      </c:barChart>
      <c:catAx>
        <c:axId val="454820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94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4822144"/>
        <c:crosses val="autoZero"/>
        <c:auto val="1"/>
        <c:lblAlgn val="ctr"/>
        <c:lblOffset val="100"/>
        <c:tickLblSkip val="1"/>
        <c:tickMarkSkip val="1"/>
      </c:catAx>
      <c:valAx>
        <c:axId val="454822144"/>
        <c:scaling>
          <c:orientation val="minMax"/>
        </c:scaling>
        <c:delete val="1"/>
        <c:axPos val="l"/>
        <c:numFmt formatCode="#,##0.00_)" sourceLinked="1"/>
        <c:tickLblPos val="none"/>
        <c:crossAx val="45482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73E-2"/>
          <c:y val="0.50670879237808952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67.817446207256395</c:v>
                </c:pt>
                <c:pt idx="1">
                  <c:v>82.519296846733909</c:v>
                </c:pt>
                <c:pt idx="2">
                  <c:v>80.964362867959352</c:v>
                </c:pt>
                <c:pt idx="3">
                  <c:v>85.832453368732118</c:v>
                </c:pt>
                <c:pt idx="4">
                  <c:v>73.979006808862081</c:v>
                </c:pt>
                <c:pt idx="5">
                  <c:v>61.485975417585884</c:v>
                </c:pt>
                <c:pt idx="6">
                  <c:v>51.074353673101598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59.555618682766948</c:v>
                </c:pt>
                <c:pt idx="1">
                  <c:v>72.106151416539916</c:v>
                </c:pt>
                <c:pt idx="2">
                  <c:v>69.106358211772601</c:v>
                </c:pt>
                <c:pt idx="3">
                  <c:v>76.05040161623387</c:v>
                </c:pt>
                <c:pt idx="4">
                  <c:v>61.109555977942776</c:v>
                </c:pt>
                <c:pt idx="5">
                  <c:v>62.306026245381574</c:v>
                </c:pt>
                <c:pt idx="6">
                  <c:v>45.936554397484329</c:v>
                </c:pt>
              </c:numCache>
            </c:numRef>
          </c:val>
        </c:ser>
        <c:dLbls>
          <c:showVal val="1"/>
        </c:dLbls>
        <c:gapWidth val="30"/>
        <c:overlap val="-10"/>
        <c:axId val="455972736"/>
        <c:axId val="455983104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181381636027305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214879106847610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-0.19836626450799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33291862425720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118757837183034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8E-2"/>
                  <c:y val="-0.321907443482246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59E-2"/>
                  <c:y val="-0.154239363530702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0.13872456885214257</c:v>
                </c:pt>
                <c:pt idx="1">
                  <c:v>0.14441410650306041</c:v>
                </c:pt>
                <c:pt idx="2">
                  <c:v>0.1715906461146246</c:v>
                </c:pt>
                <c:pt idx="3">
                  <c:v>0.1286259052497909</c:v>
                </c:pt>
                <c:pt idx="4">
                  <c:v>0.21059637277620658</c:v>
                </c:pt>
                <c:pt idx="5">
                  <c:v>-1.3161661515148748E-2</c:v>
                </c:pt>
                <c:pt idx="6">
                  <c:v>0.11184555182699185</c:v>
                </c:pt>
              </c:numCache>
            </c:numRef>
          </c:val>
        </c:ser>
        <c:dLbls>
          <c:showVal val="1"/>
        </c:dLbls>
        <c:marker val="1"/>
        <c:axId val="455984640"/>
        <c:axId val="455986176"/>
      </c:lineChart>
      <c:catAx>
        <c:axId val="455972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8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55983104"/>
        <c:crosses val="autoZero"/>
        <c:auto val="1"/>
        <c:lblAlgn val="ctr"/>
        <c:lblOffset val="100"/>
        <c:tickLblSkip val="1"/>
        <c:tickMarkSkip val="1"/>
      </c:catAx>
      <c:valAx>
        <c:axId val="4559831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5972736"/>
        <c:crosses val="autoZero"/>
        <c:crossBetween val="between"/>
      </c:valAx>
      <c:catAx>
        <c:axId val="455984640"/>
        <c:scaling>
          <c:orientation val="minMax"/>
        </c:scaling>
        <c:delete val="1"/>
        <c:axPos val="b"/>
        <c:tickLblPos val="none"/>
        <c:crossAx val="455986176"/>
        <c:crosses val="autoZero"/>
        <c:auto val="1"/>
        <c:lblAlgn val="ctr"/>
        <c:lblOffset val="100"/>
      </c:catAx>
      <c:valAx>
        <c:axId val="455986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5984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8775713326894432"/>
          <c:w val="0.97693770639664979"/>
          <c:h val="0.325586458657324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105.5588018653968</c:v>
                </c:pt>
                <c:pt idx="1">
                  <c:v>125.55107891194589</c:v>
                </c:pt>
                <c:pt idx="2">
                  <c:v>120.67125246210824</c:v>
                </c:pt>
                <c:pt idx="3">
                  <c:v>140.75592056663626</c:v>
                </c:pt>
                <c:pt idx="4">
                  <c:v>105.53608282349752</c:v>
                </c:pt>
                <c:pt idx="5">
                  <c:v>88.372093023255815</c:v>
                </c:pt>
                <c:pt idx="6">
                  <c:v>92.783996630004268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59.558671769698144</c:v>
                </c:pt>
                <c:pt idx="1">
                  <c:v>70.369759489407713</c:v>
                </c:pt>
                <c:pt idx="2">
                  <c:v>68.445790657910919</c:v>
                </c:pt>
                <c:pt idx="3">
                  <c:v>78.960951336763088</c:v>
                </c:pt>
                <c:pt idx="4">
                  <c:v>59.189417065913062</c:v>
                </c:pt>
                <c:pt idx="5">
                  <c:v>47.845803714422182</c:v>
                </c:pt>
                <c:pt idx="6">
                  <c:v>52.902126125277327</c:v>
                </c:pt>
              </c:numCache>
            </c:numRef>
          </c:val>
        </c:ser>
        <c:dLbls>
          <c:showVal val="1"/>
        </c:dLbls>
        <c:gapWidth val="30"/>
        <c:overlap val="-10"/>
        <c:axId val="456189824"/>
        <c:axId val="45621657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572489916775906E-2"/>
                  <c:y val="-0.260384042431286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375602769585E-2"/>
                  <c:y val="-0.277249496619575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759704478268576E-2"/>
                  <c:y val="-0.310632376774109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95662252197685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8.49012064760096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5E-2"/>
                  <c:y val="-0.249873459164797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0.772349831332241</c:v>
                </c:pt>
                <c:pt idx="1">
                  <c:v>0.78416239906069674</c:v>
                </c:pt>
                <c:pt idx="2">
                  <c:v>0.76301933694093638</c:v>
                </c:pt>
                <c:pt idx="3">
                  <c:v>0.78260163009335892</c:v>
                </c:pt>
                <c:pt idx="4">
                  <c:v>0.78302284521526921</c:v>
                </c:pt>
                <c:pt idx="5">
                  <c:v>0.84701867588479396</c:v>
                </c:pt>
                <c:pt idx="6">
                  <c:v>0.7538802960448665</c:v>
                </c:pt>
              </c:numCache>
            </c:numRef>
          </c:val>
        </c:ser>
        <c:dLbls>
          <c:showVal val="1"/>
        </c:dLbls>
        <c:marker val="1"/>
        <c:axId val="456218112"/>
        <c:axId val="456219648"/>
      </c:lineChart>
      <c:catAx>
        <c:axId val="45618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56216576"/>
        <c:crosses val="autoZero"/>
        <c:auto val="1"/>
        <c:lblAlgn val="ctr"/>
        <c:lblOffset val="100"/>
        <c:tickLblSkip val="1"/>
        <c:tickMarkSkip val="1"/>
      </c:catAx>
      <c:valAx>
        <c:axId val="4562165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6189824"/>
        <c:crosses val="autoZero"/>
        <c:crossBetween val="between"/>
      </c:valAx>
      <c:catAx>
        <c:axId val="456218112"/>
        <c:scaling>
          <c:orientation val="minMax"/>
        </c:scaling>
        <c:delete val="1"/>
        <c:axPos val="b"/>
        <c:tickLblPos val="none"/>
        <c:crossAx val="456219648"/>
        <c:crosses val="autoZero"/>
        <c:auto val="1"/>
        <c:lblAlgn val="ctr"/>
        <c:lblOffset val="100"/>
      </c:catAx>
      <c:valAx>
        <c:axId val="456219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6218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2"/>
          <c:y val="0.2420770376675889"/>
          <c:w val="0.715997520309534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92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58.626671529413564</c:v>
                </c:pt>
                <c:pt idx="1">
                  <c:v>65.128757837803434</c:v>
                </c:pt>
                <c:pt idx="2">
                  <c:v>67.402542483930134</c:v>
                </c:pt>
                <c:pt idx="3">
                  <c:v>59.368545960194666</c:v>
                </c:pt>
                <c:pt idx="4">
                  <c:v>21.354652814415001</c:v>
                </c:pt>
                <c:pt idx="5">
                  <c:v>46.376425501704226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52.728876748177228</c:v>
                </c:pt>
                <c:pt idx="1">
                  <c:v>58.07796958101207</c:v>
                </c:pt>
                <c:pt idx="2">
                  <c:v>61.521411056697872</c:v>
                </c:pt>
                <c:pt idx="3">
                  <c:v>47.119375010033878</c:v>
                </c:pt>
                <c:pt idx="4">
                  <c:v>26.146634345250519</c:v>
                </c:pt>
                <c:pt idx="5">
                  <c:v>44.177528193412101</c:v>
                </c:pt>
              </c:numCache>
            </c:numRef>
          </c:val>
        </c:ser>
        <c:dLbls>
          <c:showVal val="1"/>
        </c:dLbls>
        <c:gapWidth val="30"/>
        <c:overlap val="-10"/>
        <c:axId val="456361088"/>
        <c:axId val="45636300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96342920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214879106847610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52420973365855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19E-2"/>
                  <c:y val="-9.60777252115835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439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0.11185132597083469</c:v>
                </c:pt>
                <c:pt idx="1">
                  <c:v>0.12140211353216013</c:v>
                </c:pt>
                <c:pt idx="2">
                  <c:v>9.5594872195181591E-2</c:v>
                </c:pt>
                <c:pt idx="3">
                  <c:v>0.25996038673162314</c:v>
                </c:pt>
                <c:pt idx="4">
                  <c:v>-0.18327336006463757</c:v>
                </c:pt>
                <c:pt idx="5">
                  <c:v>4.9774113632279571E-2</c:v>
                </c:pt>
              </c:numCache>
            </c:numRef>
          </c:val>
        </c:ser>
        <c:dLbls>
          <c:showVal val="1"/>
        </c:dLbls>
        <c:marker val="1"/>
        <c:axId val="456377088"/>
        <c:axId val="456378624"/>
      </c:lineChart>
      <c:catAx>
        <c:axId val="45636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56363008"/>
        <c:crosses val="autoZero"/>
        <c:auto val="1"/>
        <c:lblAlgn val="ctr"/>
        <c:lblOffset val="100"/>
        <c:tickLblSkip val="1"/>
        <c:tickMarkSkip val="1"/>
      </c:catAx>
      <c:valAx>
        <c:axId val="4563630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6361088"/>
        <c:crosses val="autoZero"/>
        <c:crossBetween val="between"/>
      </c:valAx>
      <c:catAx>
        <c:axId val="456377088"/>
        <c:scaling>
          <c:orientation val="minMax"/>
        </c:scaling>
        <c:delete val="1"/>
        <c:axPos val="b"/>
        <c:tickLblPos val="none"/>
        <c:crossAx val="456378624"/>
        <c:crosses val="autoZero"/>
        <c:auto val="1"/>
        <c:lblAlgn val="ctr"/>
        <c:lblOffset val="100"/>
      </c:catAx>
      <c:valAx>
        <c:axId val="456378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637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75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307"/>
          <c:y val="3.9497765482017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6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47.024473876756325</c:v>
                </c:pt>
                <c:pt idx="1">
                  <c:v>47.024473876756325</c:v>
                </c:pt>
                <c:pt idx="2">
                  <c:v>67.402542483930134</c:v>
                </c:pt>
                <c:pt idx="3">
                  <c:v>49.03417303324386</c:v>
                </c:pt>
                <c:pt idx="4">
                  <c:v>47.157909699888059</c:v>
                </c:pt>
                <c:pt idx="5">
                  <c:v>40.006169031462058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39.580090931481863</c:v>
                </c:pt>
                <c:pt idx="1">
                  <c:v>39.580090931481863</c:v>
                </c:pt>
                <c:pt idx="2">
                  <c:v>61.521411056697872</c:v>
                </c:pt>
                <c:pt idx="3">
                  <c:v>46.514557092711129</c:v>
                </c:pt>
                <c:pt idx="4">
                  <c:v>42.363492599370993</c:v>
                </c:pt>
                <c:pt idx="5">
                  <c:v>39.92664670658683</c:v>
                </c:pt>
              </c:numCache>
            </c:numRef>
          </c:val>
        </c:ser>
        <c:dLbls>
          <c:showVal val="1"/>
        </c:dLbls>
        <c:gapWidth val="30"/>
        <c:overlap val="-10"/>
        <c:axId val="456851840"/>
        <c:axId val="45685376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3535689682874069E-2"/>
                  <c:y val="-6.495784700509109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8394048742881061E-2"/>
                  <c:y val="-9.42973136673924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02316695860002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25E-2"/>
                  <c:y val="-0.353874310409743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-0.210233928659125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405067526642329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17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0.18808402836066329</c:v>
                </c:pt>
                <c:pt idx="1">
                  <c:v>0.18808402836066329</c:v>
                </c:pt>
                <c:pt idx="2">
                  <c:v>9.5594872195181591E-2</c:v>
                </c:pt>
                <c:pt idx="3">
                  <c:v>5.4168331335730624E-2</c:v>
                </c:pt>
                <c:pt idx="4">
                  <c:v>0.1131733199114997</c:v>
                </c:pt>
                <c:pt idx="5">
                  <c:v>1.9917105851543493E-3</c:v>
                </c:pt>
              </c:numCache>
            </c:numRef>
          </c:val>
        </c:ser>
        <c:dLbls>
          <c:showVal val="1"/>
        </c:dLbls>
        <c:marker val="1"/>
        <c:axId val="456867840"/>
        <c:axId val="456869376"/>
      </c:lineChart>
      <c:catAx>
        <c:axId val="45685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56853760"/>
        <c:crosses val="autoZero"/>
        <c:auto val="1"/>
        <c:lblAlgn val="ctr"/>
        <c:lblOffset val="100"/>
        <c:tickLblSkip val="1"/>
        <c:tickMarkSkip val="1"/>
      </c:catAx>
      <c:valAx>
        <c:axId val="4568537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6851840"/>
        <c:crosses val="autoZero"/>
        <c:crossBetween val="between"/>
      </c:valAx>
      <c:catAx>
        <c:axId val="456867840"/>
        <c:scaling>
          <c:orientation val="minMax"/>
        </c:scaling>
        <c:delete val="1"/>
        <c:axPos val="b"/>
        <c:tickLblPos val="none"/>
        <c:crossAx val="456869376"/>
        <c:crosses val="autoZero"/>
        <c:auto val="1"/>
        <c:lblAlgn val="ctr"/>
        <c:lblOffset val="100"/>
      </c:catAx>
      <c:valAx>
        <c:axId val="456869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686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58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95E-2"/>
          <c:y val="0.41939070505999926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63.769129049991648</c:v>
                </c:pt>
                <c:pt idx="1">
                  <c:v>74.425410860148872</c:v>
                </c:pt>
                <c:pt idx="2">
                  <c:v>71.818407819973729</c:v>
                </c:pt>
                <c:pt idx="3">
                  <c:v>79.516335561217346</c:v>
                </c:pt>
                <c:pt idx="4">
                  <c:v>65.920756743689722</c:v>
                </c:pt>
                <c:pt idx="5">
                  <c:v>47.891629454251209</c:v>
                </c:pt>
                <c:pt idx="6">
                  <c:v>53.067950282274779</c:v>
                </c:pt>
                <c:pt idx="7">
                  <c:v>52.982097987768547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56.116107872837844</c:v>
                </c:pt>
                <c:pt idx="1">
                  <c:v>65.506268017427203</c:v>
                </c:pt>
                <c:pt idx="2">
                  <c:v>61.309174584747161</c:v>
                </c:pt>
                <c:pt idx="3">
                  <c:v>71.287295190282435</c:v>
                </c:pt>
                <c:pt idx="4">
                  <c:v>56.06813427779035</c:v>
                </c:pt>
                <c:pt idx="5">
                  <c:v>41.235423889063981</c:v>
                </c:pt>
                <c:pt idx="6">
                  <c:v>50.049695113761516</c:v>
                </c:pt>
                <c:pt idx="7">
                  <c:v>47.192341927222337</c:v>
                </c:pt>
              </c:numCache>
            </c:numRef>
          </c:val>
        </c:ser>
        <c:dLbls>
          <c:showVal val="1"/>
        </c:dLbls>
        <c:gapWidth val="30"/>
        <c:overlap val="-10"/>
        <c:axId val="456987008"/>
        <c:axId val="456988928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036E-2"/>
                  <c:y val="-0.23959369423936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43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731E-2"/>
                  <c:y val="-0.152654305308610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139404983326095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92E-2"/>
                  <c:y val="-8.888608486894393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906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201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0.13637833177054914</c:v>
                </c:pt>
                <c:pt idx="1">
                  <c:v>0.13615709019400768</c:v>
                </c:pt>
                <c:pt idx="2">
                  <c:v>0.17141371265241445</c:v>
                </c:pt>
                <c:pt idx="3">
                  <c:v>0.11543488007182323</c:v>
                </c:pt>
                <c:pt idx="4">
                  <c:v>0.17572588410173262</c:v>
                </c:pt>
                <c:pt idx="5">
                  <c:v>0.16141959842814946</c:v>
                </c:pt>
                <c:pt idx="6">
                  <c:v>6.0305165928640658E-2</c:v>
                </c:pt>
                <c:pt idx="7">
                  <c:v>0.12268422850204974</c:v>
                </c:pt>
              </c:numCache>
            </c:numRef>
          </c:val>
        </c:ser>
        <c:dLbls>
          <c:showVal val="1"/>
        </c:dLbls>
        <c:marker val="1"/>
        <c:axId val="457007104"/>
        <c:axId val="457008640"/>
      </c:lineChart>
      <c:catAx>
        <c:axId val="456987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56988928"/>
        <c:crosses val="autoZero"/>
        <c:auto val="1"/>
        <c:lblAlgn val="ctr"/>
        <c:lblOffset val="100"/>
        <c:tickLblSkip val="1"/>
        <c:tickMarkSkip val="1"/>
      </c:catAx>
      <c:valAx>
        <c:axId val="4569889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6987008"/>
        <c:crosses val="autoZero"/>
        <c:crossBetween val="between"/>
      </c:valAx>
      <c:catAx>
        <c:axId val="457007104"/>
        <c:scaling>
          <c:orientation val="minMax"/>
        </c:scaling>
        <c:delete val="1"/>
        <c:axPos val="b"/>
        <c:tickLblPos val="none"/>
        <c:crossAx val="457008640"/>
        <c:crosses val="autoZero"/>
        <c:auto val="1"/>
        <c:lblAlgn val="ctr"/>
        <c:lblOffset val="100"/>
      </c:catAx>
      <c:valAx>
        <c:axId val="457008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7007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75"/>
          <c:y val="0.17554897113952314"/>
          <c:w val="0.6727479049566719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nov. 2011 </c:v>
            </c:pt>
          </c:strCache>
        </c:strRef>
      </c:tx>
      <c:layout>
        <c:manualLayout>
          <c:xMode val="edge"/>
          <c:yMode val="edge"/>
          <c:x val="0.39914716588663596"/>
          <c:y val="0.1304126804996283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7.7897659505846493</c:v>
                </c:pt>
                <c:pt idx="1">
                  <c:v>7.3751883236610665</c:v>
                </c:pt>
                <c:pt idx="2">
                  <c:v>8.4665117755362278</c:v>
                </c:pt>
                <c:pt idx="3">
                  <c:v>8.3314952577650345</c:v>
                </c:pt>
                <c:pt idx="4">
                  <c:v>8.0332795890979654</c:v>
                </c:pt>
                <c:pt idx="5">
                  <c:v>8.942301089225138</c:v>
                </c:pt>
                <c:pt idx="6">
                  <c:v>8.4317083307402818</c:v>
                </c:pt>
                <c:pt idx="7">
                  <c:v>8.352982708163001</c:v>
                </c:pt>
                <c:pt idx="8">
                  <c:v>8.5009843843294615</c:v>
                </c:pt>
                <c:pt idx="9">
                  <c:v>7.3373069997547304</c:v>
                </c:pt>
                <c:pt idx="10">
                  <c:v>7.2152888391717225</c:v>
                </c:pt>
                <c:pt idx="11">
                  <c:v>7.6809879333767137</c:v>
                </c:pt>
                <c:pt idx="12">
                  <c:v>2.1141202461512729</c:v>
                </c:pt>
                <c:pt idx="13">
                  <c:v>2.1141202461512729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55753728"/>
        <c:axId val="455755648"/>
      </c:barChart>
      <c:catAx>
        <c:axId val="45575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58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5755648"/>
        <c:crosses val="autoZero"/>
        <c:auto val="1"/>
        <c:lblAlgn val="ctr"/>
        <c:lblOffset val="100"/>
        <c:tickLblSkip val="1"/>
        <c:tickMarkSkip val="1"/>
      </c:catAx>
      <c:valAx>
        <c:axId val="455755648"/>
        <c:scaling>
          <c:orientation val="minMax"/>
        </c:scaling>
        <c:delete val="1"/>
        <c:axPos val="l"/>
        <c:numFmt formatCode="#,##0.00_)" sourceLinked="1"/>
        <c:tickLblPos val="none"/>
        <c:crossAx val="45575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46"/>
          <c:y val="3.94977654820177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73E-2"/>
          <c:y val="0.46954180103786636"/>
          <c:w val="0.90468819022231306"/>
          <c:h val="0.3305966899667718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8.3314952577650345</c:v>
                </c:pt>
                <c:pt idx="1">
                  <c:v>8.0332795890979654</c:v>
                </c:pt>
                <c:pt idx="2">
                  <c:v>7.5196043220210012</c:v>
                </c:pt>
                <c:pt idx="3">
                  <c:v>7.9801849304502914</c:v>
                </c:pt>
                <c:pt idx="4">
                  <c:v>8.790478472721464</c:v>
                </c:pt>
                <c:pt idx="5">
                  <c:v>7.599623449977277</c:v>
                </c:pt>
                <c:pt idx="6">
                  <c:v>8.942301089225138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8.0009728847402357</c:v>
                </c:pt>
                <c:pt idx="1">
                  <c:v>7.6595104763103254</c:v>
                </c:pt>
                <c:pt idx="2">
                  <c:v>7.0057874138698599</c:v>
                </c:pt>
                <c:pt idx="3">
                  <c:v>7.7261171674920694</c:v>
                </c:pt>
                <c:pt idx="4">
                  <c:v>8.0304053402272686</c:v>
                </c:pt>
                <c:pt idx="5">
                  <c:v>7.1612241909503584</c:v>
                </c:pt>
                <c:pt idx="6">
                  <c:v>8.6584506648475159</c:v>
                </c:pt>
              </c:numCache>
            </c:numRef>
          </c:val>
        </c:ser>
        <c:dLbls>
          <c:showVal val="1"/>
        </c:dLbls>
        <c:gapWidth val="30"/>
        <c:overlap val="-10"/>
        <c:axId val="457618944"/>
        <c:axId val="45762086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22753777399447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08E-2"/>
                  <c:y val="-0.314671206639710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31630952575834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888E-2"/>
                  <c:y val="-0.337241966375824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05E-2"/>
                  <c:y val="-0.143706189532961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247063368638171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366297248187011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0.33052237302479881</c:v>
                </c:pt>
                <c:pt idx="1">
                  <c:v>0.37376911278763991</c:v>
                </c:pt>
                <c:pt idx="2">
                  <c:v>0.51381690815114123</c:v>
                </c:pt>
                <c:pt idx="3">
                  <c:v>0.25406776295822198</c:v>
                </c:pt>
                <c:pt idx="4">
                  <c:v>0.76007313249419539</c:v>
                </c:pt>
                <c:pt idx="5">
                  <c:v>0.43839925902691856</c:v>
                </c:pt>
                <c:pt idx="6">
                  <c:v>0.28385042437762209</c:v>
                </c:pt>
              </c:numCache>
            </c:numRef>
          </c:val>
        </c:ser>
        <c:dLbls>
          <c:showVal val="1"/>
        </c:dLbls>
        <c:marker val="1"/>
        <c:axId val="457634944"/>
        <c:axId val="457636480"/>
      </c:lineChart>
      <c:catAx>
        <c:axId val="45761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8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7620864"/>
        <c:crosses val="autoZero"/>
        <c:auto val="1"/>
        <c:lblAlgn val="ctr"/>
        <c:lblOffset val="100"/>
        <c:tickLblSkip val="1"/>
        <c:tickMarkSkip val="1"/>
      </c:catAx>
      <c:valAx>
        <c:axId val="4576208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57618944"/>
        <c:crosses val="autoZero"/>
        <c:crossBetween val="between"/>
      </c:valAx>
      <c:catAx>
        <c:axId val="457634944"/>
        <c:scaling>
          <c:orientation val="minMax"/>
        </c:scaling>
        <c:delete val="1"/>
        <c:axPos val="b"/>
        <c:tickLblPos val="none"/>
        <c:crossAx val="457636480"/>
        <c:crosses val="autoZero"/>
        <c:auto val="1"/>
        <c:lblAlgn val="ctr"/>
        <c:lblOffset val="100"/>
      </c:catAx>
      <c:valAx>
        <c:axId val="45763648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5763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47"/>
          <c:w val="0.7072399928008996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74"/>
          <c:y val="3.9497765482017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3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8.4317083307402818</c:v>
                </c:pt>
                <c:pt idx="1">
                  <c:v>8.352982708163001</c:v>
                </c:pt>
                <c:pt idx="2">
                  <c:v>7.7243817544542885</c:v>
                </c:pt>
                <c:pt idx="3">
                  <c:v>8.895377128953772</c:v>
                </c:pt>
                <c:pt idx="4">
                  <c:v>7.8708381805644017</c:v>
                </c:pt>
                <c:pt idx="5">
                  <c:v>5.3498616491422251</c:v>
                </c:pt>
                <c:pt idx="6">
                  <c:v>8.5009843843294615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8.0778835507264013</c:v>
                </c:pt>
                <c:pt idx="1">
                  <c:v>7.8518119641842796</c:v>
                </c:pt>
                <c:pt idx="2">
                  <c:v>7.431249590888263</c:v>
                </c:pt>
                <c:pt idx="3">
                  <c:v>8.0428843874027116</c:v>
                </c:pt>
                <c:pt idx="4">
                  <c:v>7.7554063255770274</c:v>
                </c:pt>
                <c:pt idx="5">
                  <c:v>6.4704004863591456</c:v>
                </c:pt>
                <c:pt idx="6">
                  <c:v>8.2729713341776954</c:v>
                </c:pt>
              </c:numCache>
            </c:numRef>
          </c:val>
        </c:ser>
        <c:dLbls>
          <c:showVal val="1"/>
        </c:dLbls>
        <c:gapWidth val="30"/>
        <c:overlap val="-10"/>
        <c:axId val="457614464"/>
        <c:axId val="45761638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64E-2"/>
                  <c:y val="-0.231278013325257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202405421775500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227472293614025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33E-2"/>
                  <c:y val="-0.129341758475616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53E-2"/>
                  <c:y val="-0.226866272693044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49873131762895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0.35382478001388051</c:v>
                </c:pt>
                <c:pt idx="1">
                  <c:v>0.50117074397872141</c:v>
                </c:pt>
                <c:pt idx="2">
                  <c:v>0.29313216356602556</c:v>
                </c:pt>
                <c:pt idx="3">
                  <c:v>0.85249274155106036</c:v>
                </c:pt>
                <c:pt idx="4">
                  <c:v>0.11543185498737429</c:v>
                </c:pt>
                <c:pt idx="5">
                  <c:v>-1.1205388372169205</c:v>
                </c:pt>
                <c:pt idx="6">
                  <c:v>0.22801305015176609</c:v>
                </c:pt>
              </c:numCache>
            </c:numRef>
          </c:val>
        </c:ser>
        <c:dLbls>
          <c:showVal val="1"/>
        </c:dLbls>
        <c:marker val="1"/>
        <c:axId val="454636288"/>
        <c:axId val="454637824"/>
      </c:lineChart>
      <c:catAx>
        <c:axId val="45761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57616384"/>
        <c:crosses val="autoZero"/>
        <c:auto val="1"/>
        <c:lblAlgn val="ctr"/>
        <c:lblOffset val="100"/>
        <c:tickLblSkip val="1"/>
        <c:tickMarkSkip val="1"/>
      </c:catAx>
      <c:valAx>
        <c:axId val="45761638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57614464"/>
        <c:crosses val="autoZero"/>
        <c:crossBetween val="between"/>
      </c:valAx>
      <c:catAx>
        <c:axId val="454636288"/>
        <c:scaling>
          <c:orientation val="minMax"/>
        </c:scaling>
        <c:delete val="1"/>
        <c:axPos val="b"/>
        <c:tickLblPos val="none"/>
        <c:crossAx val="454637824"/>
        <c:crosses val="autoZero"/>
        <c:auto val="1"/>
        <c:lblAlgn val="ctr"/>
        <c:lblOffset val="100"/>
      </c:catAx>
      <c:valAx>
        <c:axId val="45463782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54636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93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7760276327205503"/>
          <c:w val="0.90468819022231306"/>
          <c:h val="0.36386072323080243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7.3373069997547304</c:v>
                </c:pt>
                <c:pt idx="1">
                  <c:v>7.2152888391717225</c:v>
                </c:pt>
                <c:pt idx="2">
                  <c:v>7.3335049017831038</c:v>
                </c:pt>
                <c:pt idx="3">
                  <c:v>7.405926936711114</c:v>
                </c:pt>
                <c:pt idx="4">
                  <c:v>2.1551441677588468</c:v>
                </c:pt>
                <c:pt idx="5">
                  <c:v>7.6809879333767137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7.1411531362351113</c:v>
                </c:pt>
                <c:pt idx="1">
                  <c:v>6.9908620514429387</c:v>
                </c:pt>
                <c:pt idx="2">
                  <c:v>7.0535024893813771</c:v>
                </c:pt>
                <c:pt idx="3">
                  <c:v>7.1364983359421306</c:v>
                </c:pt>
                <c:pt idx="4">
                  <c:v>3.4609009774755632</c:v>
                </c:pt>
                <c:pt idx="5">
                  <c:v>7.4790738339716745</c:v>
                </c:pt>
              </c:numCache>
            </c:numRef>
          </c:val>
        </c:ser>
        <c:dLbls>
          <c:showVal val="1"/>
        </c:dLbls>
        <c:gapWidth val="30"/>
        <c:overlap val="-10"/>
        <c:axId val="455102848"/>
        <c:axId val="45510476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16474994679719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52509371879450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6510223124396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74E-2"/>
                  <c:y val="-0.154290438227446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75E-2"/>
                  <c:y val="-0.285078003503200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36E-2"/>
                  <c:y val="-0.180535302110105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0.19615386351961916</c:v>
                </c:pt>
                <c:pt idx="1">
                  <c:v>0.22442678772878377</c:v>
                </c:pt>
                <c:pt idx="2">
                  <c:v>0.28000241240172663</c:v>
                </c:pt>
                <c:pt idx="3">
                  <c:v>0.26942860076898345</c:v>
                </c:pt>
                <c:pt idx="4">
                  <c:v>-1.3057568097167165</c:v>
                </c:pt>
                <c:pt idx="5">
                  <c:v>0.20191409940503924</c:v>
                </c:pt>
              </c:numCache>
            </c:numRef>
          </c:val>
        </c:ser>
        <c:dLbls>
          <c:showVal val="1"/>
        </c:dLbls>
        <c:marker val="1"/>
        <c:axId val="455118848"/>
        <c:axId val="455120384"/>
      </c:lineChart>
      <c:catAx>
        <c:axId val="455102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55104768"/>
        <c:crosses val="autoZero"/>
        <c:auto val="1"/>
        <c:lblAlgn val="ctr"/>
        <c:lblOffset val="100"/>
        <c:tickLblSkip val="1"/>
        <c:tickMarkSkip val="1"/>
      </c:catAx>
      <c:valAx>
        <c:axId val="4551047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55102848"/>
        <c:crosses val="autoZero"/>
        <c:crossBetween val="between"/>
      </c:valAx>
      <c:catAx>
        <c:axId val="455118848"/>
        <c:scaling>
          <c:orientation val="minMax"/>
        </c:scaling>
        <c:delete val="1"/>
        <c:axPos val="b"/>
        <c:tickLblPos val="none"/>
        <c:crossAx val="455120384"/>
        <c:crosses val="autoZero"/>
        <c:auto val="1"/>
        <c:lblAlgn val="ctr"/>
        <c:lblOffset val="100"/>
      </c:catAx>
      <c:valAx>
        <c:axId val="4551203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5511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8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2.1141202461512729</c:v>
                </c:pt>
                <c:pt idx="1">
                  <c:v>2.1141202461512729</c:v>
                </c:pt>
                <c:pt idx="2">
                  <c:v>1.8084545793695206</c:v>
                </c:pt>
                <c:pt idx="3">
                  <c:v>2.2397783541617544</c:v>
                </c:pt>
                <c:pt idx="4">
                  <c:v>2.1295460472207179</c:v>
                </c:pt>
                <c:pt idx="5">
                  <c:v>2.9547961630695445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2.0933255409487463</c:v>
                </c:pt>
                <c:pt idx="1">
                  <c:v>2.0933255409487463</c:v>
                </c:pt>
                <c:pt idx="2">
                  <c:v>1.8347267712463369</c:v>
                </c:pt>
                <c:pt idx="3">
                  <c:v>2.1397734558666381</c:v>
                </c:pt>
                <c:pt idx="4">
                  <c:v>2.0514326277749095</c:v>
                </c:pt>
                <c:pt idx="5">
                  <c:v>3.8036223616657159</c:v>
                </c:pt>
              </c:numCache>
            </c:numRef>
          </c:val>
        </c:ser>
        <c:dLbls>
          <c:showVal val="1"/>
        </c:dLbls>
        <c:gapWidth val="30"/>
        <c:overlap val="-10"/>
        <c:axId val="456019328"/>
        <c:axId val="45605836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3.16941411429600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56E-2"/>
                  <c:y val="-3.60855828572364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4.0362106503838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29E-2"/>
                  <c:y val="-5.0340334277342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53E-2"/>
                  <c:y val="-2.72820731088447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504859953836331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2.0794705202526576E-2</c:v>
                </c:pt>
                <c:pt idx="1">
                  <c:v>2.0794705202526576E-2</c:v>
                </c:pt>
                <c:pt idx="2">
                  <c:v>-2.6272191876816287E-2</c:v>
                </c:pt>
                <c:pt idx="3">
                  <c:v>0.10000489829511627</c:v>
                </c:pt>
                <c:pt idx="4">
                  <c:v>7.8113419445808407E-2</c:v>
                </c:pt>
                <c:pt idx="5">
                  <c:v>-0.84882619859617137</c:v>
                </c:pt>
              </c:numCache>
            </c:numRef>
          </c:val>
        </c:ser>
        <c:dLbls>
          <c:showVal val="1"/>
        </c:dLbls>
        <c:marker val="1"/>
        <c:axId val="456059904"/>
        <c:axId val="457442048"/>
      </c:lineChart>
      <c:catAx>
        <c:axId val="456019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8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56058368"/>
        <c:crosses val="autoZero"/>
        <c:auto val="1"/>
        <c:lblAlgn val="ctr"/>
        <c:lblOffset val="100"/>
        <c:tickLblSkip val="1"/>
        <c:tickMarkSkip val="1"/>
      </c:catAx>
      <c:valAx>
        <c:axId val="4560583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56019328"/>
        <c:crosses val="autoZero"/>
        <c:crossBetween val="between"/>
      </c:valAx>
      <c:catAx>
        <c:axId val="456059904"/>
        <c:scaling>
          <c:orientation val="minMax"/>
        </c:scaling>
        <c:delete val="1"/>
        <c:axPos val="b"/>
        <c:tickLblPos val="none"/>
        <c:crossAx val="457442048"/>
        <c:crosses val="autoZero"/>
        <c:auto val="1"/>
        <c:lblAlgn val="ctr"/>
        <c:lblOffset val="100"/>
      </c:catAx>
      <c:valAx>
        <c:axId val="4574420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5605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8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5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nov.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7.7897659505846493</c:v>
                </c:pt>
                <c:pt idx="1">
                  <c:v>7.3751883236610665</c:v>
                </c:pt>
                <c:pt idx="2">
                  <c:v>7.2454523773956749</c:v>
                </c:pt>
                <c:pt idx="3">
                  <c:v>7.7066849189309732</c:v>
                </c:pt>
                <c:pt idx="4">
                  <c:v>7.3196789405526914</c:v>
                </c:pt>
                <c:pt idx="5">
                  <c:v>3.2099193776649653</c:v>
                </c:pt>
                <c:pt idx="6">
                  <c:v>5.2525786599635955</c:v>
                </c:pt>
                <c:pt idx="7">
                  <c:v>8.4665117755362278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nov.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7.4999929948410395</c:v>
                </c:pt>
                <c:pt idx="1">
                  <c:v>6.9978437618848863</c:v>
                </c:pt>
                <c:pt idx="2">
                  <c:v>6.5997741016486664</c:v>
                </c:pt>
                <c:pt idx="3">
                  <c:v>7.3809432233396306</c:v>
                </c:pt>
                <c:pt idx="4">
                  <c:v>6.7935641676664531</c:v>
                </c:pt>
                <c:pt idx="5">
                  <c:v>3.2425571346988913</c:v>
                </c:pt>
                <c:pt idx="6">
                  <c:v>5.576958893175469</c:v>
                </c:pt>
                <c:pt idx="7">
                  <c:v>8.2841499783509196</c:v>
                </c:pt>
              </c:numCache>
            </c:numRef>
          </c:val>
        </c:ser>
        <c:dLbls>
          <c:showVal val="1"/>
        </c:dLbls>
        <c:gapWidth val="30"/>
        <c:overlap val="-10"/>
        <c:axId val="415042944"/>
        <c:axId val="41504921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23E-2"/>
                  <c:y val="-0.227119681765351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-0.185773077741581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3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0.208344164879598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9256854745431E-2"/>
                  <c:y val="-0.147864193690965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56E-2"/>
                  <c:y val="-0.168061289636092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-0.370455252345016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3151462667998111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0.28977295574360973</c:v>
                </c:pt>
                <c:pt idx="1">
                  <c:v>0.37734456177618014</c:v>
                </c:pt>
                <c:pt idx="2">
                  <c:v>0.64567827574700853</c:v>
                </c:pt>
                <c:pt idx="3">
                  <c:v>0.32574169559134258</c:v>
                </c:pt>
                <c:pt idx="4">
                  <c:v>0.52611477288623831</c:v>
                </c:pt>
                <c:pt idx="5">
                  <c:v>-3.2637757033926018E-2</c:v>
                </c:pt>
                <c:pt idx="6">
                  <c:v>-0.32438023321187348</c:v>
                </c:pt>
                <c:pt idx="7">
                  <c:v>0.18236179718530821</c:v>
                </c:pt>
              </c:numCache>
            </c:numRef>
          </c:val>
        </c:ser>
        <c:dLbls>
          <c:showVal val="1"/>
        </c:dLbls>
        <c:marker val="1"/>
        <c:axId val="415050752"/>
        <c:axId val="415068928"/>
      </c:lineChart>
      <c:catAx>
        <c:axId val="415042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049216"/>
        <c:crosses val="autoZero"/>
        <c:auto val="1"/>
        <c:lblAlgn val="ctr"/>
        <c:lblOffset val="100"/>
        <c:tickLblSkip val="1"/>
        <c:tickMarkSkip val="1"/>
      </c:catAx>
      <c:valAx>
        <c:axId val="41504921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5042944"/>
        <c:crosses val="autoZero"/>
        <c:crossBetween val="between"/>
      </c:valAx>
      <c:catAx>
        <c:axId val="415050752"/>
        <c:scaling>
          <c:orientation val="minMax"/>
        </c:scaling>
        <c:delete val="1"/>
        <c:axPos val="b"/>
        <c:tickLblPos val="none"/>
        <c:crossAx val="415068928"/>
        <c:crosses val="autoZero"/>
        <c:auto val="1"/>
        <c:lblAlgn val="ctr"/>
        <c:lblOffset val="100"/>
      </c:catAx>
      <c:valAx>
        <c:axId val="4150689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505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93"/>
          <c:y val="0.143388904562826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21460992"/>
        <c:axId val="421463936"/>
      </c:barChart>
      <c:catAx>
        <c:axId val="421460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463936"/>
        <c:crosses val="autoZero"/>
        <c:auto val="1"/>
        <c:lblAlgn val="ctr"/>
        <c:lblOffset val="100"/>
        <c:tickLblSkip val="1"/>
        <c:tickMarkSkip val="1"/>
      </c:catAx>
      <c:valAx>
        <c:axId val="421463936"/>
        <c:scaling>
          <c:orientation val="minMax"/>
        </c:scaling>
        <c:delete val="1"/>
        <c:axPos val="l"/>
        <c:numFmt formatCode="#,##0_)" sourceLinked="1"/>
        <c:tickLblPos val="none"/>
        <c:crossAx val="42146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5"/>
          <c:y val="0.1466462335530543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85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21521664"/>
        <c:axId val="421528704"/>
      </c:barChart>
      <c:catAx>
        <c:axId val="421521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528704"/>
        <c:crosses val="autoZero"/>
        <c:auto val="1"/>
        <c:lblAlgn val="ctr"/>
        <c:lblOffset val="100"/>
        <c:tickLblSkip val="1"/>
        <c:tickMarkSkip val="1"/>
      </c:catAx>
      <c:valAx>
        <c:axId val="421528704"/>
        <c:scaling>
          <c:orientation val="minMax"/>
        </c:scaling>
        <c:delete val="1"/>
        <c:axPos val="l"/>
        <c:numFmt formatCode="#,##0_)" sourceLinked="1"/>
        <c:tickLblPos val="none"/>
        <c:crossAx val="4215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51"/>
          <c:w val="0.97124145897052416"/>
          <c:h val="0.4296812898387715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41825536"/>
        <c:axId val="44183590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84962054161857E-2"/>
                  <c:y val="-0.555722473466327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354011768937046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651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57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41837440"/>
        <c:axId val="441838976"/>
      </c:lineChart>
      <c:catAx>
        <c:axId val="441825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1835904"/>
        <c:crosses val="autoZero"/>
        <c:auto val="1"/>
        <c:lblAlgn val="ctr"/>
        <c:lblOffset val="100"/>
        <c:tickLblSkip val="1"/>
        <c:tickMarkSkip val="1"/>
      </c:catAx>
      <c:valAx>
        <c:axId val="441835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1825536"/>
        <c:crosses val="autoZero"/>
        <c:crossBetween val="between"/>
      </c:valAx>
      <c:catAx>
        <c:axId val="441837440"/>
        <c:scaling>
          <c:orientation val="minMax"/>
        </c:scaling>
        <c:delete val="1"/>
        <c:axPos val="b"/>
        <c:tickLblPos val="none"/>
        <c:crossAx val="441838976"/>
        <c:crosses val="autoZero"/>
        <c:auto val="1"/>
        <c:lblAlgn val="ctr"/>
        <c:lblOffset val="100"/>
      </c:catAx>
      <c:valAx>
        <c:axId val="441838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83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53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57"/>
          <c:y val="7.64947966242771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23E-3"/>
          <c:y val="0.39955316843510946"/>
          <c:w val="0.97258856752705758"/>
          <c:h val="0.4484773712249109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441985664"/>
        <c:axId val="442008320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87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56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442009856"/>
        <c:axId val="442023936"/>
      </c:lineChart>
      <c:catAx>
        <c:axId val="441985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008320"/>
        <c:crosses val="autoZero"/>
        <c:auto val="1"/>
        <c:lblAlgn val="ctr"/>
        <c:lblOffset val="100"/>
        <c:tickLblSkip val="1"/>
        <c:tickMarkSkip val="1"/>
      </c:catAx>
      <c:valAx>
        <c:axId val="442008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1985664"/>
        <c:crosses val="autoZero"/>
        <c:crossBetween val="between"/>
      </c:valAx>
      <c:catAx>
        <c:axId val="442009856"/>
        <c:scaling>
          <c:orientation val="minMax"/>
        </c:scaling>
        <c:delete val="1"/>
        <c:axPos val="b"/>
        <c:tickLblPos val="none"/>
        <c:crossAx val="442023936"/>
        <c:crosses val="autoZero"/>
        <c:auto val="1"/>
        <c:lblAlgn val="ctr"/>
        <c:lblOffset val="100"/>
      </c:catAx>
      <c:valAx>
        <c:axId val="442023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00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6"/>
          <c:y val="0.1548921016770926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51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42087680"/>
        <c:axId val="44209804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606E-2"/>
                  <c:y val="-0.1244914793814043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08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5E-2"/>
                  <c:y val="-0.389774951600438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42099584"/>
        <c:axId val="442101120"/>
      </c:lineChart>
      <c:catAx>
        <c:axId val="442087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2098048"/>
        <c:crosses val="autoZero"/>
        <c:auto val="1"/>
        <c:lblAlgn val="ctr"/>
        <c:lblOffset val="100"/>
        <c:tickLblSkip val="1"/>
        <c:tickMarkSkip val="1"/>
      </c:catAx>
      <c:valAx>
        <c:axId val="442098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2087680"/>
        <c:crosses val="autoZero"/>
        <c:crossBetween val="between"/>
      </c:valAx>
      <c:catAx>
        <c:axId val="442099584"/>
        <c:scaling>
          <c:orientation val="minMax"/>
        </c:scaling>
        <c:delete val="1"/>
        <c:axPos val="b"/>
        <c:tickLblPos val="none"/>
        <c:crossAx val="442101120"/>
        <c:crosses val="autoZero"/>
        <c:auto val="1"/>
        <c:lblAlgn val="ctr"/>
        <c:lblOffset val="100"/>
      </c:catAx>
      <c:valAx>
        <c:axId val="442101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2099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64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87"/>
          <c:y val="7.6494796624277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23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443225984"/>
        <c:axId val="443244544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05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11E-2"/>
                  <c:y val="-3.168419937924215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443246080"/>
        <c:axId val="443247616"/>
      </c:lineChart>
      <c:catAx>
        <c:axId val="443225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244544"/>
        <c:crosses val="autoZero"/>
        <c:auto val="1"/>
        <c:lblAlgn val="ctr"/>
        <c:lblOffset val="100"/>
        <c:tickLblSkip val="1"/>
        <c:tickMarkSkip val="1"/>
      </c:catAx>
      <c:valAx>
        <c:axId val="443244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225984"/>
        <c:crosses val="autoZero"/>
        <c:crossBetween val="between"/>
      </c:valAx>
      <c:catAx>
        <c:axId val="443246080"/>
        <c:scaling>
          <c:orientation val="minMax"/>
        </c:scaling>
        <c:delete val="1"/>
        <c:axPos val="b"/>
        <c:tickLblPos val="none"/>
        <c:crossAx val="443247616"/>
        <c:crosses val="autoZero"/>
        <c:auto val="1"/>
        <c:lblAlgn val="ctr"/>
        <c:lblOffset val="100"/>
      </c:catAx>
      <c:valAx>
        <c:axId val="44324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24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02"/>
          <c:y val="0.1548921016770927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8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43331712"/>
        <c:axId val="44333363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77E-2"/>
                  <c:y val="-9.35647329798068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77E-2"/>
                  <c:y val="-9.045512594507923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43343616"/>
        <c:axId val="443345152"/>
      </c:lineChart>
      <c:catAx>
        <c:axId val="44333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333632"/>
        <c:crosses val="autoZero"/>
        <c:auto val="1"/>
        <c:lblAlgn val="ctr"/>
        <c:lblOffset val="100"/>
        <c:tickLblSkip val="1"/>
        <c:tickMarkSkip val="1"/>
      </c:catAx>
      <c:valAx>
        <c:axId val="443333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331712"/>
        <c:crosses val="autoZero"/>
        <c:crossBetween val="between"/>
      </c:valAx>
      <c:catAx>
        <c:axId val="443343616"/>
        <c:scaling>
          <c:orientation val="minMax"/>
        </c:scaling>
        <c:delete val="1"/>
        <c:axPos val="b"/>
        <c:tickLblPos val="none"/>
        <c:crossAx val="443345152"/>
        <c:crosses val="autoZero"/>
        <c:auto val="1"/>
        <c:lblAlgn val="ctr"/>
        <c:lblOffset val="100"/>
      </c:catAx>
      <c:valAx>
        <c:axId val="443345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34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96"/>
          <c:y val="7.64947966242773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73"/>
          <c:w val="0.99345967849452599"/>
          <c:h val="0.421502411209449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443408768"/>
        <c:axId val="443410688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03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8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688E-2"/>
                  <c:y val="-0.144088923810424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6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98E-2"/>
                  <c:y val="-0.214910222552037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07E-2"/>
                  <c:y val="-0.166220371162100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443437056"/>
        <c:axId val="443438592"/>
      </c:lineChart>
      <c:catAx>
        <c:axId val="44340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410688"/>
        <c:crosses val="autoZero"/>
        <c:auto val="1"/>
        <c:lblAlgn val="ctr"/>
        <c:lblOffset val="100"/>
        <c:tickLblSkip val="1"/>
        <c:tickMarkSkip val="1"/>
      </c:catAx>
      <c:valAx>
        <c:axId val="4434106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408768"/>
        <c:crosses val="autoZero"/>
        <c:crossBetween val="between"/>
      </c:valAx>
      <c:catAx>
        <c:axId val="443437056"/>
        <c:scaling>
          <c:orientation val="minMax"/>
        </c:scaling>
        <c:delete val="1"/>
        <c:axPos val="b"/>
        <c:tickLblPos val="none"/>
        <c:crossAx val="443438592"/>
        <c:crosses val="autoZero"/>
        <c:auto val="1"/>
        <c:lblAlgn val="ctr"/>
        <c:lblOffset val="100"/>
      </c:catAx>
      <c:valAx>
        <c:axId val="443438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437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9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57"/>
          <c:y val="7.64947966242772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5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43493760"/>
        <c:axId val="44351232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59E-2"/>
                  <c:y val="-0.147681652155795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2E-2"/>
                  <c:y val="-0.120188040968584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45E-2"/>
                  <c:y val="0.203366222481939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86E-2"/>
                  <c:y val="0.160194127577013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62508496650239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0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98E-2"/>
                  <c:y val="0.242257594786339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43513856"/>
        <c:axId val="443519744"/>
      </c:lineChart>
      <c:catAx>
        <c:axId val="443493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512320"/>
        <c:crosses val="autoZero"/>
        <c:auto val="1"/>
        <c:lblAlgn val="ctr"/>
        <c:lblOffset val="100"/>
        <c:tickLblSkip val="1"/>
        <c:tickMarkSkip val="1"/>
      </c:catAx>
      <c:valAx>
        <c:axId val="443512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493760"/>
        <c:crosses val="autoZero"/>
        <c:crossBetween val="between"/>
      </c:valAx>
      <c:catAx>
        <c:axId val="443513856"/>
        <c:scaling>
          <c:orientation val="minMax"/>
        </c:scaling>
        <c:delete val="1"/>
        <c:axPos val="b"/>
        <c:tickLblPos val="none"/>
        <c:crossAx val="443519744"/>
        <c:crosses val="autoZero"/>
        <c:auto val="1"/>
        <c:lblAlgn val="ctr"/>
        <c:lblOffset val="100"/>
      </c:catAx>
      <c:valAx>
        <c:axId val="443519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51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0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3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43734656"/>
        <c:axId val="44354841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8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2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43549952"/>
        <c:axId val="443559936"/>
      </c:lineChart>
      <c:catAx>
        <c:axId val="443734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43548416"/>
        <c:crosses val="autoZero"/>
        <c:auto val="1"/>
        <c:lblAlgn val="ctr"/>
        <c:lblOffset val="100"/>
        <c:tickLblSkip val="1"/>
        <c:tickMarkSkip val="1"/>
      </c:catAx>
      <c:valAx>
        <c:axId val="4435484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734656"/>
        <c:crosses val="autoZero"/>
        <c:crossBetween val="between"/>
      </c:valAx>
      <c:catAx>
        <c:axId val="443549952"/>
        <c:scaling>
          <c:orientation val="minMax"/>
        </c:scaling>
        <c:delete val="1"/>
        <c:axPos val="b"/>
        <c:tickLblPos val="none"/>
        <c:crossAx val="443559936"/>
        <c:crosses val="autoZero"/>
        <c:auto val="1"/>
        <c:lblAlgn val="ctr"/>
        <c:lblOffset val="100"/>
      </c:catAx>
      <c:valAx>
        <c:axId val="443559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54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08"/>
          <c:y val="0.1439269070957975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7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95E-2"/>
          <c:y val="0.42357429811069686"/>
          <c:w val="0.95777965770808082"/>
          <c:h val="0.4180586610347201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443759232"/>
        <c:axId val="44376550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24E-2"/>
                  <c:y val="-0.46242801282492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43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7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5E-2"/>
                  <c:y val="0.201089965795092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4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443767040"/>
        <c:axId val="443797504"/>
      </c:lineChart>
      <c:catAx>
        <c:axId val="443759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765504"/>
        <c:crosses val="autoZero"/>
        <c:auto val="1"/>
        <c:lblAlgn val="ctr"/>
        <c:lblOffset val="100"/>
        <c:tickLblSkip val="1"/>
        <c:tickMarkSkip val="1"/>
      </c:catAx>
      <c:valAx>
        <c:axId val="443765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759232"/>
        <c:crosses val="autoZero"/>
        <c:crossBetween val="between"/>
      </c:valAx>
      <c:catAx>
        <c:axId val="443767040"/>
        <c:scaling>
          <c:orientation val="minMax"/>
        </c:scaling>
        <c:delete val="1"/>
        <c:axPos val="b"/>
        <c:tickLblPos val="none"/>
        <c:crossAx val="443797504"/>
        <c:crosses val="autoZero"/>
        <c:auto val="1"/>
        <c:lblAlgn val="ctr"/>
        <c:lblOffset val="100"/>
      </c:catAx>
      <c:valAx>
        <c:axId val="443797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76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08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68"/>
          <c:y val="7.64947966242772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28"/>
          <c:h val="0.4396766767334769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443869824"/>
        <c:axId val="44388428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44E-2"/>
                  <c:y val="-0.398278760875324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5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36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04E-2"/>
                  <c:y val="8.19140630570793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51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43E-2"/>
                  <c:y val="-0.3361122498178665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443885824"/>
        <c:axId val="443899904"/>
      </c:lineChart>
      <c:catAx>
        <c:axId val="44386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3884288"/>
        <c:crosses val="autoZero"/>
        <c:auto val="1"/>
        <c:lblAlgn val="ctr"/>
        <c:lblOffset val="100"/>
        <c:tickLblSkip val="1"/>
        <c:tickMarkSkip val="1"/>
      </c:catAx>
      <c:valAx>
        <c:axId val="443884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869824"/>
        <c:crosses val="autoZero"/>
        <c:crossBetween val="between"/>
      </c:valAx>
      <c:catAx>
        <c:axId val="443885824"/>
        <c:scaling>
          <c:orientation val="minMax"/>
        </c:scaling>
        <c:delete val="1"/>
        <c:axPos val="b"/>
        <c:tickLblPos val="none"/>
        <c:crossAx val="443899904"/>
        <c:crosses val="autoZero"/>
        <c:auto val="1"/>
        <c:lblAlgn val="ctr"/>
        <c:lblOffset val="100"/>
      </c:catAx>
      <c:valAx>
        <c:axId val="443899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3885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9E-3"/>
                  <c:y val="-0.1765957338927884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4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43E-4"/>
                  <c:y val="3.08502716230244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8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38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53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1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2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19E-4"/>
                  <c:y val="3.08502716230244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81E-3"/>
                  <c:y val="-0.1765957338927884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8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19E-4"/>
                  <c:y val="3.08502716230244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8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18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7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1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Noviembre 2011</c:v>
            </c:pt>
          </c:strCache>
        </c:strRef>
      </c:tx>
      <c:layout>
        <c:manualLayout>
          <c:xMode val="edge"/>
          <c:yMode val="edge"/>
          <c:x val="0.42716219158051288"/>
          <c:y val="8.9101060300691176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Noviembre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134216</c:v>
                </c:pt>
                <c:pt idx="1">
                  <c:v>81929</c:v>
                </c:pt>
                <c:pt idx="2">
                  <c:v>50929</c:v>
                </c:pt>
                <c:pt idx="3">
                  <c:v>541</c:v>
                </c:pt>
                <c:pt idx="4">
                  <c:v>817</c:v>
                </c:pt>
              </c:numCache>
            </c:numRef>
          </c:val>
        </c:ser>
        <c:dLbls>
          <c:showVal val="1"/>
        </c:dLbls>
        <c:gapWidth val="90"/>
        <c:overlap val="-30"/>
        <c:axId val="443800576"/>
        <c:axId val="444385536"/>
      </c:barChart>
      <c:catAx>
        <c:axId val="44380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1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385536"/>
        <c:crosses val="autoZero"/>
        <c:auto val="1"/>
        <c:lblAlgn val="ctr"/>
        <c:lblOffset val="100"/>
        <c:tickLblSkip val="1"/>
        <c:tickMarkSkip val="1"/>
      </c:catAx>
      <c:valAx>
        <c:axId val="44438553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380057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17"/>
          <c:w val="0.88571501256815244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Noviembre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0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0.71650819254605658</c:v>
                </c:pt>
                <c:pt idx="1">
                  <c:v>0.2827277358010018</c:v>
                </c:pt>
                <c:pt idx="2">
                  <c:v>4.6693267679769079E-4</c:v>
                </c:pt>
                <c:pt idx="3">
                  <c:v>2.9713897614398505E-4</c:v>
                </c:pt>
              </c:numCache>
            </c:numRef>
          </c:val>
        </c:ser>
        <c:dLbls>
          <c:showVal val="1"/>
        </c:dLbls>
        <c:gapWidth val="90"/>
        <c:overlap val="-30"/>
        <c:axId val="444451072"/>
        <c:axId val="444465536"/>
      </c:barChart>
      <c:catAx>
        <c:axId val="44445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6E-3"/>
              <c:y val="0.931272560002148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4465536"/>
        <c:crosses val="autoZero"/>
        <c:auto val="1"/>
        <c:lblAlgn val="ctr"/>
        <c:lblOffset val="100"/>
        <c:tickLblSkip val="1"/>
        <c:tickMarkSkip val="1"/>
      </c:catAx>
      <c:valAx>
        <c:axId val="444465536"/>
        <c:scaling>
          <c:orientation val="minMax"/>
        </c:scaling>
        <c:delete val="1"/>
        <c:axPos val="l"/>
        <c:numFmt formatCode="0.0%" sourceLinked="1"/>
        <c:tickLblPos val="none"/>
        <c:crossAx val="444451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86"/>
          <c:y val="0.25068785906405688"/>
          <c:w val="0.33109278987186946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8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288"/>
          <c:h val="0.4648722283947667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Noviembre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1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3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2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0.41593743713538522</c:v>
                </c:pt>
                <c:pt idx="1">
                  <c:v>0.58355964594648968</c:v>
                </c:pt>
                <c:pt idx="2">
                  <c:v>0</c:v>
                </c:pt>
                <c:pt idx="3">
                  <c:v>5.0291691812512568E-4</c:v>
                </c:pt>
              </c:numCache>
            </c:numRef>
          </c:val>
        </c:ser>
        <c:dLbls>
          <c:showVal val="1"/>
        </c:dLbls>
        <c:gapWidth val="90"/>
        <c:overlap val="-30"/>
        <c:axId val="444499072"/>
        <c:axId val="444500992"/>
      </c:barChart>
      <c:catAx>
        <c:axId val="444499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6E-3"/>
              <c:y val="0.931272560002148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4500992"/>
        <c:crosses val="autoZero"/>
        <c:auto val="1"/>
        <c:lblAlgn val="ctr"/>
        <c:lblOffset val="100"/>
        <c:tickLblSkip val="1"/>
        <c:tickMarkSkip val="1"/>
      </c:catAx>
      <c:valAx>
        <c:axId val="444500992"/>
        <c:scaling>
          <c:orientation val="minMax"/>
        </c:scaling>
        <c:delete val="1"/>
        <c:axPos val="l"/>
        <c:numFmt formatCode="0.0%" sourceLinked="1"/>
        <c:tickLblPos val="none"/>
        <c:crossAx val="44449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24"/>
          <c:w val="0.3310927898718696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76"/>
          <c:w val="0.88571501256815288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Noviembre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1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3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2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0.70468014641798848</c:v>
                </c:pt>
                <c:pt idx="1">
                  <c:v>0.29531985358201152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44521472"/>
        <c:axId val="444523648"/>
      </c:barChart>
      <c:catAx>
        <c:axId val="44452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6E-3"/>
              <c:y val="0.931272560002148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4523648"/>
        <c:crosses val="autoZero"/>
        <c:auto val="1"/>
        <c:lblAlgn val="ctr"/>
        <c:lblOffset val="100"/>
        <c:tickLblSkip val="1"/>
        <c:tickMarkSkip val="1"/>
      </c:catAx>
      <c:valAx>
        <c:axId val="444523648"/>
        <c:scaling>
          <c:orientation val="minMax"/>
        </c:scaling>
        <c:delete val="1"/>
        <c:axPos val="l"/>
        <c:numFmt formatCode="0.0%" sourceLinked="1"/>
        <c:tickLblPos val="none"/>
        <c:crossAx val="44452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6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76"/>
          <c:w val="0.88571501256815288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Noviembre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1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3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2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446653568"/>
        <c:axId val="446655488"/>
      </c:barChart>
      <c:catAx>
        <c:axId val="446653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6E-3"/>
              <c:y val="0.931272560002148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6655488"/>
        <c:crosses val="autoZero"/>
        <c:auto val="1"/>
        <c:lblAlgn val="ctr"/>
        <c:lblOffset val="100"/>
        <c:tickLblSkip val="1"/>
        <c:tickMarkSkip val="1"/>
      </c:catAx>
      <c:valAx>
        <c:axId val="446655488"/>
        <c:scaling>
          <c:orientation val="minMax"/>
        </c:scaling>
        <c:delete val="1"/>
        <c:axPos val="l"/>
        <c:numFmt formatCode="0.0%" sourceLinked="1"/>
        <c:tickLblPos val="none"/>
        <c:crossAx val="446653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22"/>
          <c:y val="0.25994662142430736"/>
          <c:w val="0.3310927898718696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28</xdr:row>
      <xdr:rowOff>190500</xdr:rowOff>
    </xdr:from>
    <xdr:to>
      <xdr:col>6</xdr:col>
      <xdr:colOff>390525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acum. nov. 2011 </v>
          </cell>
        </row>
        <row r="8">
          <cell r="E8">
            <v>4743870</v>
          </cell>
        </row>
        <row r="9">
          <cell r="E9">
            <v>2941744</v>
          </cell>
        </row>
        <row r="10">
          <cell r="E10">
            <v>1802126</v>
          </cell>
        </row>
        <row r="12">
          <cell r="E12">
            <v>1695614</v>
          </cell>
        </row>
        <row r="13">
          <cell r="E13">
            <v>1139347</v>
          </cell>
        </row>
        <row r="14">
          <cell r="E14">
            <v>556267</v>
          </cell>
        </row>
        <row r="16">
          <cell r="E16">
            <v>1397967</v>
          </cell>
        </row>
        <row r="17">
          <cell r="E17">
            <v>654355</v>
          </cell>
        </row>
        <row r="18">
          <cell r="E18">
            <v>743612</v>
          </cell>
        </row>
        <row r="20">
          <cell r="E20">
            <v>668652</v>
          </cell>
        </row>
        <row r="21">
          <cell r="E21">
            <v>493458</v>
          </cell>
        </row>
        <row r="22">
          <cell r="E22">
            <v>175194</v>
          </cell>
        </row>
        <row r="24">
          <cell r="E24">
            <v>143489</v>
          </cell>
        </row>
        <row r="25">
          <cell r="E25">
            <v>143489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nov. 2010</v>
          </cell>
          <cell r="E6" t="str">
            <v xml:space="preserve">acum. nov. 2011 </v>
          </cell>
          <cell r="G6" t="str">
            <v>var. interanual</v>
          </cell>
          <cell r="J6" t="str">
            <v>acumulado nov. 2010</v>
          </cell>
          <cell r="L6" t="str">
            <v xml:space="preserve">acum. nov. 2011 </v>
          </cell>
          <cell r="N6" t="str">
            <v>var. interanual</v>
          </cell>
        </row>
        <row r="8">
          <cell r="B8" t="str">
            <v>Total Alojados</v>
          </cell>
          <cell r="C8">
            <v>1569559</v>
          </cell>
          <cell r="E8">
            <v>1695614</v>
          </cell>
          <cell r="G8">
            <v>8.0312367996360767E-2</v>
          </cell>
          <cell r="I8" t="str">
            <v>Total Alojados</v>
          </cell>
          <cell r="J8">
            <v>1314976</v>
          </cell>
          <cell r="L8">
            <v>1397967</v>
          </cell>
          <cell r="N8">
            <v>6.3112178473219288E-2</v>
          </cell>
        </row>
        <row r="10">
          <cell r="B10" t="str">
            <v>Hotelera</v>
          </cell>
          <cell r="C10">
            <v>1033045</v>
          </cell>
          <cell r="E10">
            <v>1139347</v>
          </cell>
          <cell r="G10">
            <v>0.10290161609610424</v>
          </cell>
          <cell r="I10" t="str">
            <v>Hotelera</v>
          </cell>
          <cell r="J10">
            <v>609118</v>
          </cell>
          <cell r="L10">
            <v>654355</v>
          </cell>
          <cell r="N10">
            <v>7.4266398300493502E-2</v>
          </cell>
        </row>
        <row r="11">
          <cell r="B11" t="str">
            <v>5*</v>
          </cell>
          <cell r="C11">
            <v>150499</v>
          </cell>
          <cell r="E11">
            <v>164275</v>
          </cell>
          <cell r="G11">
            <v>9.1535491930178944E-2</v>
          </cell>
          <cell r="I11" t="str">
            <v>5*</v>
          </cell>
          <cell r="J11">
            <v>76385</v>
          </cell>
          <cell r="L11">
            <v>82168</v>
          </cell>
          <cell r="N11">
            <v>7.5708581527786867E-2</v>
          </cell>
        </row>
        <row r="12">
          <cell r="B12" t="str">
            <v>4*</v>
          </cell>
          <cell r="C12">
            <v>713389</v>
          </cell>
          <cell r="E12">
            <v>784403</v>
          </cell>
          <cell r="G12">
            <v>9.9544568250982277E-2</v>
          </cell>
          <cell r="I12" t="str">
            <v>4*</v>
          </cell>
          <cell r="J12">
            <v>349218</v>
          </cell>
          <cell r="L12">
            <v>364146</v>
          </cell>
          <cell r="N12">
            <v>4.2746937443087128E-2</v>
          </cell>
        </row>
        <row r="13">
          <cell r="B13" t="str">
            <v>3*</v>
          </cell>
          <cell r="C13">
            <v>155499</v>
          </cell>
          <cell r="E13">
            <v>175266</v>
          </cell>
          <cell r="G13">
            <v>0.12711978855169487</v>
          </cell>
          <cell r="I13" t="str">
            <v>3*</v>
          </cell>
          <cell r="J13">
            <v>170356</v>
          </cell>
          <cell r="L13">
            <v>189971</v>
          </cell>
          <cell r="N13">
            <v>0.11514123365188195</v>
          </cell>
        </row>
        <row r="14">
          <cell r="B14" t="str">
            <v>1* y 2*</v>
          </cell>
          <cell r="C14">
            <v>13658</v>
          </cell>
          <cell r="E14">
            <v>15403</v>
          </cell>
          <cell r="G14">
            <v>0.12776394786938058</v>
          </cell>
          <cell r="I14" t="str">
            <v>1* y 2*</v>
          </cell>
          <cell r="J14">
            <v>13159</v>
          </cell>
          <cell r="L14">
            <v>18070</v>
          </cell>
          <cell r="N14">
            <v>0.37320465080933202</v>
          </cell>
        </row>
        <row r="16">
          <cell r="B16" t="str">
            <v>Extrahotelera</v>
          </cell>
          <cell r="C16">
            <v>536514</v>
          </cell>
          <cell r="E16">
            <v>556267</v>
          </cell>
          <cell r="G16">
            <v>3.6817305792579504E-2</v>
          </cell>
          <cell r="I16" t="str">
            <v>Extrahotelera</v>
          </cell>
          <cell r="J16">
            <v>705858</v>
          </cell>
          <cell r="L16">
            <v>743612</v>
          </cell>
          <cell r="N16">
            <v>5.3486678623745849E-2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nov. 2010</v>
          </cell>
          <cell r="E20" t="str">
            <v xml:space="preserve">acum. nov. 2011 </v>
          </cell>
          <cell r="G20" t="str">
            <v>var. interanual</v>
          </cell>
          <cell r="J20" t="str">
            <v>acumulado nov. 2010</v>
          </cell>
          <cell r="L20" t="str">
            <v xml:space="preserve">acum. nov. 2011 </v>
          </cell>
          <cell r="N20" t="str">
            <v>var. interanual</v>
          </cell>
        </row>
        <row r="22">
          <cell r="B22" t="str">
            <v>Total Alojados</v>
          </cell>
          <cell r="C22">
            <v>653921</v>
          </cell>
          <cell r="E22">
            <v>668652</v>
          </cell>
          <cell r="G22">
            <v>2.2527186005649E-2</v>
          </cell>
          <cell r="I22" t="str">
            <v>Total Alojados</v>
          </cell>
          <cell r="J22">
            <v>142019</v>
          </cell>
          <cell r="L22">
            <v>143489</v>
          </cell>
          <cell r="N22">
            <v>1.0350727719530486E-2</v>
          </cell>
        </row>
        <row r="24">
          <cell r="B24" t="str">
            <v>Hotelera</v>
          </cell>
          <cell r="C24">
            <v>452618</v>
          </cell>
          <cell r="E24">
            <v>493458</v>
          </cell>
          <cell r="G24">
            <v>9.0230613895161044E-2</v>
          </cell>
          <cell r="I24" t="str">
            <v>Hotelera</v>
          </cell>
          <cell r="J24">
            <v>142019</v>
          </cell>
          <cell r="L24">
            <v>143489</v>
          </cell>
          <cell r="N24">
            <v>1.0350727719530486E-2</v>
          </cell>
        </row>
        <row r="25">
          <cell r="B25" t="str">
            <v>4* y 5*</v>
          </cell>
          <cell r="C25">
            <v>377403</v>
          </cell>
          <cell r="E25">
            <v>413829</v>
          </cell>
          <cell r="G25">
            <v>9.6517515759016223E-2</v>
          </cell>
          <cell r="I25" t="str">
            <v>4* y 5*</v>
          </cell>
          <cell r="J25">
            <v>46408</v>
          </cell>
          <cell r="L25">
            <v>42888</v>
          </cell>
          <cell r="N25">
            <v>-7.5848991553180492E-2</v>
          </cell>
        </row>
        <row r="26">
          <cell r="B26" t="str">
            <v>3*</v>
          </cell>
          <cell r="C26">
            <v>65803</v>
          </cell>
          <cell r="E26">
            <v>67421</v>
          </cell>
          <cell r="G26">
            <v>2.4588544595231219E-2</v>
          </cell>
          <cell r="I26" t="str">
            <v>3*</v>
          </cell>
          <cell r="J26">
            <v>42111</v>
          </cell>
          <cell r="L26">
            <v>42410</v>
          </cell>
          <cell r="N26">
            <v>7.1002825864975895E-3</v>
          </cell>
        </row>
        <row r="27">
          <cell r="B27" t="str">
            <v>1* y 2*</v>
          </cell>
          <cell r="C27">
            <v>9412</v>
          </cell>
          <cell r="E27">
            <v>12208</v>
          </cell>
          <cell r="G27">
            <v>0.29706757331066724</v>
          </cell>
          <cell r="I27" t="str">
            <v>2*</v>
          </cell>
          <cell r="J27">
            <v>46488</v>
          </cell>
          <cell r="L27">
            <v>49851</v>
          </cell>
          <cell r="N27">
            <v>7.2341249354672177E-2</v>
          </cell>
        </row>
        <row r="28">
          <cell r="I28" t="str">
            <v>1*</v>
          </cell>
          <cell r="J28">
            <v>7012</v>
          </cell>
          <cell r="L28">
            <v>8340</v>
          </cell>
          <cell r="N28">
            <v>0.18938961779806046</v>
          </cell>
        </row>
        <row r="29">
          <cell r="B29" t="str">
            <v>Extrahotelera</v>
          </cell>
          <cell r="C29">
            <v>201303</v>
          </cell>
          <cell r="E29">
            <v>175194</v>
          </cell>
          <cell r="G29">
            <v>-0.12970000447087227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nov. 2010</v>
          </cell>
          <cell r="E36" t="str">
            <v xml:space="preserve">acum. nov. 2011 </v>
          </cell>
          <cell r="G36" t="str">
            <v>var. interanual</v>
          </cell>
        </row>
        <row r="38">
          <cell r="B38" t="str">
            <v>Total Alojados</v>
          </cell>
          <cell r="C38">
            <v>4425310</v>
          </cell>
          <cell r="E38">
            <v>4743870</v>
          </cell>
          <cell r="G38">
            <v>7.1985917370760433E-2</v>
          </cell>
        </row>
        <row r="40">
          <cell r="B40" t="str">
            <v>Hotelera</v>
          </cell>
          <cell r="C40">
            <v>2697754</v>
          </cell>
          <cell r="E40">
            <v>2941744</v>
          </cell>
          <cell r="G40">
            <v>9.0441900929439933E-2</v>
          </cell>
        </row>
        <row r="41">
          <cell r="B41" t="str">
            <v>5*</v>
          </cell>
          <cell r="C41">
            <v>357683</v>
          </cell>
          <cell r="E41">
            <v>381573</v>
          </cell>
          <cell r="G41">
            <v>6.6790985313811335E-2</v>
          </cell>
        </row>
        <row r="42">
          <cell r="B42" t="str">
            <v>4*</v>
          </cell>
          <cell r="C42">
            <v>1679581</v>
          </cell>
          <cell r="E42">
            <v>1843059</v>
          </cell>
          <cell r="G42">
            <v>9.7332608549394184E-2</v>
          </cell>
        </row>
        <row r="43">
          <cell r="B43" t="str">
            <v>3*</v>
          </cell>
          <cell r="C43">
            <v>537615</v>
          </cell>
          <cell r="E43">
            <v>572978</v>
          </cell>
          <cell r="G43">
            <v>6.5777554569719898E-2</v>
          </cell>
        </row>
        <row r="44">
          <cell r="B44" t="str">
            <v>2*</v>
          </cell>
          <cell r="C44">
            <v>92807</v>
          </cell>
          <cell r="E44">
            <v>109523</v>
          </cell>
          <cell r="G44">
            <v>0.18011572402943754</v>
          </cell>
        </row>
        <row r="45">
          <cell r="B45" t="str">
            <v>1*</v>
          </cell>
          <cell r="C45">
            <v>30068</v>
          </cell>
          <cell r="E45">
            <v>34611</v>
          </cell>
          <cell r="G45">
            <v>0.15109086071571109</v>
          </cell>
        </row>
        <row r="47">
          <cell r="B47" t="str">
            <v>Extrahotelera</v>
          </cell>
          <cell r="C47">
            <v>1727556</v>
          </cell>
          <cell r="E47">
            <v>1802126</v>
          </cell>
          <cell r="G47">
            <v>4.3165026198861201E-2</v>
          </cell>
        </row>
      </sheetData>
      <sheetData sheetId="7"/>
      <sheetData sheetId="8"/>
      <sheetData sheetId="9">
        <row r="6">
          <cell r="E6" t="str">
            <v xml:space="preserve">acum. nov. 2011 </v>
          </cell>
        </row>
        <row r="8">
          <cell r="E8">
            <v>36953637</v>
          </cell>
        </row>
        <row r="9">
          <cell r="E9">
            <v>21695916</v>
          </cell>
        </row>
        <row r="10">
          <cell r="E10">
            <v>15257721</v>
          </cell>
        </row>
        <row r="12">
          <cell r="E12">
            <v>14127000</v>
          </cell>
        </row>
        <row r="13">
          <cell r="E13">
            <v>9152693</v>
          </cell>
        </row>
        <row r="14">
          <cell r="E14">
            <v>4974307</v>
          </cell>
        </row>
        <row r="16">
          <cell r="E16">
            <v>11787250</v>
          </cell>
        </row>
        <row r="17">
          <cell r="E17">
            <v>5465816</v>
          </cell>
        </row>
        <row r="18">
          <cell r="E18">
            <v>6321434</v>
          </cell>
        </row>
        <row r="20">
          <cell r="E20">
            <v>4906105</v>
          </cell>
        </row>
        <row r="21">
          <cell r="E21">
            <v>3560442</v>
          </cell>
        </row>
        <row r="22">
          <cell r="E22">
            <v>1345663</v>
          </cell>
        </row>
        <row r="24">
          <cell r="E24">
            <v>303353</v>
          </cell>
        </row>
        <row r="25">
          <cell r="E25">
            <v>303353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nov. 2010</v>
          </cell>
          <cell r="E6" t="str">
            <v xml:space="preserve">acum. nov. 2011 </v>
          </cell>
          <cell r="G6" t="str">
            <v>var. interanual</v>
          </cell>
          <cell r="J6" t="str">
            <v>acumulado nov. 2010</v>
          </cell>
          <cell r="L6" t="str">
            <v xml:space="preserve">acum. nov. 2011 </v>
          </cell>
          <cell r="N6" t="str">
            <v>var. interanual</v>
          </cell>
        </row>
        <row r="8">
          <cell r="B8" t="str">
            <v>Total Pernoctaciones</v>
          </cell>
          <cell r="C8">
            <v>12557999</v>
          </cell>
          <cell r="E8">
            <v>14127000</v>
          </cell>
          <cell r="G8">
            <v>0.12494036669377025</v>
          </cell>
          <cell r="I8" t="str">
            <v>Total Pernoctaciones</v>
          </cell>
          <cell r="J8">
            <v>10622223</v>
          </cell>
          <cell r="L8">
            <v>11787250</v>
          </cell>
          <cell r="N8">
            <v>0.10967826602774203</v>
          </cell>
        </row>
        <row r="10">
          <cell r="B10" t="str">
            <v>Hotelera</v>
          </cell>
          <cell r="C10">
            <v>7912619</v>
          </cell>
          <cell r="E10">
            <v>9152693</v>
          </cell>
          <cell r="G10">
            <v>0.15672105531682998</v>
          </cell>
          <cell r="I10" t="str">
            <v>Hotelera</v>
          </cell>
          <cell r="J10">
            <v>4782680</v>
          </cell>
          <cell r="L10">
            <v>5465816</v>
          </cell>
          <cell r="N10">
            <v>0.14283539772679751</v>
          </cell>
        </row>
        <row r="11">
          <cell r="B11" t="str">
            <v>5*</v>
          </cell>
          <cell r="C11">
            <v>1054364</v>
          </cell>
          <cell r="E11">
            <v>1235283</v>
          </cell>
          <cell r="G11">
            <v>0.17159064611462455</v>
          </cell>
          <cell r="I11" t="str">
            <v>5*</v>
          </cell>
          <cell r="J11">
            <v>567636</v>
          </cell>
          <cell r="L11">
            <v>634697</v>
          </cell>
          <cell r="N11">
            <v>0.11814085082693838</v>
          </cell>
        </row>
        <row r="12">
          <cell r="B12" t="str">
            <v>4*</v>
          </cell>
          <cell r="C12">
            <v>5511727</v>
          </cell>
          <cell r="E12">
            <v>6259681</v>
          </cell>
          <cell r="G12">
            <v>0.13570229439883361</v>
          </cell>
          <cell r="I12" t="str">
            <v>4*</v>
          </cell>
          <cell r="J12">
            <v>2808720</v>
          </cell>
          <cell r="L12">
            <v>3239216</v>
          </cell>
          <cell r="N12">
            <v>0.15327124099233816</v>
          </cell>
        </row>
        <row r="13">
          <cell r="B13" t="str">
            <v>3*</v>
          </cell>
          <cell r="C13">
            <v>1248720</v>
          </cell>
          <cell r="E13">
            <v>1540672</v>
          </cell>
          <cell r="G13">
            <v>0.23380101223653021</v>
          </cell>
          <cell r="I13" t="str">
            <v>3*</v>
          </cell>
          <cell r="J13">
            <v>1321180</v>
          </cell>
          <cell r="L13">
            <v>1495231</v>
          </cell>
          <cell r="N13">
            <v>0.13173905145400325</v>
          </cell>
        </row>
        <row r="14">
          <cell r="B14" t="str">
            <v>1* y 2*</v>
          </cell>
          <cell r="C14">
            <v>97808</v>
          </cell>
          <cell r="E14">
            <v>117057</v>
          </cell>
          <cell r="G14">
            <v>0.19680394241779814</v>
          </cell>
          <cell r="I14" t="str">
            <v>1* y 2*</v>
          </cell>
          <cell r="J14">
            <v>85144</v>
          </cell>
          <cell r="L14">
            <v>96672</v>
          </cell>
          <cell r="N14">
            <v>0.13539415578314384</v>
          </cell>
        </row>
        <row r="16">
          <cell r="B16" t="str">
            <v>Extrahotelera</v>
          </cell>
          <cell r="C16">
            <v>4645380</v>
          </cell>
          <cell r="E16">
            <v>4974307</v>
          </cell>
          <cell r="G16">
            <v>7.0807339765530483E-2</v>
          </cell>
          <cell r="I16" t="str">
            <v>Extrahotelera</v>
          </cell>
          <cell r="J16">
            <v>5839543</v>
          </cell>
          <cell r="L16">
            <v>6321434</v>
          </cell>
          <cell r="N16">
            <v>8.2522039824006771E-2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nov. 2010</v>
          </cell>
          <cell r="E20" t="str">
            <v xml:space="preserve">acum. nov. 2011 </v>
          </cell>
          <cell r="G20" t="str">
            <v>var. interanual</v>
          </cell>
          <cell r="J20" t="str">
            <v>acumulado nov. 2010</v>
          </cell>
          <cell r="L20" t="str">
            <v xml:space="preserve">acum. nov.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4669750</v>
          </cell>
          <cell r="E22">
            <v>4906105</v>
          </cell>
          <cell r="G22">
            <v>5.0614058568445849E-2</v>
          </cell>
          <cell r="I22" t="str">
            <v>Total Pernoctaciones</v>
          </cell>
          <cell r="J22">
            <v>297292</v>
          </cell>
          <cell r="L22">
            <v>303353</v>
          </cell>
          <cell r="N22">
            <v>2.0387363265745462E-2</v>
          </cell>
        </row>
        <row r="24">
          <cell r="B24" t="str">
            <v>Hotelera</v>
          </cell>
          <cell r="C24">
            <v>3164190</v>
          </cell>
          <cell r="E24">
            <v>3560442</v>
          </cell>
          <cell r="G24">
            <v>0.12523015368862173</v>
          </cell>
          <cell r="I24" t="str">
            <v>Hotelera</v>
          </cell>
          <cell r="J24">
            <v>297292</v>
          </cell>
          <cell r="L24">
            <v>303353</v>
          </cell>
          <cell r="N24">
            <v>2.0387363265745462E-2</v>
          </cell>
        </row>
        <row r="25">
          <cell r="B25" t="str">
            <v>4* y 5*</v>
          </cell>
          <cell r="C25">
            <v>2662013</v>
          </cell>
          <cell r="E25">
            <v>3034817</v>
          </cell>
          <cell r="G25">
            <v>0.14004589759704403</v>
          </cell>
          <cell r="I25" t="str">
            <v>4* y 5*</v>
          </cell>
          <cell r="J25">
            <v>85146</v>
          </cell>
          <cell r="L25">
            <v>77561</v>
          </cell>
          <cell r="N25">
            <v>-8.9082282197637003E-2</v>
          </cell>
        </row>
        <row r="26">
          <cell r="B26" t="str">
            <v>3*</v>
          </cell>
          <cell r="C26">
            <v>469603</v>
          </cell>
          <cell r="E26">
            <v>499315</v>
          </cell>
          <cell r="G26">
            <v>6.3270464626503667E-2</v>
          </cell>
          <cell r="I26" t="str">
            <v>3*</v>
          </cell>
          <cell r="J26">
            <v>90108</v>
          </cell>
          <cell r="L26">
            <v>94989</v>
          </cell>
          <cell r="N26">
            <v>5.4168331335730457E-2</v>
          </cell>
        </row>
        <row r="27">
          <cell r="B27" t="str">
            <v>1* y 2*</v>
          </cell>
          <cell r="C27">
            <v>32574</v>
          </cell>
          <cell r="E27">
            <v>26310</v>
          </cell>
          <cell r="G27">
            <v>-0.19230060784674893</v>
          </cell>
          <cell r="I27" t="str">
            <v>2*</v>
          </cell>
          <cell r="J27">
            <v>95367</v>
          </cell>
          <cell r="L27">
            <v>106160</v>
          </cell>
          <cell r="N27">
            <v>0.11317331991149979</v>
          </cell>
        </row>
        <row r="28">
          <cell r="I28" t="str">
            <v>1*</v>
          </cell>
          <cell r="J28">
            <v>26671</v>
          </cell>
          <cell r="L28">
            <v>24643</v>
          </cell>
          <cell r="N28">
            <v>-7.603764388286903E-2</v>
          </cell>
        </row>
        <row r="29">
          <cell r="B29" t="str">
            <v>Extrahotelera</v>
          </cell>
          <cell r="C29">
            <v>1505560</v>
          </cell>
          <cell r="E29">
            <v>1345663</v>
          </cell>
          <cell r="G29">
            <v>-0.10620433592815962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nov. 2010</v>
          </cell>
          <cell r="E36" t="str">
            <v xml:space="preserve">acum. nov.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33189794</v>
          </cell>
          <cell r="E38">
            <v>36953637</v>
          </cell>
          <cell r="G38">
            <v>0.11340362642805202</v>
          </cell>
        </row>
        <row r="40">
          <cell r="B40" t="str">
            <v>Hotelera</v>
          </cell>
          <cell r="C40">
            <v>18878461</v>
          </cell>
          <cell r="E40">
            <v>21695916</v>
          </cell>
          <cell r="G40">
            <v>0.14924177346871659</v>
          </cell>
        </row>
        <row r="41">
          <cell r="B41" t="str">
            <v>5*</v>
          </cell>
          <cell r="C41">
            <v>2360627</v>
          </cell>
          <cell r="E41">
            <v>2764669</v>
          </cell>
          <cell r="G41">
            <v>0.17115876417578879</v>
          </cell>
        </row>
        <row r="42">
          <cell r="B42" t="str">
            <v>4*</v>
          </cell>
          <cell r="C42">
            <v>12396892</v>
          </cell>
          <cell r="E42">
            <v>14203875</v>
          </cell>
          <cell r="G42">
            <v>0.14576096976564767</v>
          </cell>
        </row>
        <row r="43">
          <cell r="B43" t="str">
            <v>3*</v>
          </cell>
          <cell r="C43">
            <v>3652322</v>
          </cell>
          <cell r="E43">
            <v>4194015</v>
          </cell>
          <cell r="G43">
            <v>0.14831468857346097</v>
          </cell>
        </row>
        <row r="44">
          <cell r="B44" t="str">
            <v>2*</v>
          </cell>
          <cell r="C44">
            <v>300932</v>
          </cell>
          <cell r="E44">
            <v>351560</v>
          </cell>
          <cell r="G44">
            <v>0.16823734265548373</v>
          </cell>
        </row>
        <row r="45">
          <cell r="B45" t="str">
            <v>1*</v>
          </cell>
          <cell r="C45">
            <v>167688</v>
          </cell>
          <cell r="E45">
            <v>181797</v>
          </cell>
          <cell r="G45">
            <v>8.4138399885501647E-2</v>
          </cell>
        </row>
        <row r="47">
          <cell r="B47" t="str">
            <v>Extrahotelera</v>
          </cell>
          <cell r="C47">
            <v>14311333</v>
          </cell>
          <cell r="E47">
            <v>15257721</v>
          </cell>
          <cell r="G47">
            <v>6.6128570972389555E-2</v>
          </cell>
        </row>
      </sheetData>
      <sheetData sheetId="12"/>
      <sheetData sheetId="13"/>
      <sheetData sheetId="14">
        <row r="6">
          <cell r="D6" t="str">
            <v xml:space="preserve">acum. nov. 2011 </v>
          </cell>
        </row>
        <row r="8">
          <cell r="D8">
            <v>63.769129049991648</v>
          </cell>
        </row>
        <row r="9">
          <cell r="D9">
            <v>74.425410860148872</v>
          </cell>
        </row>
        <row r="10">
          <cell r="D10">
            <v>52.982097987768547</v>
          </cell>
        </row>
        <row r="12">
          <cell r="D12">
            <v>67.817446207256395</v>
          </cell>
        </row>
        <row r="13">
          <cell r="D13">
            <v>82.519296846733909</v>
          </cell>
        </row>
        <row r="14">
          <cell r="D14">
            <v>51.074353673101598</v>
          </cell>
        </row>
        <row r="16">
          <cell r="D16">
            <v>105.5588018653968</v>
          </cell>
        </row>
        <row r="17">
          <cell r="D17">
            <v>125.55107891194589</v>
          </cell>
        </row>
        <row r="18">
          <cell r="D18">
            <v>92.783996630004268</v>
          </cell>
        </row>
        <row r="20">
          <cell r="D20">
            <v>58.626671529413564</v>
          </cell>
        </row>
        <row r="21">
          <cell r="D21">
            <v>65.128757837803434</v>
          </cell>
        </row>
        <row r="22">
          <cell r="D22">
            <v>46.376425501704226</v>
          </cell>
        </row>
        <row r="24">
          <cell r="D24">
            <v>47.024473876756325</v>
          </cell>
        </row>
        <row r="25">
          <cell r="D25">
            <v>47.024473876756325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nov. 2010</v>
          </cell>
          <cell r="D6" t="str">
            <v xml:space="preserve">acum. nov. 2011 </v>
          </cell>
          <cell r="E6" t="str">
            <v>var. interanual</v>
          </cell>
          <cell r="H6" t="str">
            <v>acumulado nov. 2010</v>
          </cell>
          <cell r="I6" t="str">
            <v xml:space="preserve">acum. nov.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59.555618682766948</v>
          </cell>
          <cell r="D8">
            <v>67.817446207256395</v>
          </cell>
          <cell r="E8">
            <v>0.13872456885214257</v>
          </cell>
          <cell r="G8" t="str">
            <v>Indice de ocupación total</v>
          </cell>
          <cell r="H8">
            <v>59.558671769698144</v>
          </cell>
          <cell r="I8">
            <v>105.5588018653968</v>
          </cell>
          <cell r="J8">
            <v>0.772349831332241</v>
          </cell>
        </row>
        <row r="10">
          <cell r="B10" t="str">
            <v>Hotelera</v>
          </cell>
          <cell r="C10">
            <v>72.106151416539916</v>
          </cell>
          <cell r="D10">
            <v>82.519296846733909</v>
          </cell>
          <cell r="E10">
            <v>0.14441410650306041</v>
          </cell>
          <cell r="G10" t="str">
            <v>Hotelera</v>
          </cell>
          <cell r="H10">
            <v>70.369759489407713</v>
          </cell>
          <cell r="I10">
            <v>125.55107891194589</v>
          </cell>
          <cell r="J10">
            <v>0.78416239906069674</v>
          </cell>
        </row>
        <row r="11">
          <cell r="B11" t="str">
            <v>5*</v>
          </cell>
          <cell r="C11">
            <v>69.106358211772601</v>
          </cell>
          <cell r="D11">
            <v>80.964362867959352</v>
          </cell>
          <cell r="E11">
            <v>0.1715906461146246</v>
          </cell>
          <cell r="G11" t="str">
            <v>5*</v>
          </cell>
          <cell r="H11">
            <v>68.445790657910919</v>
          </cell>
          <cell r="I11">
            <v>120.67125246210824</v>
          </cell>
          <cell r="J11">
            <v>0.76301933694093638</v>
          </cell>
        </row>
        <row r="12">
          <cell r="B12" t="str">
            <v>4*</v>
          </cell>
          <cell r="C12">
            <v>76.05040161623387</v>
          </cell>
          <cell r="D12">
            <v>85.832453368732118</v>
          </cell>
          <cell r="E12">
            <v>0.1286259052497909</v>
          </cell>
          <cell r="G12" t="str">
            <v>4*</v>
          </cell>
          <cell r="H12">
            <v>78.960951336763088</v>
          </cell>
          <cell r="I12">
            <v>140.75592056663626</v>
          </cell>
          <cell r="J12">
            <v>0.78260163009335892</v>
          </cell>
        </row>
        <row r="13">
          <cell r="B13" t="str">
            <v>3*</v>
          </cell>
          <cell r="C13">
            <v>61.109555977942776</v>
          </cell>
          <cell r="D13">
            <v>73.979006808862081</v>
          </cell>
          <cell r="E13">
            <v>0.21059637277620658</v>
          </cell>
          <cell r="G13" t="str">
            <v>3*</v>
          </cell>
          <cell r="H13">
            <v>59.189417065913062</v>
          </cell>
          <cell r="I13">
            <v>105.53608282349752</v>
          </cell>
          <cell r="J13">
            <v>0.78302284521526921</v>
          </cell>
        </row>
        <row r="14">
          <cell r="B14" t="str">
            <v>1* y 2*</v>
          </cell>
          <cell r="C14">
            <v>62.306026245381574</v>
          </cell>
          <cell r="D14">
            <v>61.485975417585884</v>
          </cell>
          <cell r="E14">
            <v>-1.3161661515148748E-2</v>
          </cell>
          <cell r="G14" t="str">
            <v>1* y 2*</v>
          </cell>
          <cell r="H14">
            <v>47.845803714422182</v>
          </cell>
          <cell r="I14">
            <v>88.372093023255815</v>
          </cell>
          <cell r="J14">
            <v>0.84701867588479396</v>
          </cell>
        </row>
        <row r="16">
          <cell r="B16" t="str">
            <v>Extrahotelera</v>
          </cell>
          <cell r="C16">
            <v>45.936554397484329</v>
          </cell>
          <cell r="D16">
            <v>51.074353673101598</v>
          </cell>
          <cell r="E16">
            <v>0.11184555182699185</v>
          </cell>
          <cell r="G16" t="str">
            <v>Extrahotelera</v>
          </cell>
          <cell r="H16">
            <v>52.902126125277327</v>
          </cell>
          <cell r="I16">
            <v>92.783996630004268</v>
          </cell>
          <cell r="J16">
            <v>0.7538802960448665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nov. 2010</v>
          </cell>
          <cell r="D20" t="str">
            <v xml:space="preserve">acum. nov. 2011 </v>
          </cell>
          <cell r="E20" t="str">
            <v>var. interanual</v>
          </cell>
          <cell r="H20" t="str">
            <v>acumulado nov. 2010</v>
          </cell>
          <cell r="I20" t="str">
            <v xml:space="preserve">acum. nov.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52.728876748177228</v>
          </cell>
          <cell r="D22">
            <v>58.626671529413564</v>
          </cell>
          <cell r="E22">
            <v>0.11185132597083469</v>
          </cell>
          <cell r="G22" t="str">
            <v>Indice de ocupación total</v>
          </cell>
          <cell r="H22">
            <v>39.580090931481863</v>
          </cell>
          <cell r="I22">
            <v>47.024473876756325</v>
          </cell>
          <cell r="J22">
            <v>0.18808402836066329</v>
          </cell>
        </row>
        <row r="24">
          <cell r="B24" t="str">
            <v>Hotelera</v>
          </cell>
          <cell r="C24">
            <v>58.07796958101207</v>
          </cell>
          <cell r="D24">
            <v>65.128757837803434</v>
          </cell>
          <cell r="E24">
            <v>0.12140211353216013</v>
          </cell>
          <cell r="G24" t="str">
            <v>Hotelera</v>
          </cell>
          <cell r="H24">
            <v>39.580090931481863</v>
          </cell>
          <cell r="I24">
            <v>47.024473876756325</v>
          </cell>
          <cell r="J24">
            <v>0.18808402836066329</v>
          </cell>
        </row>
        <row r="25">
          <cell r="B25" t="str">
            <v>4* y 5*</v>
          </cell>
          <cell r="C25">
            <v>61.521411056697872</v>
          </cell>
          <cell r="D25">
            <v>67.402542483930134</v>
          </cell>
          <cell r="E25">
            <v>9.5594872195181591E-2</v>
          </cell>
          <cell r="G25" t="str">
            <v>4* y 5*</v>
          </cell>
          <cell r="H25">
            <v>61.521411056697872</v>
          </cell>
          <cell r="I25">
            <v>67.402542483930134</v>
          </cell>
          <cell r="J25">
            <v>9.5594872195181591E-2</v>
          </cell>
        </row>
        <row r="26">
          <cell r="B26" t="str">
            <v>3*</v>
          </cell>
          <cell r="C26">
            <v>47.119375010033878</v>
          </cell>
          <cell r="D26">
            <v>59.368545960194666</v>
          </cell>
          <cell r="E26">
            <v>0.25996038673162314</v>
          </cell>
          <cell r="G26" t="str">
            <v>3*</v>
          </cell>
          <cell r="H26">
            <v>46.514557092711129</v>
          </cell>
          <cell r="I26">
            <v>49.03417303324386</v>
          </cell>
          <cell r="J26">
            <v>5.4168331335730624E-2</v>
          </cell>
        </row>
        <row r="27">
          <cell r="B27" t="str">
            <v>1* y 2*</v>
          </cell>
          <cell r="C27">
            <v>26.146634345250519</v>
          </cell>
          <cell r="D27">
            <v>21.354652814415001</v>
          </cell>
          <cell r="E27">
            <v>-0.18327336006463757</v>
          </cell>
          <cell r="G27" t="str">
            <v>2*</v>
          </cell>
          <cell r="H27">
            <v>42.363492599370993</v>
          </cell>
          <cell r="I27">
            <v>47.157909699888059</v>
          </cell>
          <cell r="J27">
            <v>0.1131733199114997</v>
          </cell>
        </row>
        <row r="28">
          <cell r="G28" t="str">
            <v>1*</v>
          </cell>
          <cell r="H28">
            <v>39.92664670658683</v>
          </cell>
          <cell r="I28">
            <v>40.006169031462058</v>
          </cell>
          <cell r="J28">
            <v>1.9917105851543493E-3</v>
          </cell>
        </row>
        <row r="29">
          <cell r="B29" t="str">
            <v>Extrahotelera</v>
          </cell>
          <cell r="C29">
            <v>44.177528193412101</v>
          </cell>
          <cell r="D29">
            <v>46.376425501704226</v>
          </cell>
          <cell r="E29">
            <v>4.9774113632279571E-2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nov. 2010</v>
          </cell>
          <cell r="D36" t="str">
            <v xml:space="preserve">acum. nov.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56.116107872837844</v>
          </cell>
          <cell r="D38">
            <v>63.769129049991648</v>
          </cell>
          <cell r="E38">
            <v>0.13637833177054914</v>
          </cell>
        </row>
        <row r="40">
          <cell r="B40" t="str">
            <v>Hotelera</v>
          </cell>
          <cell r="C40">
            <v>65.506268017427203</v>
          </cell>
          <cell r="D40">
            <v>74.425410860148872</v>
          </cell>
          <cell r="E40">
            <v>0.13615709019400768</v>
          </cell>
        </row>
        <row r="41">
          <cell r="B41" t="str">
            <v>5*</v>
          </cell>
          <cell r="C41">
            <v>61.309174584747161</v>
          </cell>
          <cell r="D41">
            <v>71.818407819973729</v>
          </cell>
          <cell r="E41">
            <v>0.17141371265241445</v>
          </cell>
        </row>
        <row r="42">
          <cell r="B42" t="str">
            <v>4*</v>
          </cell>
          <cell r="C42">
            <v>71.287295190282435</v>
          </cell>
          <cell r="D42">
            <v>79.516335561217346</v>
          </cell>
          <cell r="E42">
            <v>0.11543488007182323</v>
          </cell>
        </row>
        <row r="43">
          <cell r="B43" t="str">
            <v>3*</v>
          </cell>
          <cell r="C43">
            <v>56.06813427779035</v>
          </cell>
          <cell r="D43">
            <v>65.920756743689722</v>
          </cell>
          <cell r="E43">
            <v>0.17572588410173262</v>
          </cell>
        </row>
        <row r="44">
          <cell r="B44" t="str">
            <v>2*</v>
          </cell>
          <cell r="C44">
            <v>41.235423889063981</v>
          </cell>
          <cell r="D44">
            <v>47.891629454251209</v>
          </cell>
          <cell r="E44">
            <v>0.16141959842814946</v>
          </cell>
        </row>
        <row r="45">
          <cell r="B45" t="str">
            <v>1*</v>
          </cell>
          <cell r="C45">
            <v>50.049695113761516</v>
          </cell>
          <cell r="D45">
            <v>53.067950282274779</v>
          </cell>
          <cell r="E45">
            <v>6.0305165928640658E-2</v>
          </cell>
        </row>
        <row r="47">
          <cell r="B47" t="str">
            <v>Extrahotelera</v>
          </cell>
          <cell r="C47">
            <v>47.192341927222337</v>
          </cell>
          <cell r="D47">
            <v>52.982097987768547</v>
          </cell>
          <cell r="E47">
            <v>0.12268422850204974</v>
          </cell>
        </row>
      </sheetData>
      <sheetData sheetId="17"/>
      <sheetData sheetId="18"/>
      <sheetData sheetId="19">
        <row r="6">
          <cell r="D6" t="str">
            <v xml:space="preserve">acum. nov. 2011 </v>
          </cell>
        </row>
        <row r="8">
          <cell r="D8">
            <v>7.7897659505846493</v>
          </cell>
        </row>
        <row r="9">
          <cell r="D9">
            <v>7.3751883236610665</v>
          </cell>
        </row>
        <row r="10">
          <cell r="D10">
            <v>8.4665117755362278</v>
          </cell>
        </row>
        <row r="12">
          <cell r="D12">
            <v>8.3314952577650345</v>
          </cell>
        </row>
        <row r="13">
          <cell r="D13">
            <v>8.0332795890979654</v>
          </cell>
        </row>
        <row r="14">
          <cell r="D14">
            <v>8.942301089225138</v>
          </cell>
        </row>
        <row r="16">
          <cell r="D16">
            <v>8.4317083307402818</v>
          </cell>
        </row>
        <row r="17">
          <cell r="D17">
            <v>8.352982708163001</v>
          </cell>
        </row>
        <row r="18">
          <cell r="D18">
            <v>8.5009843843294615</v>
          </cell>
        </row>
        <row r="20">
          <cell r="D20">
            <v>7.3373069997547304</v>
          </cell>
        </row>
        <row r="21">
          <cell r="D21">
            <v>7.2152888391717225</v>
          </cell>
        </row>
        <row r="22">
          <cell r="D22">
            <v>7.6809879333767137</v>
          </cell>
        </row>
        <row r="24">
          <cell r="D24">
            <v>2.1141202461512729</v>
          </cell>
        </row>
        <row r="25">
          <cell r="D25">
            <v>2.1141202461512729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nov. 2010</v>
          </cell>
          <cell r="D6" t="str">
            <v xml:space="preserve">acum. nov. 2011 </v>
          </cell>
          <cell r="E6" t="str">
            <v>diferencia interanual</v>
          </cell>
          <cell r="H6" t="str">
            <v>acumulado nov. 2010</v>
          </cell>
          <cell r="I6" t="str">
            <v xml:space="preserve">acum. nov.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8.0009728847402357</v>
          </cell>
          <cell r="D8">
            <v>8.3314952577650345</v>
          </cell>
          <cell r="E8">
            <v>0.33052237302479881</v>
          </cell>
          <cell r="G8" t="str">
            <v>Estancia media total</v>
          </cell>
          <cell r="H8">
            <v>8.0778835507264013</v>
          </cell>
          <cell r="I8">
            <v>8.4317083307402818</v>
          </cell>
          <cell r="J8">
            <v>0.35382478001388051</v>
          </cell>
        </row>
        <row r="10">
          <cell r="B10" t="str">
            <v>Hotelera</v>
          </cell>
          <cell r="C10">
            <v>7.6595104763103254</v>
          </cell>
          <cell r="D10">
            <v>8.0332795890979654</v>
          </cell>
          <cell r="E10">
            <v>0.37376911278763991</v>
          </cell>
          <cell r="G10" t="str">
            <v>Hotelera</v>
          </cell>
          <cell r="H10">
            <v>7.8518119641842796</v>
          </cell>
          <cell r="I10">
            <v>8.352982708163001</v>
          </cell>
          <cell r="J10">
            <v>0.50117074397872141</v>
          </cell>
        </row>
        <row r="11">
          <cell r="B11" t="str">
            <v>5*</v>
          </cell>
          <cell r="C11">
            <v>7.0057874138698599</v>
          </cell>
          <cell r="D11">
            <v>7.5196043220210012</v>
          </cell>
          <cell r="E11">
            <v>0.51381690815114123</v>
          </cell>
          <cell r="G11" t="str">
            <v>5*</v>
          </cell>
          <cell r="H11">
            <v>7.431249590888263</v>
          </cell>
          <cell r="I11">
            <v>7.7243817544542885</v>
          </cell>
          <cell r="J11">
            <v>0.29313216356602556</v>
          </cell>
        </row>
        <row r="12">
          <cell r="B12" t="str">
            <v>4*</v>
          </cell>
          <cell r="C12">
            <v>7.7261171674920694</v>
          </cell>
          <cell r="D12">
            <v>7.9801849304502914</v>
          </cell>
          <cell r="E12">
            <v>0.25406776295822198</v>
          </cell>
          <cell r="G12" t="str">
            <v>4*</v>
          </cell>
          <cell r="H12">
            <v>8.0428843874027116</v>
          </cell>
          <cell r="I12">
            <v>8.895377128953772</v>
          </cell>
          <cell r="J12">
            <v>0.85249274155106036</v>
          </cell>
        </row>
        <row r="13">
          <cell r="B13" t="str">
            <v>3*</v>
          </cell>
          <cell r="C13">
            <v>8.0304053402272686</v>
          </cell>
          <cell r="D13">
            <v>8.790478472721464</v>
          </cell>
          <cell r="E13">
            <v>0.76007313249419539</v>
          </cell>
          <cell r="G13" t="str">
            <v>3*</v>
          </cell>
          <cell r="H13">
            <v>7.7554063255770274</v>
          </cell>
          <cell r="I13">
            <v>7.8708381805644017</v>
          </cell>
          <cell r="J13">
            <v>0.11543185498737429</v>
          </cell>
        </row>
        <row r="14">
          <cell r="B14" t="str">
            <v>1* y 2*</v>
          </cell>
          <cell r="C14">
            <v>7.1612241909503584</v>
          </cell>
          <cell r="D14">
            <v>7.599623449977277</v>
          </cell>
          <cell r="E14">
            <v>0.43839925902691856</v>
          </cell>
          <cell r="G14" t="str">
            <v>1* y 2*</v>
          </cell>
          <cell r="H14">
            <v>6.4704004863591456</v>
          </cell>
          <cell r="I14">
            <v>5.3498616491422251</v>
          </cell>
          <cell r="J14">
            <v>-1.1205388372169205</v>
          </cell>
        </row>
        <row r="16">
          <cell r="B16" t="str">
            <v>Extrahotelera</v>
          </cell>
          <cell r="C16">
            <v>8.6584506648475159</v>
          </cell>
          <cell r="D16">
            <v>8.942301089225138</v>
          </cell>
          <cell r="E16">
            <v>0.28385042437762209</v>
          </cell>
          <cell r="G16" t="str">
            <v>Extrahotelera</v>
          </cell>
          <cell r="H16">
            <v>8.2729713341776954</v>
          </cell>
          <cell r="I16">
            <v>8.5009843843294615</v>
          </cell>
          <cell r="J16">
            <v>0.22801305015176609</v>
          </cell>
        </row>
        <row r="20">
          <cell r="C20" t="str">
            <v>acumulado nov. 2010</v>
          </cell>
          <cell r="D20" t="str">
            <v xml:space="preserve">acum. nov. 2011 </v>
          </cell>
          <cell r="E20" t="str">
            <v>diferencia interanual</v>
          </cell>
          <cell r="H20" t="str">
            <v>acumulado nov. 2010</v>
          </cell>
          <cell r="I20" t="str">
            <v xml:space="preserve">acum. nov.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7.1411531362351113</v>
          </cell>
          <cell r="D22">
            <v>7.3373069997547304</v>
          </cell>
          <cell r="E22">
            <v>0.19615386351961916</v>
          </cell>
          <cell r="G22" t="str">
            <v>Estancia media total</v>
          </cell>
          <cell r="H22">
            <v>2.0933255409487463</v>
          </cell>
          <cell r="I22">
            <v>2.1141202461512729</v>
          </cell>
          <cell r="J22">
            <v>2.0794705202526576E-2</v>
          </cell>
        </row>
        <row r="24">
          <cell r="B24" t="str">
            <v>Hotelera</v>
          </cell>
          <cell r="C24">
            <v>6.9908620514429387</v>
          </cell>
          <cell r="D24">
            <v>7.2152888391717225</v>
          </cell>
          <cell r="E24">
            <v>0.22442678772878377</v>
          </cell>
          <cell r="G24" t="str">
            <v>Hotelera</v>
          </cell>
          <cell r="H24">
            <v>2.0933255409487463</v>
          </cell>
          <cell r="I24">
            <v>2.1141202461512729</v>
          </cell>
          <cell r="J24">
            <v>2.0794705202526576E-2</v>
          </cell>
        </row>
        <row r="25">
          <cell r="B25" t="str">
            <v>4* y 5*</v>
          </cell>
          <cell r="C25">
            <v>7.0535024893813771</v>
          </cell>
          <cell r="D25">
            <v>7.3335049017831038</v>
          </cell>
          <cell r="E25">
            <v>0.28000241240172663</v>
          </cell>
          <cell r="G25" t="str">
            <v>4* y 5*</v>
          </cell>
          <cell r="H25">
            <v>1.8347267712463369</v>
          </cell>
          <cell r="I25">
            <v>1.8084545793695206</v>
          </cell>
          <cell r="J25">
            <v>-2.6272191876816287E-2</v>
          </cell>
        </row>
        <row r="26">
          <cell r="B26" t="str">
            <v>3*</v>
          </cell>
          <cell r="C26">
            <v>7.1364983359421306</v>
          </cell>
          <cell r="D26">
            <v>7.405926936711114</v>
          </cell>
          <cell r="E26">
            <v>0.26942860076898345</v>
          </cell>
          <cell r="G26" t="str">
            <v>3*</v>
          </cell>
          <cell r="H26">
            <v>2.1397734558666381</v>
          </cell>
          <cell r="I26">
            <v>2.2397783541617544</v>
          </cell>
          <cell r="J26">
            <v>0.10000489829511627</v>
          </cell>
        </row>
        <row r="27">
          <cell r="B27" t="str">
            <v>1* y 2*</v>
          </cell>
          <cell r="C27">
            <v>3.4609009774755632</v>
          </cell>
          <cell r="D27">
            <v>2.1551441677588468</v>
          </cell>
          <cell r="E27">
            <v>-1.3057568097167165</v>
          </cell>
          <cell r="G27" t="str">
            <v>2*</v>
          </cell>
          <cell r="H27">
            <v>2.0514326277749095</v>
          </cell>
          <cell r="I27">
            <v>2.1295460472207179</v>
          </cell>
          <cell r="J27">
            <v>7.8113419445808407E-2</v>
          </cell>
        </row>
        <row r="28">
          <cell r="G28" t="str">
            <v>1*</v>
          </cell>
          <cell r="H28">
            <v>3.8036223616657159</v>
          </cell>
          <cell r="I28">
            <v>2.9547961630695445</v>
          </cell>
          <cell r="J28">
            <v>-0.84882619859617137</v>
          </cell>
        </row>
        <row r="29">
          <cell r="B29" t="str">
            <v>Extrahotelera</v>
          </cell>
          <cell r="C29">
            <v>7.4790738339716745</v>
          </cell>
          <cell r="D29">
            <v>7.6809879333767137</v>
          </cell>
          <cell r="E29">
            <v>0.20191409940503924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nov. 2010</v>
          </cell>
          <cell r="D36" t="str">
            <v xml:space="preserve">acum. nov.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7.4999929948410395</v>
          </cell>
          <cell r="D38">
            <v>7.7897659505846493</v>
          </cell>
          <cell r="E38">
            <v>0.28977295574360973</v>
          </cell>
        </row>
        <row r="40">
          <cell r="B40" t="str">
            <v>Hotelera</v>
          </cell>
          <cell r="C40">
            <v>6.9978437618848863</v>
          </cell>
          <cell r="D40">
            <v>7.3751883236610665</v>
          </cell>
          <cell r="E40">
            <v>0.37734456177618014</v>
          </cell>
        </row>
        <row r="41">
          <cell r="B41" t="str">
            <v>5*</v>
          </cell>
          <cell r="C41">
            <v>6.5997741016486664</v>
          </cell>
          <cell r="D41">
            <v>7.2454523773956749</v>
          </cell>
          <cell r="E41">
            <v>0.64567827574700853</v>
          </cell>
        </row>
        <row r="42">
          <cell r="B42" t="str">
            <v>4*</v>
          </cell>
          <cell r="C42">
            <v>7.3809432233396306</v>
          </cell>
          <cell r="D42">
            <v>7.7066849189309732</v>
          </cell>
          <cell r="E42">
            <v>0.32574169559134258</v>
          </cell>
        </row>
        <row r="43">
          <cell r="B43" t="str">
            <v>3*</v>
          </cell>
          <cell r="C43">
            <v>6.7935641676664531</v>
          </cell>
          <cell r="D43">
            <v>7.3196789405526914</v>
          </cell>
          <cell r="E43">
            <v>0.52611477288623831</v>
          </cell>
        </row>
        <row r="44">
          <cell r="B44" t="str">
            <v>2*</v>
          </cell>
          <cell r="C44">
            <v>3.2425571346988913</v>
          </cell>
          <cell r="D44">
            <v>3.2099193776649653</v>
          </cell>
          <cell r="E44">
            <v>-3.2637757033926018E-2</v>
          </cell>
        </row>
        <row r="45">
          <cell r="B45" t="str">
            <v>1*</v>
          </cell>
          <cell r="C45">
            <v>5.576958893175469</v>
          </cell>
          <cell r="D45">
            <v>5.2525786599635955</v>
          </cell>
          <cell r="E45">
            <v>-0.32438023321187348</v>
          </cell>
        </row>
        <row r="47">
          <cell r="B47" t="str">
            <v>Extrahotelera</v>
          </cell>
          <cell r="C47">
            <v>8.2841499783509196</v>
          </cell>
          <cell r="D47">
            <v>8.4665117755362278</v>
          </cell>
          <cell r="E47">
            <v>0.18236179718530821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Noviembre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134216</v>
          </cell>
          <cell r="D39">
            <v>81929</v>
          </cell>
          <cell r="E39">
            <v>50929</v>
          </cell>
          <cell r="F39">
            <v>541</v>
          </cell>
          <cell r="G39">
            <v>817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Noviembre 2011</v>
          </cell>
          <cell r="G6" t="str">
            <v>Noviembre 2011</v>
          </cell>
        </row>
        <row r="8">
          <cell r="B8" t="str">
            <v>Hoteleras</v>
          </cell>
          <cell r="D8">
            <v>0.71650819254605658</v>
          </cell>
          <cell r="F8" t="str">
            <v>Hoteleras</v>
          </cell>
          <cell r="H8">
            <v>0.41593743713538522</v>
          </cell>
        </row>
        <row r="15">
          <cell r="B15" t="str">
            <v>Extrahoteleras</v>
          </cell>
          <cell r="D15">
            <v>0.2827277358010018</v>
          </cell>
          <cell r="F15" t="str">
            <v>Extrahoteleras</v>
          </cell>
          <cell r="H15">
            <v>0.58355964594648968</v>
          </cell>
        </row>
        <row r="22">
          <cell r="B22" t="str">
            <v>Hoteles Rurales</v>
          </cell>
          <cell r="D22">
            <v>4.6693267679769079E-4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2.9713897614398505E-4</v>
          </cell>
          <cell r="F26" t="str">
            <v>Casas Rurales</v>
          </cell>
          <cell r="H26">
            <v>5.0291691812512568E-4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Noviembre 2011</v>
          </cell>
          <cell r="G35" t="str">
            <v>Noviembre 2011</v>
          </cell>
        </row>
        <row r="37">
          <cell r="B37" t="str">
            <v>Hoteleras</v>
          </cell>
          <cell r="D37">
            <v>0.70468014641798848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0.29531985358201152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acum. nov.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nov.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51" bottom="0.47" header="0" footer="0.19685039370078741"/>
  <pageSetup paperSize="9" scale="84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25">
        <v>412330</v>
      </c>
      <c r="D8" s="26">
        <f t="shared" ref="D8:D18" si="0">C8/C21-1</f>
        <v>3.9559902077203724E-2</v>
      </c>
      <c r="E8" s="27">
        <v>144379</v>
      </c>
      <c r="F8" s="28">
        <f t="shared" ref="F8:F18" si="1">E8/E21-1</f>
        <v>4.6679715818471745E-2</v>
      </c>
      <c r="G8" s="25">
        <v>123611</v>
      </c>
      <c r="H8" s="26">
        <f t="shared" ref="H8:H18" si="2">G8/G21-1</f>
        <v>2.5289892337552411E-2</v>
      </c>
      <c r="I8" s="27">
        <v>57998</v>
      </c>
      <c r="J8" s="28">
        <f t="shared" ref="J8:J18" si="3">I8/I21-1</f>
        <v>3.4533195390817228E-2</v>
      </c>
      <c r="K8" s="25">
        <v>15187</v>
      </c>
      <c r="L8" s="26">
        <f t="shared" ref="L8:L18" si="4">K8/K21-1</f>
        <v>7.5631924633450254E-3</v>
      </c>
    </row>
    <row r="9" spans="2:16">
      <c r="B9" s="24" t="s">
        <v>35</v>
      </c>
      <c r="C9" s="25">
        <v>458855</v>
      </c>
      <c r="D9" s="26">
        <f t="shared" si="0"/>
        <v>5.8227842262694063E-2</v>
      </c>
      <c r="E9" s="27">
        <v>169918</v>
      </c>
      <c r="F9" s="28">
        <f t="shared" si="1"/>
        <v>9.4007739011183533E-2</v>
      </c>
      <c r="G9" s="25">
        <v>137339</v>
      </c>
      <c r="H9" s="26">
        <f t="shared" si="2"/>
        <v>2.0455322247484808E-2</v>
      </c>
      <c r="I9" s="27">
        <v>59640</v>
      </c>
      <c r="J9" s="28">
        <f t="shared" si="3"/>
        <v>8.8182166511576954E-2</v>
      </c>
      <c r="K9" s="25">
        <v>13432</v>
      </c>
      <c r="L9" s="26">
        <f t="shared" si="4"/>
        <v>-3.2625135037810615E-2</v>
      </c>
    </row>
    <row r="10" spans="2:16">
      <c r="B10" s="24" t="s">
        <v>36</v>
      </c>
      <c r="C10" s="25">
        <v>421231</v>
      </c>
      <c r="D10" s="26">
        <f t="shared" si="0"/>
        <v>0.15826855444313992</v>
      </c>
      <c r="E10" s="27">
        <v>150968</v>
      </c>
      <c r="F10" s="28">
        <f t="shared" si="1"/>
        <v>0.14045703493862138</v>
      </c>
      <c r="G10" s="25">
        <v>121257</v>
      </c>
      <c r="H10" s="26">
        <f t="shared" si="2"/>
        <v>0.17703530416719238</v>
      </c>
      <c r="I10" s="27">
        <v>57088</v>
      </c>
      <c r="J10" s="28">
        <f t="shared" si="3"/>
        <v>2.0905237933439347E-2</v>
      </c>
      <c r="K10" s="25">
        <v>13213</v>
      </c>
      <c r="L10" s="26">
        <f t="shared" si="4"/>
        <v>0.26367635807192036</v>
      </c>
    </row>
    <row r="11" spans="2:16">
      <c r="B11" s="24" t="s">
        <v>37</v>
      </c>
      <c r="C11" s="25">
        <v>486850</v>
      </c>
      <c r="D11" s="26">
        <f t="shared" si="0"/>
        <v>4.6543622285564412E-2</v>
      </c>
      <c r="E11" s="27">
        <v>168963</v>
      </c>
      <c r="F11" s="28">
        <f t="shared" si="1"/>
        <v>2.250611217351306E-2</v>
      </c>
      <c r="G11" s="25">
        <v>143128</v>
      </c>
      <c r="H11" s="26">
        <f t="shared" si="2"/>
        <v>3.4311316664257907E-2</v>
      </c>
      <c r="I11" s="27">
        <v>75240</v>
      </c>
      <c r="J11" s="28">
        <f t="shared" si="3"/>
        <v>4.3348032282219728E-2</v>
      </c>
      <c r="K11" s="25">
        <v>8432</v>
      </c>
      <c r="L11" s="26">
        <f t="shared" si="4"/>
        <v>-0.13862498723056493</v>
      </c>
    </row>
    <row r="12" spans="2:16">
      <c r="B12" s="24" t="s">
        <v>38</v>
      </c>
      <c r="C12" s="25">
        <v>490305</v>
      </c>
      <c r="D12" s="26">
        <f t="shared" si="0"/>
        <v>8.6526806113562227E-2</v>
      </c>
      <c r="E12" s="27">
        <v>178465</v>
      </c>
      <c r="F12" s="28">
        <f t="shared" si="1"/>
        <v>9.2390938416242685E-2</v>
      </c>
      <c r="G12" s="25">
        <v>142281</v>
      </c>
      <c r="H12" s="26">
        <f t="shared" si="2"/>
        <v>4.1542831207999731E-2</v>
      </c>
      <c r="I12" s="27">
        <v>69370</v>
      </c>
      <c r="J12" s="28">
        <f t="shared" si="3"/>
        <v>0.1180234338485342</v>
      </c>
      <c r="K12" s="25">
        <v>13158</v>
      </c>
      <c r="L12" s="26">
        <f t="shared" si="4"/>
        <v>0.24003392705682791</v>
      </c>
    </row>
    <row r="13" spans="2:16">
      <c r="B13" s="24" t="s">
        <v>39</v>
      </c>
      <c r="C13" s="25">
        <v>384083</v>
      </c>
      <c r="D13" s="26">
        <f t="shared" si="0"/>
        <v>2.4377038643207172E-2</v>
      </c>
      <c r="E13" s="27">
        <v>140106</v>
      </c>
      <c r="F13" s="28">
        <f t="shared" si="1"/>
        <v>8.6960906770522151E-2</v>
      </c>
      <c r="G13" s="25">
        <v>116545</v>
      </c>
      <c r="H13" s="26">
        <f t="shared" si="2"/>
        <v>8.5239917683977318E-2</v>
      </c>
      <c r="I13" s="27">
        <v>56759</v>
      </c>
      <c r="J13" s="28">
        <f t="shared" si="3"/>
        <v>-0.12245087277168787</v>
      </c>
      <c r="K13" s="25">
        <v>12067</v>
      </c>
      <c r="L13" s="26">
        <f t="shared" si="4"/>
        <v>-4.849392840246014E-2</v>
      </c>
      <c r="N13" s="29"/>
      <c r="O13" s="29"/>
      <c r="P13" s="29"/>
    </row>
    <row r="14" spans="2:16">
      <c r="B14" s="24" t="s">
        <v>40</v>
      </c>
      <c r="C14" s="25">
        <v>358180</v>
      </c>
      <c r="D14" s="26">
        <f t="shared" si="0"/>
        <v>-8.6272512641953902E-3</v>
      </c>
      <c r="E14" s="27">
        <v>129475</v>
      </c>
      <c r="F14" s="28">
        <f t="shared" si="1"/>
        <v>-2.2970291052603731E-2</v>
      </c>
      <c r="G14" s="25">
        <v>102109</v>
      </c>
      <c r="H14" s="26">
        <f t="shared" si="2"/>
        <v>4.2586254376646426E-3</v>
      </c>
      <c r="I14" s="27">
        <v>51400</v>
      </c>
      <c r="J14" s="28">
        <f t="shared" si="3"/>
        <v>-9.1936965585471042E-2</v>
      </c>
      <c r="K14" s="25">
        <v>13158</v>
      </c>
      <c r="L14" s="26">
        <f t="shared" si="4"/>
        <v>6.0530345772547678E-2</v>
      </c>
    </row>
    <row r="15" spans="2:16">
      <c r="B15" s="24" t="s">
        <v>41</v>
      </c>
      <c r="C15" s="25">
        <v>474599</v>
      </c>
      <c r="D15" s="26">
        <f t="shared" si="0"/>
        <v>0.12318098019401291</v>
      </c>
      <c r="E15" s="27">
        <v>172615</v>
      </c>
      <c r="F15" s="28">
        <f t="shared" si="1"/>
        <v>0.10218950137602079</v>
      </c>
      <c r="G15" s="25">
        <v>140577</v>
      </c>
      <c r="H15" s="26">
        <f t="shared" si="2"/>
        <v>0.1159827573888399</v>
      </c>
      <c r="I15" s="27">
        <v>62145</v>
      </c>
      <c r="J15" s="28">
        <f t="shared" si="3"/>
        <v>3.9214046822742432E-2</v>
      </c>
      <c r="K15" s="25">
        <v>12591</v>
      </c>
      <c r="L15" s="26">
        <f t="shared" si="4"/>
        <v>-3.1758634378720174E-4</v>
      </c>
    </row>
    <row r="16" spans="2:16">
      <c r="B16" s="24" t="s">
        <v>42</v>
      </c>
      <c r="C16" s="25">
        <v>454248</v>
      </c>
      <c r="D16" s="26">
        <f t="shared" si="0"/>
        <v>0.12337243205947157</v>
      </c>
      <c r="E16" s="27">
        <v>160253</v>
      </c>
      <c r="F16" s="28">
        <f t="shared" si="1"/>
        <v>0.14198063123089311</v>
      </c>
      <c r="G16" s="25">
        <v>131280</v>
      </c>
      <c r="H16" s="26">
        <f t="shared" si="2"/>
        <v>9.3835924611308297E-2</v>
      </c>
      <c r="I16" s="27">
        <v>66608</v>
      </c>
      <c r="J16" s="28">
        <f t="shared" si="3"/>
        <v>0.12437542201215401</v>
      </c>
      <c r="K16" s="25">
        <v>15944</v>
      </c>
      <c r="L16" s="26">
        <f t="shared" si="4"/>
        <v>9.4003019075065142E-2</v>
      </c>
    </row>
    <row r="17" spans="2:18">
      <c r="B17" s="24" t="s">
        <v>43</v>
      </c>
      <c r="C17" s="25">
        <v>417629</v>
      </c>
      <c r="D17" s="26">
        <f>C17/C30-1</f>
        <v>0.13011064898375579</v>
      </c>
      <c r="E17" s="27">
        <v>145544</v>
      </c>
      <c r="F17" s="28">
        <f t="shared" si="1"/>
        <v>0.16046213093709882</v>
      </c>
      <c r="G17" s="25">
        <v>121950</v>
      </c>
      <c r="H17" s="26">
        <f t="shared" si="2"/>
        <v>0.11483892200241352</v>
      </c>
      <c r="I17" s="27">
        <v>56682</v>
      </c>
      <c r="J17" s="28">
        <f t="shared" si="3"/>
        <v>3.2665925777478177E-2</v>
      </c>
      <c r="K17" s="25">
        <v>13699</v>
      </c>
      <c r="L17" s="26">
        <f t="shared" si="4"/>
        <v>-0.18258845993197681</v>
      </c>
    </row>
    <row r="18" spans="2:18">
      <c r="B18" s="24" t="s">
        <v>44</v>
      </c>
      <c r="C18" s="25">
        <v>385560</v>
      </c>
      <c r="D18" s="26">
        <f t="shared" si="0"/>
        <v>8.69355923157622E-3</v>
      </c>
      <c r="E18" s="27">
        <v>134928</v>
      </c>
      <c r="F18" s="28">
        <f t="shared" si="1"/>
        <v>2.5779818606171734E-2</v>
      </c>
      <c r="G18" s="25">
        <v>117890</v>
      </c>
      <c r="H18" s="26">
        <f t="shared" si="2"/>
        <v>4.3191944319023179E-3</v>
      </c>
      <c r="I18" s="27">
        <v>55722</v>
      </c>
      <c r="J18" s="28">
        <f t="shared" si="3"/>
        <v>-3.5283933518005517E-2</v>
      </c>
      <c r="K18" s="25">
        <v>12608</v>
      </c>
      <c r="L18" s="26">
        <f t="shared" si="4"/>
        <v>-4.3979375189566294E-2</v>
      </c>
    </row>
    <row r="19" spans="2:18" ht="25.5">
      <c r="B19" s="30" t="str">
        <f>actualizaciones!A2</f>
        <v xml:space="preserve">acum. nov. 2011 </v>
      </c>
      <c r="C19" s="31">
        <v>4743870</v>
      </c>
      <c r="D19" s="32">
        <v>7.1985917370760433E-2</v>
      </c>
      <c r="E19" s="33">
        <v>1695614</v>
      </c>
      <c r="F19" s="34">
        <v>8.0312367996360656E-2</v>
      </c>
      <c r="G19" s="31">
        <v>1397967</v>
      </c>
      <c r="H19" s="32">
        <v>6.3112178473219371E-2</v>
      </c>
      <c r="I19" s="33">
        <v>668652</v>
      </c>
      <c r="J19" s="34">
        <v>2.2527186005649069E-2</v>
      </c>
      <c r="K19" s="31">
        <v>143489</v>
      </c>
      <c r="L19" s="32">
        <v>1.0350727719530495E-2</v>
      </c>
      <c r="O19" s="21"/>
      <c r="P19" s="21"/>
      <c r="Q19" s="21"/>
      <c r="R19" s="21"/>
    </row>
    <row r="20" spans="2:18" outlineLevel="1">
      <c r="B20" s="24" t="s">
        <v>33</v>
      </c>
      <c r="C20" s="25">
        <v>406015</v>
      </c>
      <c r="D20" s="26">
        <f>C20/C33-1</f>
        <v>6.7008832719694489E-2</v>
      </c>
      <c r="E20" s="27">
        <v>141884</v>
      </c>
      <c r="F20" s="28">
        <f>E20/E33-1</f>
        <v>7.4284675898934616E-2</v>
      </c>
      <c r="G20" s="25">
        <v>117512</v>
      </c>
      <c r="H20" s="26">
        <f>G20/G33-1</f>
        <v>6.2802980970986244E-2</v>
      </c>
      <c r="I20" s="27">
        <v>57727</v>
      </c>
      <c r="J20" s="28">
        <f>I20/I33-1</f>
        <v>-8.4294348122650353E-2</v>
      </c>
      <c r="K20" s="25">
        <v>13448</v>
      </c>
      <c r="L20" s="26">
        <f>K20/K33-1</f>
        <v>2.7663151459575097E-2</v>
      </c>
    </row>
    <row r="21" spans="2:18" outlineLevel="1">
      <c r="B21" s="24" t="s">
        <v>34</v>
      </c>
      <c r="C21" s="25">
        <v>396639</v>
      </c>
      <c r="D21" s="26">
        <f t="shared" ref="D21:F71" si="5">C21/C34-1</f>
        <v>6.6801684767698877E-2</v>
      </c>
      <c r="E21" s="27">
        <v>137940</v>
      </c>
      <c r="F21" s="28">
        <f t="shared" si="5"/>
        <v>5.3725163665808484E-2</v>
      </c>
      <c r="G21" s="25">
        <v>120562</v>
      </c>
      <c r="H21" s="26">
        <f t="shared" ref="H21:H31" si="6">G21/G34-1</f>
        <v>0.13570594219827425</v>
      </c>
      <c r="I21" s="27">
        <v>56062</v>
      </c>
      <c r="J21" s="28">
        <f t="shared" ref="J21:J31" si="7">I21/I34-1</f>
        <v>-8.2124496545400993E-2</v>
      </c>
      <c r="K21" s="25">
        <v>15073</v>
      </c>
      <c r="L21" s="26">
        <f t="shared" ref="L21:L31" si="8">K21/K34-1</f>
        <v>7.7412437455325334E-2</v>
      </c>
    </row>
    <row r="22" spans="2:18" outlineLevel="1">
      <c r="B22" s="24" t="s">
        <v>35</v>
      </c>
      <c r="C22" s="25">
        <v>433607</v>
      </c>
      <c r="D22" s="26">
        <f t="shared" si="5"/>
        <v>7.0975693492495218E-2</v>
      </c>
      <c r="E22" s="27">
        <v>155317</v>
      </c>
      <c r="F22" s="28">
        <f t="shared" si="5"/>
        <v>6.8513600902599059E-2</v>
      </c>
      <c r="G22" s="25">
        <v>134586</v>
      </c>
      <c r="H22" s="26">
        <f t="shared" si="6"/>
        <v>0.10715695952615989</v>
      </c>
      <c r="I22" s="27">
        <v>54807</v>
      </c>
      <c r="J22" s="28">
        <f t="shared" si="7"/>
        <v>-6.4088114754098369E-2</v>
      </c>
      <c r="K22" s="25">
        <v>13885</v>
      </c>
      <c r="L22" s="26">
        <f t="shared" si="8"/>
        <v>8.4003435084706091E-2</v>
      </c>
    </row>
    <row r="23" spans="2:18" outlineLevel="1">
      <c r="B23" s="24" t="s">
        <v>36</v>
      </c>
      <c r="C23" s="25">
        <v>363673</v>
      </c>
      <c r="D23" s="26">
        <f t="shared" si="5"/>
        <v>2.6704195768659567E-2</v>
      </c>
      <c r="E23" s="27">
        <v>132375</v>
      </c>
      <c r="F23" s="28">
        <f t="shared" si="5"/>
        <v>6.244231309442605E-2</v>
      </c>
      <c r="G23" s="25">
        <v>103019</v>
      </c>
      <c r="H23" s="26">
        <f t="shared" si="6"/>
        <v>-1.918426414303942E-2</v>
      </c>
      <c r="I23" s="27">
        <v>55919</v>
      </c>
      <c r="J23" s="28">
        <f t="shared" si="7"/>
        <v>-2.0408520776399652E-2</v>
      </c>
      <c r="K23" s="25">
        <v>10456</v>
      </c>
      <c r="L23" s="26">
        <f t="shared" si="8"/>
        <v>-5.9965836554886298E-2</v>
      </c>
    </row>
    <row r="24" spans="2:18" outlineLevel="1">
      <c r="B24" s="24" t="s">
        <v>37</v>
      </c>
      <c r="C24" s="25">
        <v>465198</v>
      </c>
      <c r="D24" s="26">
        <f t="shared" si="5"/>
        <v>-5.5239406390156232E-3</v>
      </c>
      <c r="E24" s="27">
        <v>165244</v>
      </c>
      <c r="F24" s="28">
        <f t="shared" si="5"/>
        <v>-2.9460824621167614E-2</v>
      </c>
      <c r="G24" s="25">
        <v>138380</v>
      </c>
      <c r="H24" s="26">
        <f t="shared" si="6"/>
        <v>2.8083209509658147E-2</v>
      </c>
      <c r="I24" s="27">
        <v>72114</v>
      </c>
      <c r="J24" s="28">
        <f t="shared" si="7"/>
        <v>-0.17295716497505587</v>
      </c>
      <c r="K24" s="25">
        <v>9789</v>
      </c>
      <c r="L24" s="26">
        <f t="shared" si="8"/>
        <v>0.25871158544425876</v>
      </c>
    </row>
    <row r="25" spans="2:18" outlineLevel="1">
      <c r="B25" s="24" t="s">
        <v>38</v>
      </c>
      <c r="C25" s="25">
        <v>451259</v>
      </c>
      <c r="D25" s="26">
        <f t="shared" si="5"/>
        <v>3.9300314374877576E-2</v>
      </c>
      <c r="E25" s="27">
        <v>163371</v>
      </c>
      <c r="F25" s="28">
        <f t="shared" si="5"/>
        <v>7.2466717432975392E-2</v>
      </c>
      <c r="G25" s="25">
        <v>136606</v>
      </c>
      <c r="H25" s="26">
        <f t="shared" si="6"/>
        <v>6.2263314644748435E-2</v>
      </c>
      <c r="I25" s="27">
        <v>62047</v>
      </c>
      <c r="J25" s="28">
        <f t="shared" si="7"/>
        <v>-0.14973826294296599</v>
      </c>
      <c r="K25" s="25">
        <v>10611</v>
      </c>
      <c r="L25" s="26">
        <f t="shared" si="8"/>
        <v>-0.10756938603868793</v>
      </c>
    </row>
    <row r="26" spans="2:18" outlineLevel="1">
      <c r="B26" s="24" t="s">
        <v>39</v>
      </c>
      <c r="C26" s="25">
        <v>374943</v>
      </c>
      <c r="D26" s="26">
        <f t="shared" si="5"/>
        <v>7.1700518496075505E-2</v>
      </c>
      <c r="E26" s="27">
        <v>128897</v>
      </c>
      <c r="F26" s="28">
        <f t="shared" si="5"/>
        <v>6.1868239597320906E-2</v>
      </c>
      <c r="G26" s="25">
        <v>107391</v>
      </c>
      <c r="H26" s="26">
        <f t="shared" si="6"/>
        <v>6.1532530692129717E-2</v>
      </c>
      <c r="I26" s="27">
        <v>64679</v>
      </c>
      <c r="J26" s="28">
        <f t="shared" si="7"/>
        <v>4.2469860099284329E-2</v>
      </c>
      <c r="K26" s="25">
        <v>12682</v>
      </c>
      <c r="L26" s="26">
        <f t="shared" si="8"/>
        <v>-5.3333333333333011E-3</v>
      </c>
      <c r="N26" s="29"/>
      <c r="O26" s="29"/>
      <c r="P26" s="29"/>
    </row>
    <row r="27" spans="2:18" outlineLevel="1">
      <c r="B27" s="24" t="s">
        <v>40</v>
      </c>
      <c r="C27" s="25">
        <v>361297</v>
      </c>
      <c r="D27" s="26">
        <f t="shared" si="5"/>
        <v>3.1413702243550334E-2</v>
      </c>
      <c r="E27" s="27">
        <v>132519</v>
      </c>
      <c r="F27" s="28">
        <f t="shared" si="5"/>
        <v>6.9693667514227009E-2</v>
      </c>
      <c r="G27" s="25">
        <v>101676</v>
      </c>
      <c r="H27" s="26">
        <f t="shared" si="6"/>
        <v>1.1520324717960939E-2</v>
      </c>
      <c r="I27" s="27">
        <v>56604</v>
      </c>
      <c r="J27" s="28">
        <f t="shared" si="7"/>
        <v>8.6423492934657453E-3</v>
      </c>
      <c r="K27" s="25">
        <v>12407</v>
      </c>
      <c r="L27" s="26">
        <f t="shared" si="8"/>
        <v>-7.918955024491614E-2</v>
      </c>
    </row>
    <row r="28" spans="2:18" outlineLevel="1">
      <c r="B28" s="24" t="s">
        <v>41</v>
      </c>
      <c r="C28" s="25">
        <v>422549</v>
      </c>
      <c r="D28" s="26">
        <f t="shared" si="5"/>
        <v>9.8439404440409106E-3</v>
      </c>
      <c r="E28" s="27">
        <v>156611</v>
      </c>
      <c r="F28" s="28">
        <f t="shared" si="5"/>
        <v>9.4975074636257428E-2</v>
      </c>
      <c r="G28" s="25">
        <v>125967</v>
      </c>
      <c r="H28" s="26">
        <f t="shared" si="6"/>
        <v>1.8548915284662071E-2</v>
      </c>
      <c r="I28" s="27">
        <v>59800</v>
      </c>
      <c r="J28" s="28">
        <f t="shared" si="7"/>
        <v>-0.15080942913944906</v>
      </c>
      <c r="K28" s="25">
        <v>12595</v>
      </c>
      <c r="L28" s="26">
        <f t="shared" si="8"/>
        <v>-3.7005887300252338E-2</v>
      </c>
    </row>
    <row r="29" spans="2:18" outlineLevel="1">
      <c r="B29" s="24" t="s">
        <v>42</v>
      </c>
      <c r="C29" s="25">
        <v>404361</v>
      </c>
      <c r="D29" s="26">
        <f t="shared" si="5"/>
        <v>-1.2568741025816399E-2</v>
      </c>
      <c r="E29" s="27">
        <v>140329</v>
      </c>
      <c r="F29" s="28">
        <f t="shared" si="5"/>
        <v>3.8927675074590384E-2</v>
      </c>
      <c r="G29" s="25">
        <v>120018</v>
      </c>
      <c r="H29" s="26">
        <f t="shared" si="6"/>
        <v>-4.1397432927852029E-2</v>
      </c>
      <c r="I29" s="27">
        <v>59240</v>
      </c>
      <c r="J29" s="28">
        <f t="shared" si="7"/>
        <v>-9.1257727530718369E-2</v>
      </c>
      <c r="K29" s="25">
        <v>14574</v>
      </c>
      <c r="L29" s="26">
        <f t="shared" si="8"/>
        <v>-6.8932473008369022E-2</v>
      </c>
    </row>
    <row r="30" spans="2:18" outlineLevel="1">
      <c r="B30" s="24" t="s">
        <v>43</v>
      </c>
      <c r="C30" s="25">
        <v>369547</v>
      </c>
      <c r="D30" s="26">
        <f t="shared" si="5"/>
        <v>-4.1586484846284355E-2</v>
      </c>
      <c r="E30" s="27">
        <v>125419</v>
      </c>
      <c r="F30" s="28">
        <f t="shared" si="5"/>
        <v>-6.2582217172925114E-2</v>
      </c>
      <c r="G30" s="25">
        <v>109388</v>
      </c>
      <c r="H30" s="26">
        <f t="shared" si="6"/>
        <v>-4.6960218857272307E-2</v>
      </c>
      <c r="I30" s="27">
        <v>54889</v>
      </c>
      <c r="J30" s="28">
        <f t="shared" si="7"/>
        <v>-7.1534896309076723E-2</v>
      </c>
      <c r="K30" s="25">
        <v>16759</v>
      </c>
      <c r="L30" s="26">
        <f t="shared" si="8"/>
        <v>0.10460058001581851</v>
      </c>
    </row>
    <row r="31" spans="2:18" outlineLevel="1">
      <c r="B31" s="24" t="s">
        <v>44</v>
      </c>
      <c r="C31" s="25">
        <v>382237</v>
      </c>
      <c r="D31" s="26">
        <f t="shared" si="5"/>
        <v>3.9581855908386032E-3</v>
      </c>
      <c r="E31" s="27">
        <v>131537</v>
      </c>
      <c r="F31" s="28">
        <f t="shared" si="5"/>
        <v>-3.5256410256410242E-2</v>
      </c>
      <c r="G31" s="25">
        <v>117383</v>
      </c>
      <c r="H31" s="26">
        <f t="shared" si="6"/>
        <v>2.2963363195872777E-2</v>
      </c>
      <c r="I31" s="27">
        <v>57760</v>
      </c>
      <c r="J31" s="28">
        <f t="shared" si="7"/>
        <v>8.664009703691633E-4</v>
      </c>
      <c r="K31" s="25">
        <v>13188</v>
      </c>
      <c r="L31" s="26">
        <f t="shared" si="8"/>
        <v>-2.8150331613854052E-2</v>
      </c>
    </row>
    <row r="32" spans="2:18" ht="15" customHeight="1">
      <c r="B32" s="35">
        <v>2010</v>
      </c>
      <c r="C32" s="36">
        <v>4831325</v>
      </c>
      <c r="D32" s="37">
        <f>C32/C45-1</f>
        <v>2.6242294141912259E-2</v>
      </c>
      <c r="E32" s="36">
        <v>1711443</v>
      </c>
      <c r="F32" s="37">
        <f>E32/E45-1</f>
        <v>3.7847681456564475E-2</v>
      </c>
      <c r="G32" s="36">
        <v>1432488</v>
      </c>
      <c r="H32" s="37">
        <f>G32/G45-1</f>
        <v>3.3093153690210819E-2</v>
      </c>
      <c r="I32" s="36">
        <v>711648</v>
      </c>
      <c r="J32" s="37">
        <f>I32/I45-1</f>
        <v>-7.6419928049711094E-2</v>
      </c>
      <c r="K32" s="36">
        <v>155467</v>
      </c>
      <c r="L32" s="37">
        <f>K32/K45-1</f>
        <v>7.0867314880191934E-3</v>
      </c>
      <c r="O32" s="21"/>
      <c r="P32" s="21"/>
      <c r="Q32" s="21"/>
      <c r="R32" s="21"/>
    </row>
    <row r="33" spans="2:17" ht="15" hidden="1" customHeight="1" outlineLevel="1">
      <c r="B33" s="24" t="s">
        <v>33</v>
      </c>
      <c r="C33" s="25">
        <v>380517</v>
      </c>
      <c r="D33" s="26">
        <f t="shared" si="5"/>
        <v>-7.2369046545247118E-2</v>
      </c>
      <c r="E33" s="27">
        <v>132073</v>
      </c>
      <c r="F33" s="28">
        <f t="shared" si="5"/>
        <v>-6.8806757290315268E-2</v>
      </c>
      <c r="G33" s="25">
        <v>110568</v>
      </c>
      <c r="H33" s="26">
        <f t="shared" ref="H33:H71" si="9">G33/G46-1</f>
        <v>-6.6692552482083944E-2</v>
      </c>
      <c r="I33" s="27">
        <v>63041</v>
      </c>
      <c r="J33" s="28">
        <f t="shared" ref="J33:J71" si="10">I33/I46-1</f>
        <v>-9.4056275687638302E-2</v>
      </c>
      <c r="K33" s="25">
        <v>13086</v>
      </c>
      <c r="L33" s="26">
        <f t="shared" ref="L33:L71" si="11">K33/K46-1</f>
        <v>-0.18881725762459711</v>
      </c>
      <c r="N33" s="29"/>
      <c r="O33" s="29"/>
      <c r="P33" s="29"/>
    </row>
    <row r="34" spans="2:17" ht="15" hidden="1" customHeight="1" outlineLevel="1">
      <c r="B34" s="24" t="s">
        <v>34</v>
      </c>
      <c r="C34" s="25">
        <v>371802</v>
      </c>
      <c r="D34" s="26">
        <f t="shared" si="5"/>
        <v>-0.1388289248158614</v>
      </c>
      <c r="E34" s="27">
        <v>130907</v>
      </c>
      <c r="F34" s="28">
        <f t="shared" si="5"/>
        <v>-0.12197166849998664</v>
      </c>
      <c r="G34" s="25">
        <v>106156</v>
      </c>
      <c r="H34" s="26">
        <f t="shared" si="9"/>
        <v>-0.18952511833867769</v>
      </c>
      <c r="I34" s="27">
        <v>61078</v>
      </c>
      <c r="J34" s="28">
        <f t="shared" si="10"/>
        <v>-0.10979289035285889</v>
      </c>
      <c r="K34" s="25">
        <v>13990</v>
      </c>
      <c r="L34" s="26">
        <f t="shared" si="11"/>
        <v>-0.21593902370677576</v>
      </c>
      <c r="O34" s="29"/>
      <c r="P34" s="29"/>
      <c r="Q34" s="29"/>
    </row>
    <row r="35" spans="2:17" ht="15" hidden="1" customHeight="1" outlineLevel="1">
      <c r="B35" s="24" t="s">
        <v>35</v>
      </c>
      <c r="C35" s="25">
        <v>404871</v>
      </c>
      <c r="D35" s="26">
        <f t="shared" si="5"/>
        <v>-8.3705814324543937E-2</v>
      </c>
      <c r="E35" s="27">
        <v>145358</v>
      </c>
      <c r="F35" s="28">
        <f t="shared" si="5"/>
        <v>-9.402092955130481E-2</v>
      </c>
      <c r="G35" s="25">
        <v>121560</v>
      </c>
      <c r="H35" s="26">
        <f t="shared" si="9"/>
        <v>-6.9176225554007043E-2</v>
      </c>
      <c r="I35" s="27">
        <v>58560</v>
      </c>
      <c r="J35" s="28">
        <f t="shared" si="10"/>
        <v>-0.12160439197804007</v>
      </c>
      <c r="K35" s="25">
        <v>12809</v>
      </c>
      <c r="L35" s="26">
        <f t="shared" si="11"/>
        <v>-0.31524644499091203</v>
      </c>
    </row>
    <row r="36" spans="2:17" ht="15" hidden="1" customHeight="1" outlineLevel="1">
      <c r="B36" s="24" t="s">
        <v>36</v>
      </c>
      <c r="C36" s="25">
        <v>354214</v>
      </c>
      <c r="D36" s="26">
        <f t="shared" si="5"/>
        <v>-9.4912854949036563E-2</v>
      </c>
      <c r="E36" s="27">
        <v>124595</v>
      </c>
      <c r="F36" s="28">
        <f t="shared" si="5"/>
        <v>-9.3458963911525084E-2</v>
      </c>
      <c r="G36" s="25">
        <v>105034</v>
      </c>
      <c r="H36" s="26">
        <f t="shared" si="9"/>
        <v>-3.8475974257806467E-2</v>
      </c>
      <c r="I36" s="27">
        <v>57084</v>
      </c>
      <c r="J36" s="28">
        <f t="shared" si="10"/>
        <v>-0.18748576634024139</v>
      </c>
      <c r="K36" s="25">
        <v>11123</v>
      </c>
      <c r="L36" s="26">
        <f t="shared" si="11"/>
        <v>-0.2650323774283071</v>
      </c>
    </row>
    <row r="37" spans="2:17" ht="15" hidden="1" customHeight="1" outlineLevel="1">
      <c r="B37" s="24" t="s">
        <v>37</v>
      </c>
      <c r="C37" s="25">
        <v>467782</v>
      </c>
      <c r="D37" s="26">
        <f t="shared" si="5"/>
        <v>-0.12032194672458696</v>
      </c>
      <c r="E37" s="27">
        <v>170260</v>
      </c>
      <c r="F37" s="28">
        <f t="shared" si="5"/>
        <v>-9.4352067575186993E-2</v>
      </c>
      <c r="G37" s="25">
        <v>134600</v>
      </c>
      <c r="H37" s="26">
        <f t="shared" si="9"/>
        <v>-7.405496508788223E-2</v>
      </c>
      <c r="I37" s="27">
        <v>87195</v>
      </c>
      <c r="J37" s="28">
        <f t="shared" si="10"/>
        <v>-0.18687170113956397</v>
      </c>
      <c r="K37" s="25">
        <v>7777</v>
      </c>
      <c r="L37" s="26">
        <f t="shared" si="11"/>
        <v>-0.36813454663633405</v>
      </c>
    </row>
    <row r="38" spans="2:17" ht="15" hidden="1" customHeight="1" outlineLevel="1">
      <c r="B38" s="24" t="s">
        <v>38</v>
      </c>
      <c r="C38" s="25">
        <v>434195</v>
      </c>
      <c r="D38" s="26">
        <f t="shared" si="5"/>
        <v>-7.129030533126568E-2</v>
      </c>
      <c r="E38" s="27">
        <v>152332</v>
      </c>
      <c r="F38" s="28">
        <f t="shared" si="5"/>
        <v>-5.5440154272568876E-2</v>
      </c>
      <c r="G38" s="25">
        <v>128599</v>
      </c>
      <c r="H38" s="26">
        <f t="shared" si="9"/>
        <v>-3.1969347966818717E-2</v>
      </c>
      <c r="I38" s="27">
        <v>72974</v>
      </c>
      <c r="J38" s="28">
        <f t="shared" si="10"/>
        <v>-0.17509947549285587</v>
      </c>
      <c r="K38" s="25">
        <v>11890</v>
      </c>
      <c r="L38" s="26">
        <f t="shared" si="11"/>
        <v>-0.27220419905735449</v>
      </c>
      <c r="O38" s="21"/>
      <c r="P38" s="21"/>
      <c r="Q38" s="21"/>
    </row>
    <row r="39" spans="2:17" ht="15" hidden="1" customHeight="1" outlineLevel="1">
      <c r="B39" s="24" t="s">
        <v>39</v>
      </c>
      <c r="C39" s="25">
        <v>349858</v>
      </c>
      <c r="D39" s="26">
        <f t="shared" si="5"/>
        <v>-0.13063854424733679</v>
      </c>
      <c r="E39" s="27">
        <v>121387</v>
      </c>
      <c r="F39" s="28">
        <f t="shared" si="5"/>
        <v>-0.17064422019226166</v>
      </c>
      <c r="G39" s="25">
        <v>101166</v>
      </c>
      <c r="H39" s="26">
        <f t="shared" si="9"/>
        <v>-0.16294194060847766</v>
      </c>
      <c r="I39" s="27">
        <v>62044</v>
      </c>
      <c r="J39" s="28">
        <f t="shared" si="10"/>
        <v>-0.1513029204568771</v>
      </c>
      <c r="K39" s="25">
        <v>12750</v>
      </c>
      <c r="L39" s="26">
        <f t="shared" si="11"/>
        <v>-0.17422279792746109</v>
      </c>
    </row>
    <row r="40" spans="2:17" ht="15" hidden="1" customHeight="1" outlineLevel="1">
      <c r="B40" s="24" t="s">
        <v>40</v>
      </c>
      <c r="C40" s="25">
        <v>350293</v>
      </c>
      <c r="D40" s="26">
        <f t="shared" si="5"/>
        <v>-0.152212689231216</v>
      </c>
      <c r="E40" s="27">
        <v>123885</v>
      </c>
      <c r="F40" s="28">
        <f t="shared" si="5"/>
        <v>-0.19295788410800951</v>
      </c>
      <c r="G40" s="25">
        <v>100518</v>
      </c>
      <c r="H40" s="26">
        <f t="shared" si="9"/>
        <v>-0.11585891459231246</v>
      </c>
      <c r="I40" s="27">
        <v>56119</v>
      </c>
      <c r="J40" s="28">
        <f t="shared" si="10"/>
        <v>-0.2458340052679675</v>
      </c>
      <c r="K40" s="25">
        <v>13474</v>
      </c>
      <c r="L40" s="26">
        <f t="shared" si="11"/>
        <v>-0.22727533405975797</v>
      </c>
    </row>
    <row r="41" spans="2:17" ht="15" hidden="1" customHeight="1" outlineLevel="1">
      <c r="B41" s="24" t="s">
        <v>41</v>
      </c>
      <c r="C41" s="25">
        <v>418430</v>
      </c>
      <c r="D41" s="26">
        <f t="shared" si="5"/>
        <v>-1.4331682818470082E-2</v>
      </c>
      <c r="E41" s="27">
        <v>143027</v>
      </c>
      <c r="F41" s="28">
        <f t="shared" si="5"/>
        <v>-7.1385905909545411E-2</v>
      </c>
      <c r="G41" s="25">
        <v>123673</v>
      </c>
      <c r="H41" s="26">
        <f t="shared" si="9"/>
        <v>4.0475509414278799E-2</v>
      </c>
      <c r="I41" s="27">
        <v>70420</v>
      </c>
      <c r="J41" s="28">
        <f t="shared" si="10"/>
        <v>-8.3955563649608433E-2</v>
      </c>
      <c r="K41" s="25">
        <v>13079</v>
      </c>
      <c r="L41" s="26">
        <f t="shared" si="11"/>
        <v>-0.25657932132097994</v>
      </c>
    </row>
    <row r="42" spans="2:17" ht="15" hidden="1" customHeight="1" outlineLevel="1">
      <c r="B42" s="24" t="s">
        <v>42</v>
      </c>
      <c r="C42" s="25">
        <v>409508</v>
      </c>
      <c r="D42" s="26">
        <f t="shared" si="5"/>
        <v>-0.19401357652194617</v>
      </c>
      <c r="E42" s="27">
        <v>135071</v>
      </c>
      <c r="F42" s="28">
        <f t="shared" si="5"/>
        <v>-0.2637055934411574</v>
      </c>
      <c r="G42" s="25">
        <v>125201</v>
      </c>
      <c r="H42" s="26">
        <f t="shared" si="9"/>
        <v>-0.15002138507389728</v>
      </c>
      <c r="I42" s="27">
        <v>65189</v>
      </c>
      <c r="J42" s="28">
        <f t="shared" si="10"/>
        <v>-0.26371727393887368</v>
      </c>
      <c r="K42" s="25">
        <v>15653</v>
      </c>
      <c r="L42" s="26">
        <f t="shared" si="11"/>
        <v>-5.4256540390308694E-2</v>
      </c>
    </row>
    <row r="43" spans="2:17" ht="15" hidden="1" customHeight="1" outlineLevel="1">
      <c r="B43" s="24" t="s">
        <v>43</v>
      </c>
      <c r="C43" s="25">
        <v>385582</v>
      </c>
      <c r="D43" s="26">
        <f t="shared" si="5"/>
        <v>-0.16162881209259039</v>
      </c>
      <c r="E43" s="27">
        <v>133792</v>
      </c>
      <c r="F43" s="28">
        <f t="shared" si="5"/>
        <v>-0.20482128210919204</v>
      </c>
      <c r="G43" s="25">
        <v>114778</v>
      </c>
      <c r="H43" s="26">
        <f t="shared" si="9"/>
        <v>-0.16227775669284439</v>
      </c>
      <c r="I43" s="27">
        <v>59118</v>
      </c>
      <c r="J43" s="28">
        <f t="shared" si="10"/>
        <v>-0.13854807215923992</v>
      </c>
      <c r="K43" s="25">
        <v>15172</v>
      </c>
      <c r="L43" s="26">
        <f t="shared" si="11"/>
        <v>-0.21611986566778607</v>
      </c>
    </row>
    <row r="44" spans="2:17" ht="15" hidden="1" customHeight="1" outlineLevel="1">
      <c r="B44" s="24" t="s">
        <v>44</v>
      </c>
      <c r="C44" s="25">
        <v>380730</v>
      </c>
      <c r="D44" s="26">
        <f t="shared" si="5"/>
        <v>-7.081686992217151E-2</v>
      </c>
      <c r="E44" s="27">
        <v>136344</v>
      </c>
      <c r="F44" s="28">
        <f t="shared" si="5"/>
        <v>-7.3315616695325936E-2</v>
      </c>
      <c r="G44" s="25">
        <v>114748</v>
      </c>
      <c r="H44" s="26">
        <f t="shared" si="9"/>
        <v>-8.6466734071603102E-2</v>
      </c>
      <c r="I44" s="27">
        <v>57710</v>
      </c>
      <c r="J44" s="28">
        <f t="shared" si="10"/>
        <v>-0.12425263285683941</v>
      </c>
      <c r="K44" s="25">
        <v>13570</v>
      </c>
      <c r="L44" s="26">
        <f t="shared" si="11"/>
        <v>-0.20091861971499236</v>
      </c>
    </row>
    <row r="45" spans="2:17" collapsed="1">
      <c r="B45" s="38">
        <v>2009</v>
      </c>
      <c r="C45" s="39">
        <v>4707782</v>
      </c>
      <c r="D45" s="40">
        <f t="shared" si="5"/>
        <v>-0.11045141390545221</v>
      </c>
      <c r="E45" s="39">
        <v>1649031</v>
      </c>
      <c r="F45" s="40">
        <f t="shared" si="5"/>
        <v>-0.12786598265284532</v>
      </c>
      <c r="G45" s="39">
        <v>1386601</v>
      </c>
      <c r="H45" s="40">
        <f t="shared" si="9"/>
        <v>-9.4211475926005761E-2</v>
      </c>
      <c r="I45" s="39">
        <v>770532</v>
      </c>
      <c r="J45" s="40">
        <f t="shared" si="10"/>
        <v>-0.16088823451900369</v>
      </c>
      <c r="K45" s="39">
        <v>154373</v>
      </c>
      <c r="L45" s="40">
        <f t="shared" si="11"/>
        <v>-0.22743196308640867</v>
      </c>
    </row>
    <row r="46" spans="2:17" ht="15" hidden="1" customHeight="1" outlineLevel="1">
      <c r="B46" s="24" t="s">
        <v>33</v>
      </c>
      <c r="C46" s="25">
        <v>410203</v>
      </c>
      <c r="D46" s="26">
        <f t="shared" si="5"/>
        <v>-6.4181358592495297E-2</v>
      </c>
      <c r="E46" s="27">
        <v>141832</v>
      </c>
      <c r="F46" s="28">
        <f t="shared" si="5"/>
        <v>-5.1887107771702023E-2</v>
      </c>
      <c r="G46" s="25">
        <v>118469</v>
      </c>
      <c r="H46" s="26">
        <f t="shared" si="9"/>
        <v>-8.6831516795905506E-2</v>
      </c>
      <c r="I46" s="27">
        <v>69586</v>
      </c>
      <c r="J46" s="28">
        <f t="shared" si="10"/>
        <v>-0.11733218326652795</v>
      </c>
      <c r="K46" s="25">
        <v>16132</v>
      </c>
      <c r="L46" s="26">
        <f t="shared" si="11"/>
        <v>-4.5104770924588644E-2</v>
      </c>
    </row>
    <row r="47" spans="2:17" ht="15" hidden="1" customHeight="1" outlineLevel="1">
      <c r="B47" s="24" t="s">
        <v>34</v>
      </c>
      <c r="C47" s="25">
        <v>431740</v>
      </c>
      <c r="D47" s="26">
        <f t="shared" si="5"/>
        <v>-5.6367888444473602E-2</v>
      </c>
      <c r="E47" s="27">
        <v>149092</v>
      </c>
      <c r="F47" s="28">
        <f t="shared" si="5"/>
        <v>-0.10064182993919502</v>
      </c>
      <c r="G47" s="25">
        <v>130980</v>
      </c>
      <c r="H47" s="26">
        <f t="shared" si="9"/>
        <v>-5.6934639034388335E-3</v>
      </c>
      <c r="I47" s="27">
        <v>68611</v>
      </c>
      <c r="J47" s="28">
        <f t="shared" si="10"/>
        <v>-9.9096614932114857E-2</v>
      </c>
      <c r="K47" s="25">
        <v>17843</v>
      </c>
      <c r="L47" s="26">
        <f t="shared" si="11"/>
        <v>-5.6375271034956875E-2</v>
      </c>
    </row>
    <row r="48" spans="2:17" ht="15" hidden="1" customHeight="1" outlineLevel="1">
      <c r="B48" s="24" t="s">
        <v>35</v>
      </c>
      <c r="C48" s="25">
        <v>441857</v>
      </c>
      <c r="D48" s="26">
        <f t="shared" si="5"/>
        <v>-5.4131060229822059E-2</v>
      </c>
      <c r="E48" s="27">
        <v>160443</v>
      </c>
      <c r="F48" s="28">
        <f t="shared" si="5"/>
        <v>-6.0896591687299217E-2</v>
      </c>
      <c r="G48" s="25">
        <v>130594</v>
      </c>
      <c r="H48" s="26">
        <f t="shared" si="9"/>
        <v>-1.7691393498111996E-2</v>
      </c>
      <c r="I48" s="27">
        <v>66667</v>
      </c>
      <c r="J48" s="28">
        <f t="shared" si="10"/>
        <v>-0.15801106367930484</v>
      </c>
      <c r="K48" s="25">
        <v>18706</v>
      </c>
      <c r="L48" s="26">
        <f t="shared" si="11"/>
        <v>7.8404243053153522E-2</v>
      </c>
    </row>
    <row r="49" spans="2:12" ht="15" hidden="1" customHeight="1" outlineLevel="1">
      <c r="B49" s="24" t="s">
        <v>36</v>
      </c>
      <c r="C49" s="25">
        <v>391359</v>
      </c>
      <c r="D49" s="26">
        <f t="shared" si="5"/>
        <v>-4.4741254951926934E-2</v>
      </c>
      <c r="E49" s="27">
        <v>137440</v>
      </c>
      <c r="F49" s="28">
        <f t="shared" si="5"/>
        <v>-3.4648423507266157E-2</v>
      </c>
      <c r="G49" s="25">
        <v>109237</v>
      </c>
      <c r="H49" s="26">
        <f t="shared" si="9"/>
        <v>-6.2497725701393669E-3</v>
      </c>
      <c r="I49" s="27">
        <v>70256</v>
      </c>
      <c r="J49" s="28">
        <f t="shared" si="10"/>
        <v>-0.13965221650746995</v>
      </c>
      <c r="K49" s="25">
        <v>15134</v>
      </c>
      <c r="L49" s="26">
        <f t="shared" si="11"/>
        <v>7.6004265908282909E-2</v>
      </c>
    </row>
    <row r="50" spans="2:12" ht="13.5" hidden="1" customHeight="1" outlineLevel="1">
      <c r="B50" s="24" t="s">
        <v>37</v>
      </c>
      <c r="C50" s="25">
        <v>531765</v>
      </c>
      <c r="D50" s="26">
        <f t="shared" si="5"/>
        <v>6.0027393528467865E-3</v>
      </c>
      <c r="E50" s="27">
        <v>187998</v>
      </c>
      <c r="F50" s="28">
        <f t="shared" si="5"/>
        <v>1.26910936102822E-2</v>
      </c>
      <c r="G50" s="25">
        <v>145365</v>
      </c>
      <c r="H50" s="26">
        <f t="shared" si="9"/>
        <v>4.7388823241202305E-2</v>
      </c>
      <c r="I50" s="27">
        <v>107234</v>
      </c>
      <c r="J50" s="28">
        <f t="shared" si="10"/>
        <v>-6.2992057181304184E-2</v>
      </c>
      <c r="K50" s="25">
        <v>12308</v>
      </c>
      <c r="L50" s="26">
        <f t="shared" si="11"/>
        <v>0.23487508778970612</v>
      </c>
    </row>
    <row r="51" spans="2:12" ht="13.5" hidden="1" customHeight="1" outlineLevel="1">
      <c r="B51" s="24" t="s">
        <v>38</v>
      </c>
      <c r="C51" s="25">
        <v>467525</v>
      </c>
      <c r="D51" s="26">
        <f t="shared" si="5"/>
        <v>2.8873029458640342E-3</v>
      </c>
      <c r="E51" s="27">
        <v>161273</v>
      </c>
      <c r="F51" s="28">
        <f t="shared" si="5"/>
        <v>5.9506359196352943E-3</v>
      </c>
      <c r="G51" s="25">
        <v>132846</v>
      </c>
      <c r="H51" s="26">
        <f t="shared" si="9"/>
        <v>6.1799638729478801E-2</v>
      </c>
      <c r="I51" s="27">
        <v>88464</v>
      </c>
      <c r="J51" s="28">
        <f t="shared" si="10"/>
        <v>-0.11488203629960181</v>
      </c>
      <c r="K51" s="25">
        <v>16337</v>
      </c>
      <c r="L51" s="26">
        <f t="shared" si="11"/>
        <v>0.13767409470752079</v>
      </c>
    </row>
    <row r="52" spans="2:12" ht="15" hidden="1" customHeight="1" outlineLevel="1">
      <c r="B52" s="24" t="s">
        <v>39</v>
      </c>
      <c r="C52" s="25">
        <v>402431</v>
      </c>
      <c r="D52" s="26">
        <f t="shared" si="5"/>
        <v>-2.1998478673481037E-2</v>
      </c>
      <c r="E52" s="27">
        <v>146363</v>
      </c>
      <c r="F52" s="28">
        <f t="shared" si="5"/>
        <v>1.2850677480519934E-2</v>
      </c>
      <c r="G52" s="25">
        <v>120859</v>
      </c>
      <c r="H52" s="26">
        <f t="shared" si="9"/>
        <v>8.3237729896389778E-2</v>
      </c>
      <c r="I52" s="27">
        <v>73105</v>
      </c>
      <c r="J52" s="28">
        <f t="shared" si="10"/>
        <v>-0.11287876029948907</v>
      </c>
      <c r="K52" s="25">
        <v>15440</v>
      </c>
      <c r="L52" s="26">
        <f t="shared" si="11"/>
        <v>0.17227241667299364</v>
      </c>
    </row>
    <row r="53" spans="2:12" ht="15" hidden="1" customHeight="1" outlineLevel="1">
      <c r="B53" s="24" t="s">
        <v>40</v>
      </c>
      <c r="C53" s="25">
        <v>413185</v>
      </c>
      <c r="D53" s="26">
        <f t="shared" si="5"/>
        <v>0.20972440587551566</v>
      </c>
      <c r="E53" s="27">
        <v>153505</v>
      </c>
      <c r="F53" s="28">
        <f t="shared" si="5"/>
        <v>0.32186036098098647</v>
      </c>
      <c r="G53" s="25">
        <v>113690</v>
      </c>
      <c r="H53" s="26">
        <f t="shared" si="9"/>
        <v>0.16663759222583652</v>
      </c>
      <c r="I53" s="27">
        <v>74412</v>
      </c>
      <c r="J53" s="28">
        <f t="shared" si="10"/>
        <v>0.20277369195209083</v>
      </c>
      <c r="K53" s="25">
        <v>17437</v>
      </c>
      <c r="L53" s="26">
        <f t="shared" si="11"/>
        <v>0.18409615645796551</v>
      </c>
    </row>
    <row r="54" spans="2:12" ht="15" hidden="1" customHeight="1" outlineLevel="1">
      <c r="B54" s="24" t="s">
        <v>41</v>
      </c>
      <c r="C54" s="25">
        <v>424514</v>
      </c>
      <c r="D54" s="26">
        <f t="shared" si="5"/>
        <v>-3.1314106294082933E-2</v>
      </c>
      <c r="E54" s="27">
        <v>154022</v>
      </c>
      <c r="F54" s="28">
        <f t="shared" si="5"/>
        <v>-4.3288134119298549E-2</v>
      </c>
      <c r="G54" s="25">
        <v>118862</v>
      </c>
      <c r="H54" s="26">
        <f t="shared" si="9"/>
        <v>4.3509560514810364E-2</v>
      </c>
      <c r="I54" s="27">
        <v>76874</v>
      </c>
      <c r="J54" s="28">
        <f t="shared" si="10"/>
        <v>-4.4972296071756901E-2</v>
      </c>
      <c r="K54" s="25">
        <v>17593</v>
      </c>
      <c r="L54" s="26">
        <f t="shared" si="11"/>
        <v>0.13561838368190027</v>
      </c>
    </row>
    <row r="55" spans="2:12" ht="15" hidden="1" customHeight="1" outlineLevel="1">
      <c r="B55" s="24" t="s">
        <v>42</v>
      </c>
      <c r="C55" s="25">
        <v>508083</v>
      </c>
      <c r="D55" s="26">
        <f t="shared" si="5"/>
        <v>3.8962924489140738E-2</v>
      </c>
      <c r="E55" s="27">
        <v>183447</v>
      </c>
      <c r="F55" s="28">
        <f t="shared" si="5"/>
        <v>5.2170621332828571E-2</v>
      </c>
      <c r="G55" s="25">
        <v>147299</v>
      </c>
      <c r="H55" s="26">
        <f t="shared" si="9"/>
        <v>6.5538668537822087E-2</v>
      </c>
      <c r="I55" s="27">
        <v>88538</v>
      </c>
      <c r="J55" s="28">
        <f t="shared" si="10"/>
        <v>0.10897066559783553</v>
      </c>
      <c r="K55" s="25">
        <v>16551</v>
      </c>
      <c r="L55" s="26">
        <f t="shared" si="11"/>
        <v>-0.12916973587288227</v>
      </c>
    </row>
    <row r="56" spans="2:12" ht="15" hidden="1" customHeight="1" outlineLevel="1">
      <c r="B56" s="24" t="s">
        <v>43</v>
      </c>
      <c r="C56" s="25">
        <v>459918</v>
      </c>
      <c r="D56" s="26">
        <f t="shared" si="5"/>
        <v>8.5003986921011743E-2</v>
      </c>
      <c r="E56" s="27">
        <v>168254</v>
      </c>
      <c r="F56" s="28">
        <f t="shared" si="5"/>
        <v>0.11124026655923291</v>
      </c>
      <c r="G56" s="25">
        <v>137012</v>
      </c>
      <c r="H56" s="26">
        <f t="shared" si="9"/>
        <v>9.899735301195145E-2</v>
      </c>
      <c r="I56" s="27">
        <v>68626</v>
      </c>
      <c r="J56" s="28">
        <f t="shared" si="10"/>
        <v>6.2020732225855912E-3</v>
      </c>
      <c r="K56" s="25">
        <v>19355</v>
      </c>
      <c r="L56" s="26">
        <f t="shared" si="11"/>
        <v>0.27151491262646177</v>
      </c>
    </row>
    <row r="57" spans="2:12" ht="15" hidden="1" customHeight="1" outlineLevel="1">
      <c r="B57" s="24" t="s">
        <v>44</v>
      </c>
      <c r="C57" s="25">
        <v>409747</v>
      </c>
      <c r="D57" s="26">
        <f t="shared" si="5"/>
        <v>6.4378104075888398E-3</v>
      </c>
      <c r="E57" s="27">
        <v>147131</v>
      </c>
      <c r="F57" s="28">
        <f t="shared" si="5"/>
        <v>6.0652060939252461E-3</v>
      </c>
      <c r="G57" s="25">
        <v>125609</v>
      </c>
      <c r="H57" s="26">
        <f t="shared" si="9"/>
        <v>3.8176708818910665E-2</v>
      </c>
      <c r="I57" s="27">
        <v>65898</v>
      </c>
      <c r="J57" s="28">
        <f t="shared" si="10"/>
        <v>-6.3481053695019218E-3</v>
      </c>
      <c r="K57" s="25">
        <v>16982</v>
      </c>
      <c r="L57" s="26">
        <f t="shared" si="11"/>
        <v>0.17060729303095057</v>
      </c>
    </row>
    <row r="58" spans="2:12" collapsed="1">
      <c r="B58" s="38">
        <v>2008</v>
      </c>
      <c r="C58" s="39">
        <v>5292327</v>
      </c>
      <c r="D58" s="40">
        <f t="shared" si="5"/>
        <v>2.5655529758368267E-3</v>
      </c>
      <c r="E58" s="39">
        <v>1890800</v>
      </c>
      <c r="F58" s="40">
        <f t="shared" si="5"/>
        <v>1.2106957459176781E-2</v>
      </c>
      <c r="G58" s="39">
        <v>1530822</v>
      </c>
      <c r="H58" s="40">
        <f t="shared" si="9"/>
        <v>3.780039374562727E-2</v>
      </c>
      <c r="I58" s="39">
        <v>918271</v>
      </c>
      <c r="J58" s="40">
        <f t="shared" si="10"/>
        <v>-5.2693096088199387E-2</v>
      </c>
      <c r="K58" s="39">
        <v>199818</v>
      </c>
      <c r="L58" s="40">
        <f t="shared" si="11"/>
        <v>8.7948166498788449E-2</v>
      </c>
    </row>
    <row r="59" spans="2:12" ht="15" hidden="1" customHeight="1" outlineLevel="1">
      <c r="B59" s="24" t="s">
        <v>33</v>
      </c>
      <c r="C59" s="25">
        <v>438336</v>
      </c>
      <c r="D59" s="26">
        <f t="shared" si="5"/>
        <v>-3.96487545817239E-2</v>
      </c>
      <c r="E59" s="27">
        <v>149594</v>
      </c>
      <c r="F59" s="28">
        <f t="shared" si="5"/>
        <v>-6.4154295616488111E-2</v>
      </c>
      <c r="G59" s="25">
        <v>129734</v>
      </c>
      <c r="H59" s="26">
        <f t="shared" si="9"/>
        <v>-2.2218537555960816E-2</v>
      </c>
      <c r="I59" s="27">
        <v>78836</v>
      </c>
      <c r="J59" s="28">
        <f t="shared" si="10"/>
        <v>3.436241258511874E-2</v>
      </c>
      <c r="K59" s="25">
        <v>16894</v>
      </c>
      <c r="L59" s="26">
        <f t="shared" si="11"/>
        <v>3.8623804147601692E-3</v>
      </c>
    </row>
    <row r="60" spans="2:12" ht="15" hidden="1" customHeight="1" outlineLevel="1">
      <c r="B60" s="24" t="s">
        <v>34</v>
      </c>
      <c r="C60" s="25">
        <v>457530</v>
      </c>
      <c r="D60" s="26">
        <f t="shared" si="5"/>
        <v>5.778234000790694E-2</v>
      </c>
      <c r="E60" s="27">
        <v>165776</v>
      </c>
      <c r="F60" s="28">
        <f t="shared" si="5"/>
        <v>8.8654811001076972E-2</v>
      </c>
      <c r="G60" s="25">
        <v>131730</v>
      </c>
      <c r="H60" s="26">
        <f t="shared" si="9"/>
        <v>7.21000073247553E-2</v>
      </c>
      <c r="I60" s="27">
        <v>76158</v>
      </c>
      <c r="J60" s="28">
        <f t="shared" si="10"/>
        <v>3.5895482800364586E-2</v>
      </c>
      <c r="K60" s="25">
        <v>18909</v>
      </c>
      <c r="L60" s="26">
        <f t="shared" si="11"/>
        <v>4.5447006137004475E-2</v>
      </c>
    </row>
    <row r="61" spans="2:12" ht="15" hidden="1" customHeight="1" outlineLevel="1">
      <c r="B61" s="24" t="s">
        <v>35</v>
      </c>
      <c r="C61" s="25">
        <v>467144</v>
      </c>
      <c r="D61" s="26">
        <f t="shared" si="5"/>
        <v>-4.2374670725582431E-2</v>
      </c>
      <c r="E61" s="27">
        <v>170847</v>
      </c>
      <c r="F61" s="28">
        <f t="shared" si="5"/>
        <v>-3.4004104918551881E-2</v>
      </c>
      <c r="G61" s="25">
        <v>132946</v>
      </c>
      <c r="H61" s="26">
        <f t="shared" si="9"/>
        <v>-8.5439511302505378E-2</v>
      </c>
      <c r="I61" s="27">
        <v>79178</v>
      </c>
      <c r="J61" s="28">
        <f t="shared" si="10"/>
        <v>1.6699137211244608E-3</v>
      </c>
      <c r="K61" s="25">
        <v>17346</v>
      </c>
      <c r="L61" s="26">
        <f t="shared" si="11"/>
        <v>0.10266353060835298</v>
      </c>
    </row>
    <row r="62" spans="2:12" ht="15" hidden="1" customHeight="1" outlineLevel="1">
      <c r="B62" s="24" t="s">
        <v>36</v>
      </c>
      <c r="C62" s="25">
        <v>409689</v>
      </c>
      <c r="D62" s="26">
        <f t="shared" si="5"/>
        <v>-0.11690873113384459</v>
      </c>
      <c r="E62" s="27">
        <v>142373</v>
      </c>
      <c r="F62" s="28">
        <f t="shared" si="5"/>
        <v>-0.12996211195306773</v>
      </c>
      <c r="G62" s="25">
        <v>109924</v>
      </c>
      <c r="H62" s="26">
        <f t="shared" si="9"/>
        <v>-0.12626977187822908</v>
      </c>
      <c r="I62" s="27">
        <v>81660</v>
      </c>
      <c r="J62" s="28">
        <f t="shared" si="10"/>
        <v>-0.10450707314398511</v>
      </c>
      <c r="K62" s="25">
        <v>14065</v>
      </c>
      <c r="L62" s="26">
        <f t="shared" si="11"/>
        <v>-2.3467333194473361E-2</v>
      </c>
    </row>
    <row r="63" spans="2:12" ht="15" hidden="1" customHeight="1" outlineLevel="1">
      <c r="B63" s="24" t="s">
        <v>37</v>
      </c>
      <c r="C63" s="25">
        <v>528592</v>
      </c>
      <c r="D63" s="26">
        <f t="shared" si="5"/>
        <v>-8.2683081957001248E-3</v>
      </c>
      <c r="E63" s="27">
        <v>185642</v>
      </c>
      <c r="F63" s="28">
        <f t="shared" si="5"/>
        <v>1.8695640244738909E-2</v>
      </c>
      <c r="G63" s="25">
        <v>138788</v>
      </c>
      <c r="H63" s="26">
        <f t="shared" si="9"/>
        <v>-3.8484720422881646E-2</v>
      </c>
      <c r="I63" s="27">
        <v>114443</v>
      </c>
      <c r="J63" s="28">
        <f t="shared" si="10"/>
        <v>1.3406653738189389E-2</v>
      </c>
      <c r="K63" s="25">
        <v>9967</v>
      </c>
      <c r="L63" s="26">
        <f t="shared" si="11"/>
        <v>-0.1125456326239872</v>
      </c>
    </row>
    <row r="64" spans="2:12" ht="15" hidden="1" customHeight="1" outlineLevel="1">
      <c r="B64" s="24" t="s">
        <v>38</v>
      </c>
      <c r="C64" s="25">
        <v>466179</v>
      </c>
      <c r="D64" s="26">
        <f t="shared" si="5"/>
        <v>-4.1072023630761123E-2</v>
      </c>
      <c r="E64" s="27">
        <v>160319</v>
      </c>
      <c r="F64" s="28">
        <f t="shared" si="5"/>
        <v>-4.5686155457932975E-2</v>
      </c>
      <c r="G64" s="25">
        <v>125114</v>
      </c>
      <c r="H64" s="26">
        <f t="shared" si="9"/>
        <v>-2.0051067562698699E-2</v>
      </c>
      <c r="I64" s="27">
        <v>99946</v>
      </c>
      <c r="J64" s="28">
        <f t="shared" si="10"/>
        <v>-3.1343283582089598E-2</v>
      </c>
      <c r="K64" s="25">
        <v>14360</v>
      </c>
      <c r="L64" s="26">
        <f t="shared" si="11"/>
        <v>-2.6968423905678329E-2</v>
      </c>
    </row>
    <row r="65" spans="2:14" ht="15" hidden="1" customHeight="1" outlineLevel="1" thickBot="1">
      <c r="B65" s="24" t="s">
        <v>39</v>
      </c>
      <c r="C65" s="25">
        <v>411483</v>
      </c>
      <c r="D65" s="26">
        <f t="shared" si="5"/>
        <v>-3.2075724679442752E-2</v>
      </c>
      <c r="E65" s="27">
        <v>144506</v>
      </c>
      <c r="F65" s="28">
        <f t="shared" si="5"/>
        <v>-4.3272732087763721E-2</v>
      </c>
      <c r="G65" s="25">
        <v>111572</v>
      </c>
      <c r="H65" s="26">
        <f t="shared" si="9"/>
        <v>-2.6031391308902307E-2</v>
      </c>
      <c r="I65" s="27">
        <v>82407</v>
      </c>
      <c r="J65" s="28">
        <f t="shared" si="10"/>
        <v>2.8737282316958934E-2</v>
      </c>
      <c r="K65" s="25">
        <v>13171</v>
      </c>
      <c r="L65" s="26">
        <f t="shared" si="11"/>
        <v>-0.1635867149298279</v>
      </c>
    </row>
    <row r="66" spans="2:14" ht="16.5" hidden="1" customHeight="1" outlineLevel="1" thickBot="1">
      <c r="B66" s="24" t="s">
        <v>40</v>
      </c>
      <c r="C66" s="25">
        <v>341553</v>
      </c>
      <c r="D66" s="26">
        <f t="shared" si="5"/>
        <v>-9.2574880844212726E-2</v>
      </c>
      <c r="E66" s="27">
        <v>116128</v>
      </c>
      <c r="F66" s="28">
        <f t="shared" si="5"/>
        <v>-0.12235674662555363</v>
      </c>
      <c r="G66" s="25">
        <v>97451</v>
      </c>
      <c r="H66" s="26">
        <f t="shared" si="9"/>
        <v>-5.3726792511458066E-2</v>
      </c>
      <c r="I66" s="27">
        <v>61867</v>
      </c>
      <c r="J66" s="28">
        <f t="shared" si="10"/>
        <v>-0.10985295387183103</v>
      </c>
      <c r="K66" s="25">
        <v>14726</v>
      </c>
      <c r="L66" s="26">
        <f t="shared" si="11"/>
        <v>-1.6948003525184552E-3</v>
      </c>
      <c r="N66" s="41" t="s">
        <v>45</v>
      </c>
    </row>
    <row r="67" spans="2:14" ht="15" hidden="1" customHeight="1" outlineLevel="1">
      <c r="B67" s="24" t="s">
        <v>41</v>
      </c>
      <c r="C67" s="25">
        <v>438237</v>
      </c>
      <c r="D67" s="26">
        <f t="shared" si="5"/>
        <v>-8.0464135463768294E-2</v>
      </c>
      <c r="E67" s="27">
        <v>160991</v>
      </c>
      <c r="F67" s="28">
        <f t="shared" si="5"/>
        <v>-7.4987646660001572E-2</v>
      </c>
      <c r="G67" s="25">
        <v>113906</v>
      </c>
      <c r="H67" s="26">
        <f t="shared" si="9"/>
        <v>-0.14106460150965594</v>
      </c>
      <c r="I67" s="27">
        <v>80494</v>
      </c>
      <c r="J67" s="28">
        <f t="shared" si="10"/>
        <v>-5.4646669876801335E-2</v>
      </c>
      <c r="K67" s="25">
        <v>15492</v>
      </c>
      <c r="L67" s="26">
        <f t="shared" si="11"/>
        <v>0.11863672467326158</v>
      </c>
    </row>
    <row r="68" spans="2:14" ht="15" hidden="1" customHeight="1" outlineLevel="1">
      <c r="B68" s="24" t="s">
        <v>42</v>
      </c>
      <c r="C68" s="25">
        <v>489029</v>
      </c>
      <c r="D68" s="26">
        <f t="shared" si="5"/>
        <v>4.1072006403596983E-2</v>
      </c>
      <c r="E68" s="27">
        <v>174351</v>
      </c>
      <c r="F68" s="28">
        <f t="shared" si="5"/>
        <v>3.9356419412336363E-2</v>
      </c>
      <c r="G68" s="25">
        <v>138239</v>
      </c>
      <c r="H68" s="26">
        <f t="shared" si="9"/>
        <v>2.4425127646487743E-2</v>
      </c>
      <c r="I68" s="27">
        <v>79838</v>
      </c>
      <c r="J68" s="28">
        <f t="shared" si="10"/>
        <v>1.7446380099147341E-2</v>
      </c>
      <c r="K68" s="25">
        <v>19006</v>
      </c>
      <c r="L68" s="26">
        <f t="shared" si="11"/>
        <v>9.0481381605370448E-2</v>
      </c>
    </row>
    <row r="69" spans="2:14" ht="15" hidden="1" customHeight="1" outlineLevel="1">
      <c r="B69" s="24" t="s">
        <v>43</v>
      </c>
      <c r="C69" s="25">
        <v>423886</v>
      </c>
      <c r="D69" s="26">
        <f t="shared" si="5"/>
        <v>5.3911999867177762E-3</v>
      </c>
      <c r="E69" s="27">
        <v>151411</v>
      </c>
      <c r="F69" s="28">
        <f t="shared" si="5"/>
        <v>4.4180569836478334E-3</v>
      </c>
      <c r="G69" s="25">
        <v>124670</v>
      </c>
      <c r="H69" s="26">
        <f t="shared" si="9"/>
        <v>4.8625188200758673E-2</v>
      </c>
      <c r="I69" s="27">
        <v>68203</v>
      </c>
      <c r="J69" s="28">
        <f t="shared" si="10"/>
        <v>-3.6667184564753708E-2</v>
      </c>
      <c r="K69" s="25">
        <v>15222</v>
      </c>
      <c r="L69" s="26">
        <f t="shared" si="11"/>
        <v>-2.9951567677797608E-2</v>
      </c>
    </row>
    <row r="70" spans="2:14" ht="15" hidden="1" customHeight="1" outlineLevel="1">
      <c r="B70" s="24" t="s">
        <v>44</v>
      </c>
      <c r="C70" s="25">
        <v>407126</v>
      </c>
      <c r="D70" s="26">
        <f t="shared" si="5"/>
        <v>-3.4573850028218667E-2</v>
      </c>
      <c r="E70" s="27">
        <v>146244</v>
      </c>
      <c r="F70" s="28">
        <f t="shared" si="5"/>
        <v>-4.2078235124584085E-2</v>
      </c>
      <c r="G70" s="25">
        <v>120990</v>
      </c>
      <c r="H70" s="26">
        <f t="shared" si="9"/>
        <v>-6.7686901844745462E-2</v>
      </c>
      <c r="I70" s="27">
        <v>66319</v>
      </c>
      <c r="J70" s="28">
        <f t="shared" si="10"/>
        <v>-6.6302005635665573E-4</v>
      </c>
      <c r="K70" s="25">
        <v>14507</v>
      </c>
      <c r="L70" s="26">
        <f t="shared" si="11"/>
        <v>1.6893312771624869E-2</v>
      </c>
    </row>
    <row r="71" spans="2:14" collapsed="1">
      <c r="B71" s="38">
        <v>2007</v>
      </c>
      <c r="C71" s="39">
        <v>5278784</v>
      </c>
      <c r="D71" s="40">
        <f t="shared" si="5"/>
        <v>-3.1595778619496917E-2</v>
      </c>
      <c r="E71" s="39">
        <v>1868182</v>
      </c>
      <c r="F71" s="40">
        <f t="shared" si="5"/>
        <v>-3.2741212548908383E-2</v>
      </c>
      <c r="G71" s="39">
        <v>1475064</v>
      </c>
      <c r="H71" s="40">
        <f t="shared" si="9"/>
        <v>-3.7480513904377344E-2</v>
      </c>
      <c r="I71" s="39">
        <v>969349</v>
      </c>
      <c r="J71" s="40">
        <f t="shared" si="10"/>
        <v>-1.7351839799851221E-2</v>
      </c>
      <c r="K71" s="39">
        <v>183665</v>
      </c>
      <c r="L71" s="40">
        <f t="shared" si="11"/>
        <v>4.8803707330951074E-3</v>
      </c>
    </row>
    <row r="72" spans="2:14" ht="15" hidden="1" customHeight="1" outlineLevel="1">
      <c r="B72" s="24" t="s">
        <v>33</v>
      </c>
      <c r="C72" s="25">
        <v>456433</v>
      </c>
      <c r="D72" s="25"/>
      <c r="E72" s="27">
        <v>159849</v>
      </c>
      <c r="F72" s="28"/>
      <c r="G72" s="25">
        <v>132682</v>
      </c>
      <c r="H72" s="25"/>
      <c r="I72" s="27">
        <v>76217</v>
      </c>
      <c r="J72" s="28"/>
      <c r="K72" s="25">
        <v>16829</v>
      </c>
      <c r="L72" s="25"/>
    </row>
    <row r="73" spans="2:14" ht="15" hidden="1" customHeight="1" outlineLevel="1">
      <c r="B73" s="24" t="s">
        <v>34</v>
      </c>
      <c r="C73" s="25">
        <v>432537</v>
      </c>
      <c r="D73" s="25"/>
      <c r="E73" s="27">
        <v>152276</v>
      </c>
      <c r="F73" s="28"/>
      <c r="G73" s="25">
        <v>122871</v>
      </c>
      <c r="H73" s="25"/>
      <c r="I73" s="27">
        <v>73519</v>
      </c>
      <c r="J73" s="28"/>
      <c r="K73" s="25">
        <v>18087</v>
      </c>
      <c r="L73" s="25"/>
    </row>
    <row r="74" spans="2:14" ht="15" hidden="1" customHeight="1" outlineLevel="1">
      <c r="B74" s="24" t="s">
        <v>35</v>
      </c>
      <c r="C74" s="25">
        <v>487815</v>
      </c>
      <c r="D74" s="25"/>
      <c r="E74" s="27">
        <v>176861</v>
      </c>
      <c r="F74" s="28"/>
      <c r="G74" s="25">
        <v>145366</v>
      </c>
      <c r="H74" s="25"/>
      <c r="I74" s="27">
        <v>79046</v>
      </c>
      <c r="J74" s="28"/>
      <c r="K74" s="25">
        <v>15731</v>
      </c>
      <c r="L74" s="25"/>
    </row>
    <row r="75" spans="2:14" ht="15" hidden="1" customHeight="1" outlineLevel="1">
      <c r="B75" s="24" t="s">
        <v>36</v>
      </c>
      <c r="C75" s="25">
        <v>463926</v>
      </c>
      <c r="D75" s="25"/>
      <c r="E75" s="27">
        <v>163640</v>
      </c>
      <c r="F75" s="28"/>
      <c r="G75" s="25">
        <v>125810</v>
      </c>
      <c r="H75" s="25"/>
      <c r="I75" s="27">
        <v>91190</v>
      </c>
      <c r="J75" s="28"/>
      <c r="K75" s="25">
        <v>14403</v>
      </c>
      <c r="L75" s="25"/>
    </row>
    <row r="76" spans="2:14" ht="15" hidden="1" customHeight="1" outlineLevel="1">
      <c r="B76" s="24" t="s">
        <v>37</v>
      </c>
      <c r="C76" s="25">
        <v>532999</v>
      </c>
      <c r="D76" s="25"/>
      <c r="E76" s="27">
        <v>182235</v>
      </c>
      <c r="F76" s="28"/>
      <c r="G76" s="25">
        <v>144343</v>
      </c>
      <c r="H76" s="25"/>
      <c r="I76" s="27">
        <v>112929</v>
      </c>
      <c r="J76" s="28"/>
      <c r="K76" s="25">
        <v>11231</v>
      </c>
      <c r="L76" s="25"/>
    </row>
    <row r="77" spans="2:14" ht="15" hidden="1" customHeight="1" outlineLevel="1">
      <c r="B77" s="24" t="s">
        <v>38</v>
      </c>
      <c r="C77" s="25">
        <v>486146</v>
      </c>
      <c r="D77" s="25"/>
      <c r="E77" s="27">
        <v>167994</v>
      </c>
      <c r="F77" s="28"/>
      <c r="G77" s="25">
        <v>127674</v>
      </c>
      <c r="H77" s="25"/>
      <c r="I77" s="27">
        <v>103180</v>
      </c>
      <c r="J77" s="28"/>
      <c r="K77" s="25">
        <v>14758</v>
      </c>
      <c r="L77" s="25"/>
    </row>
    <row r="78" spans="2:14" ht="15" hidden="1" customHeight="1" outlineLevel="1">
      <c r="B78" s="24" t="s">
        <v>39</v>
      </c>
      <c r="C78" s="25">
        <v>425119</v>
      </c>
      <c r="D78" s="25"/>
      <c r="E78" s="27">
        <v>151042</v>
      </c>
      <c r="F78" s="28"/>
      <c r="G78" s="25">
        <v>114554</v>
      </c>
      <c r="H78" s="25"/>
      <c r="I78" s="27">
        <v>80105</v>
      </c>
      <c r="J78" s="28"/>
      <c r="K78" s="25">
        <v>15747</v>
      </c>
      <c r="L78" s="25"/>
    </row>
    <row r="79" spans="2:14" ht="15" hidden="1" customHeight="1" outlineLevel="1">
      <c r="B79" s="24" t="s">
        <v>40</v>
      </c>
      <c r="C79" s="25">
        <v>376398</v>
      </c>
      <c r="D79" s="25"/>
      <c r="E79" s="27">
        <v>132318</v>
      </c>
      <c r="F79" s="28"/>
      <c r="G79" s="25">
        <v>102984</v>
      </c>
      <c r="H79" s="25"/>
      <c r="I79" s="27">
        <v>69502</v>
      </c>
      <c r="J79" s="28"/>
      <c r="K79" s="25">
        <v>14751</v>
      </c>
      <c r="L79" s="25"/>
    </row>
    <row r="80" spans="2:14" ht="15" hidden="1" customHeight="1" outlineLevel="1">
      <c r="B80" s="24" t="s">
        <v>41</v>
      </c>
      <c r="C80" s="25">
        <v>476585</v>
      </c>
      <c r="D80" s="25"/>
      <c r="E80" s="27">
        <v>174042</v>
      </c>
      <c r="F80" s="28"/>
      <c r="G80" s="25">
        <v>132613</v>
      </c>
      <c r="H80" s="25"/>
      <c r="I80" s="27">
        <v>85147</v>
      </c>
      <c r="J80" s="28"/>
      <c r="K80" s="25">
        <v>13849</v>
      </c>
      <c r="L80" s="25"/>
    </row>
    <row r="81" spans="2:12" ht="15" hidden="1" customHeight="1" outlineLevel="1">
      <c r="B81" s="24" t="s">
        <v>42</v>
      </c>
      <c r="C81" s="25">
        <v>469736</v>
      </c>
      <c r="D81" s="25"/>
      <c r="E81" s="27">
        <v>167749</v>
      </c>
      <c r="F81" s="28"/>
      <c r="G81" s="25">
        <v>134943</v>
      </c>
      <c r="H81" s="25"/>
      <c r="I81" s="27">
        <v>78469</v>
      </c>
      <c r="J81" s="28"/>
      <c r="K81" s="25">
        <v>17429</v>
      </c>
      <c r="L81" s="25"/>
    </row>
    <row r="82" spans="2:12" ht="15" hidden="1" customHeight="1" outlineLevel="1">
      <c r="B82" s="24" t="s">
        <v>43</v>
      </c>
      <c r="C82" s="25">
        <v>421613</v>
      </c>
      <c r="D82" s="25"/>
      <c r="E82" s="27">
        <v>150745</v>
      </c>
      <c r="F82" s="28"/>
      <c r="G82" s="25">
        <v>118889</v>
      </c>
      <c r="H82" s="25"/>
      <c r="I82" s="27">
        <v>70799</v>
      </c>
      <c r="J82" s="28"/>
      <c r="K82" s="25">
        <v>15692</v>
      </c>
      <c r="L82" s="25"/>
    </row>
    <row r="83" spans="2:12" ht="15" hidden="1" customHeight="1" outlineLevel="1">
      <c r="B83" s="24" t="s">
        <v>44</v>
      </c>
      <c r="C83" s="25">
        <v>421706</v>
      </c>
      <c r="D83" s="25"/>
      <c r="E83" s="27">
        <v>152668</v>
      </c>
      <c r="F83" s="28"/>
      <c r="G83" s="25">
        <v>129774</v>
      </c>
      <c r="H83" s="25"/>
      <c r="I83" s="27">
        <v>66363</v>
      </c>
      <c r="J83" s="28"/>
      <c r="K83" s="25">
        <v>14266</v>
      </c>
      <c r="L83" s="25"/>
    </row>
    <row r="84" spans="2:12" collapsed="1">
      <c r="B84" s="38">
        <v>2006</v>
      </c>
      <c r="C84" s="39">
        <v>5451013</v>
      </c>
      <c r="D84" s="39"/>
      <c r="E84" s="39">
        <v>1931419</v>
      </c>
      <c r="F84" s="40"/>
      <c r="G84" s="39">
        <v>1532503</v>
      </c>
      <c r="H84" s="39"/>
      <c r="I84" s="39">
        <v>986466</v>
      </c>
      <c r="J84" s="40"/>
      <c r="K84" s="39">
        <v>182773</v>
      </c>
      <c r="L84" s="39"/>
    </row>
    <row r="85" spans="2:12" ht="15" customHeight="1">
      <c r="B85" s="42" t="s">
        <v>46</v>
      </c>
      <c r="C85" s="42"/>
      <c r="D85" s="42"/>
      <c r="E85" s="42"/>
      <c r="F85" s="42"/>
      <c r="G85" s="42"/>
      <c r="H85" s="42"/>
      <c r="I85" s="43"/>
      <c r="J85" s="43"/>
      <c r="K85" s="43"/>
      <c r="L85" s="43"/>
    </row>
  </sheetData>
  <mergeCells count="7">
    <mergeCell ref="B85:H85"/>
    <mergeCell ref="B5:L5"/>
    <mergeCell ref="C6:D6"/>
    <mergeCell ref="E6:F6"/>
    <mergeCell ref="G6:H6"/>
    <mergeCell ref="I6:J6"/>
    <mergeCell ref="K6:L6"/>
  </mergeCells>
  <hyperlinks>
    <hyperlink ref="N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acumulado nov. 2010</v>
      </c>
      <c r="D6" s="48" t="s">
        <v>49</v>
      </c>
      <c r="E6" s="47" t="str">
        <f>actualizaciones!A2</f>
        <v xml:space="preserve">acum. nov.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4425310</v>
      </c>
      <c r="D8" s="54">
        <f>C8/C8</f>
        <v>1</v>
      </c>
      <c r="E8" s="53">
        <v>4743870</v>
      </c>
      <c r="F8" s="54">
        <f>E8/E8</f>
        <v>1</v>
      </c>
      <c r="G8" s="54">
        <f>(E8-C8)/C8</f>
        <v>7.198591737076046E-2</v>
      </c>
    </row>
    <row r="9" spans="2:7" ht="15" customHeight="1">
      <c r="B9" s="52" t="s">
        <v>53</v>
      </c>
      <c r="C9" s="53">
        <v>2697754</v>
      </c>
      <c r="D9" s="54">
        <f>C9/C8</f>
        <v>0.60961921311727318</v>
      </c>
      <c r="E9" s="53">
        <v>2941744</v>
      </c>
      <c r="F9" s="54">
        <f>E9/E8</f>
        <v>0.62011480078501313</v>
      </c>
      <c r="G9" s="54">
        <f>(E9-C9)/C9</f>
        <v>9.0441900929439822E-2</v>
      </c>
    </row>
    <row r="10" spans="2:7" ht="15" customHeight="1">
      <c r="B10" s="55" t="s">
        <v>54</v>
      </c>
      <c r="C10" s="53">
        <v>1727556</v>
      </c>
      <c r="D10" s="54">
        <f>C10/C8</f>
        <v>0.39038078688272687</v>
      </c>
      <c r="E10" s="53">
        <v>1802126</v>
      </c>
      <c r="F10" s="54">
        <f>E10/E8</f>
        <v>0.37988519921498692</v>
      </c>
      <c r="G10" s="54">
        <f>(E10-C10)/C10</f>
        <v>4.3165026198861284E-2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1569559</v>
      </c>
      <c r="D12" s="60">
        <f>C12/C12</f>
        <v>1</v>
      </c>
      <c r="E12" s="59">
        <v>1695614</v>
      </c>
      <c r="F12" s="60">
        <f>E12/E12</f>
        <v>1</v>
      </c>
      <c r="G12" s="61">
        <f>(E12-C12)/C12</f>
        <v>8.0312367996360767E-2</v>
      </c>
    </row>
    <row r="13" spans="2:7" ht="15" customHeight="1">
      <c r="B13" s="58" t="s">
        <v>53</v>
      </c>
      <c r="C13" s="59">
        <v>1033045</v>
      </c>
      <c r="D13" s="60">
        <f>C13/C12</f>
        <v>0.65817532185792316</v>
      </c>
      <c r="E13" s="59">
        <v>1139347</v>
      </c>
      <c r="F13" s="60">
        <f>E13/E12</f>
        <v>0.67193771695680737</v>
      </c>
      <c r="G13" s="61">
        <f>(E13-C13)/C13</f>
        <v>0.10290161609610424</v>
      </c>
    </row>
    <row r="14" spans="2:7" ht="15" customHeight="1">
      <c r="B14" s="58" t="s">
        <v>54</v>
      </c>
      <c r="C14" s="59">
        <v>536514</v>
      </c>
      <c r="D14" s="60">
        <f>C14/C12</f>
        <v>0.34182467814207684</v>
      </c>
      <c r="E14" s="59">
        <v>556267</v>
      </c>
      <c r="F14" s="60">
        <f>E14/E12</f>
        <v>0.32806228304319263</v>
      </c>
      <c r="G14" s="61">
        <f>(E14-C14)/C14</f>
        <v>3.6817305792579504E-2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1314976</v>
      </c>
      <c r="D16" s="60">
        <f>C16/C16</f>
        <v>1</v>
      </c>
      <c r="E16" s="59">
        <v>1397967</v>
      </c>
      <c r="F16" s="60">
        <f>E16/E16</f>
        <v>1</v>
      </c>
      <c r="G16" s="61">
        <f>(E16-C16)/C16</f>
        <v>6.3112178473219288E-2</v>
      </c>
    </row>
    <row r="17" spans="2:12" ht="15" customHeight="1">
      <c r="B17" s="58" t="s">
        <v>53</v>
      </c>
      <c r="C17" s="59">
        <v>609118</v>
      </c>
      <c r="D17" s="60">
        <f>C17/C16</f>
        <v>0.46321605869612831</v>
      </c>
      <c r="E17" s="59">
        <v>654355</v>
      </c>
      <c r="F17" s="60">
        <f>E17/E16</f>
        <v>0.46807614199762942</v>
      </c>
      <c r="G17" s="61">
        <f>(E17-C17)/C17</f>
        <v>7.4266398300493502E-2</v>
      </c>
    </row>
    <row r="18" spans="2:12" ht="15" customHeight="1">
      <c r="B18" s="58" t="s">
        <v>54</v>
      </c>
      <c r="C18" s="59">
        <v>705858</v>
      </c>
      <c r="D18" s="60">
        <f>C18/C16</f>
        <v>0.53678394130387175</v>
      </c>
      <c r="E18" s="59">
        <v>743612</v>
      </c>
      <c r="F18" s="60">
        <f>E18/E16</f>
        <v>0.53192385800237063</v>
      </c>
      <c r="G18" s="61">
        <f>(E18-C18)/C18</f>
        <v>5.3486678623745849E-2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653921</v>
      </c>
      <c r="D20" s="60">
        <f>C20/C20</f>
        <v>1</v>
      </c>
      <c r="E20" s="59">
        <v>668652</v>
      </c>
      <c r="F20" s="60">
        <f>E20/E20</f>
        <v>1</v>
      </c>
      <c r="G20" s="61">
        <f>(E20-C20)/C20</f>
        <v>2.2527186005649E-2</v>
      </c>
    </row>
    <row r="21" spans="2:12" ht="15" customHeight="1">
      <c r="B21" s="58" t="s">
        <v>53</v>
      </c>
      <c r="C21" s="59">
        <v>452618</v>
      </c>
      <c r="D21" s="60">
        <f>C21/C20</f>
        <v>0.69216006214817993</v>
      </c>
      <c r="E21" s="59">
        <v>493458</v>
      </c>
      <c r="F21" s="60">
        <f>E21/E20</f>
        <v>0.73798926796001507</v>
      </c>
      <c r="G21" s="61">
        <f>(E21-C21)/C21</f>
        <v>9.0230613895161044E-2</v>
      </c>
    </row>
    <row r="22" spans="2:12" ht="15" customHeight="1">
      <c r="B22" s="62" t="s">
        <v>54</v>
      </c>
      <c r="C22" s="59">
        <v>201303</v>
      </c>
      <c r="D22" s="60">
        <f>C22/C20</f>
        <v>0.30783993785182001</v>
      </c>
      <c r="E22" s="59">
        <v>175194</v>
      </c>
      <c r="F22" s="60">
        <f>E22/E20</f>
        <v>0.26201073203998493</v>
      </c>
      <c r="G22" s="61">
        <f>(E22-C22)/C22</f>
        <v>-0.12970000447087227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142019</v>
      </c>
      <c r="D24" s="60">
        <f>C24/C24</f>
        <v>1</v>
      </c>
      <c r="E24" s="59">
        <v>143489</v>
      </c>
      <c r="F24" s="60">
        <f>E24/E24</f>
        <v>1</v>
      </c>
      <c r="G24" s="61">
        <f>(E24-C24)/C24</f>
        <v>1.0350727719530486E-2</v>
      </c>
    </row>
    <row r="25" spans="2:12" ht="15" customHeight="1">
      <c r="B25" s="58" t="s">
        <v>53</v>
      </c>
      <c r="C25" s="59">
        <v>142019</v>
      </c>
      <c r="D25" s="60">
        <f>C25/C24</f>
        <v>1</v>
      </c>
      <c r="E25" s="59">
        <v>143489</v>
      </c>
      <c r="F25" s="60">
        <f>E25/E24</f>
        <v>1</v>
      </c>
      <c r="G25" s="61">
        <f>(E25-C25)/C25</f>
        <v>1.0350727719530486E-2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acumulado nov. 2010</v>
      </c>
      <c r="D6" s="68" t="s">
        <v>49</v>
      </c>
      <c r="E6" s="47" t="str">
        <f>actualizaciones!$A$2</f>
        <v xml:space="preserve">acum. nov.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nov. 2010</v>
      </c>
      <c r="K6" s="68" t="s">
        <v>49</v>
      </c>
      <c r="L6" s="47" t="str">
        <f>actualizaciones!$A$2</f>
        <v xml:space="preserve">acum. nov.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1569559</v>
      </c>
      <c r="D8" s="54">
        <f>C8/$C$8</f>
        <v>1</v>
      </c>
      <c r="E8" s="71">
        <v>1695614</v>
      </c>
      <c r="F8" s="54">
        <f>E8/$E$8</f>
        <v>1</v>
      </c>
      <c r="G8" s="54">
        <f>(E8-C8)/C8</f>
        <v>8.0312367996360767E-2</v>
      </c>
      <c r="H8" s="66"/>
      <c r="I8" s="70" t="s">
        <v>65</v>
      </c>
      <c r="J8" s="71">
        <v>1314976</v>
      </c>
      <c r="K8" s="54">
        <f>J8/$C$8</f>
        <v>0.83779966219810786</v>
      </c>
      <c r="L8" s="71">
        <v>1397967</v>
      </c>
      <c r="M8" s="54">
        <f>L8/$E$8</f>
        <v>0.82446063785743684</v>
      </c>
      <c r="N8" s="54">
        <f>(L8-J8)/J8</f>
        <v>6.3112178473219288E-2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1033045</v>
      </c>
      <c r="D10" s="74">
        <f>C10/$C$8</f>
        <v>0.65817532185792316</v>
      </c>
      <c r="E10" s="73">
        <v>1139347</v>
      </c>
      <c r="F10" s="74">
        <f>E10/$E$8</f>
        <v>0.67193771695680737</v>
      </c>
      <c r="G10" s="74">
        <f>(E10-C10)/C10</f>
        <v>0.10290161609610424</v>
      </c>
      <c r="H10" s="66"/>
      <c r="I10" s="72" t="s">
        <v>67</v>
      </c>
      <c r="J10" s="73">
        <v>609118</v>
      </c>
      <c r="K10" s="74">
        <f>J10/$C$8</f>
        <v>0.38808225750035519</v>
      </c>
      <c r="L10" s="73">
        <v>654355</v>
      </c>
      <c r="M10" s="74">
        <f>L10/$E$8</f>
        <v>0.38591035459721373</v>
      </c>
      <c r="N10" s="74">
        <f>(L10-J10)/J10</f>
        <v>7.4266398300493502E-2</v>
      </c>
    </row>
    <row r="11" spans="2:14" ht="15" customHeight="1">
      <c r="B11" s="75" t="s">
        <v>68</v>
      </c>
      <c r="C11" s="76">
        <v>150499</v>
      </c>
      <c r="D11" s="60">
        <f>C11/$C$8</f>
        <v>9.5886169299784205E-2</v>
      </c>
      <c r="E11" s="76">
        <v>164275</v>
      </c>
      <c r="F11" s="60">
        <f>E11/$E$8</f>
        <v>9.6882309299168329E-2</v>
      </c>
      <c r="G11" s="61">
        <f>(E11-C11)/C11</f>
        <v>9.1535491930178944E-2</v>
      </c>
      <c r="H11" s="66"/>
      <c r="I11" s="75" t="s">
        <v>68</v>
      </c>
      <c r="J11" s="76">
        <v>76385</v>
      </c>
      <c r="K11" s="60">
        <f>J11/$C$8</f>
        <v>4.8666536269104888E-2</v>
      </c>
      <c r="L11" s="76">
        <v>82168</v>
      </c>
      <c r="M11" s="60">
        <f>L11/$E$8</f>
        <v>4.8459142234022604E-2</v>
      </c>
      <c r="N11" s="61">
        <f>(L11-J11)/J11</f>
        <v>7.5708581527786867E-2</v>
      </c>
    </row>
    <row r="12" spans="2:14" ht="15" customHeight="1">
      <c r="B12" s="75" t="s">
        <v>69</v>
      </c>
      <c r="C12" s="76">
        <v>713389</v>
      </c>
      <c r="D12" s="60">
        <f>C12/$C$8</f>
        <v>0.45451556774864788</v>
      </c>
      <c r="E12" s="76">
        <v>784403</v>
      </c>
      <c r="F12" s="60">
        <f>E12/$E$8</f>
        <v>0.46260705561525206</v>
      </c>
      <c r="G12" s="61">
        <f>(E12-C12)/C12</f>
        <v>9.9544568250982277E-2</v>
      </c>
      <c r="H12" s="66"/>
      <c r="I12" s="75" t="s">
        <v>69</v>
      </c>
      <c r="J12" s="76">
        <v>349218</v>
      </c>
      <c r="K12" s="60">
        <f>J12/$C$8</f>
        <v>0.2224943439526644</v>
      </c>
      <c r="L12" s="76">
        <v>364146</v>
      </c>
      <c r="M12" s="60">
        <f>L12/$E$8</f>
        <v>0.21475760403016253</v>
      </c>
      <c r="N12" s="61">
        <f>(L12-J12)/J12</f>
        <v>4.2746937443087128E-2</v>
      </c>
    </row>
    <row r="13" spans="2:14" ht="15" customHeight="1">
      <c r="B13" s="75" t="s">
        <v>70</v>
      </c>
      <c r="C13" s="76">
        <v>155499</v>
      </c>
      <c r="D13" s="60">
        <f>C13/$C$8</f>
        <v>9.9071777486542403E-2</v>
      </c>
      <c r="E13" s="76">
        <v>175266</v>
      </c>
      <c r="F13" s="60">
        <f>E13/$E$8</f>
        <v>0.10336432702254168</v>
      </c>
      <c r="G13" s="61">
        <f>(E13-C13)/C13</f>
        <v>0.12711978855169487</v>
      </c>
      <c r="H13" s="66"/>
      <c r="I13" s="75" t="s">
        <v>70</v>
      </c>
      <c r="J13" s="76">
        <v>170356</v>
      </c>
      <c r="K13" s="60">
        <f>J13/$C$8</f>
        <v>0.10853749365267569</v>
      </c>
      <c r="L13" s="76">
        <v>189971</v>
      </c>
      <c r="M13" s="60">
        <f>L13/$E$8</f>
        <v>0.11203670174933682</v>
      </c>
      <c r="N13" s="61">
        <f>(L13-J13)/J13</f>
        <v>0.11514123365188195</v>
      </c>
    </row>
    <row r="14" spans="2:14" ht="15" customHeight="1">
      <c r="B14" s="75" t="s">
        <v>71</v>
      </c>
      <c r="C14" s="76">
        <v>13658</v>
      </c>
      <c r="D14" s="60">
        <f>C14/$C$8</f>
        <v>8.7018073229486754E-3</v>
      </c>
      <c r="E14" s="76">
        <v>15403</v>
      </c>
      <c r="F14" s="60">
        <f>E14/$E$8</f>
        <v>9.0840250198453189E-3</v>
      </c>
      <c r="G14" s="61">
        <f>(E14-C14)/C14</f>
        <v>0.12776394786938058</v>
      </c>
      <c r="H14" s="66"/>
      <c r="I14" s="75" t="s">
        <v>71</v>
      </c>
      <c r="J14" s="76">
        <v>13159</v>
      </c>
      <c r="K14" s="60">
        <f>J14/$C$8</f>
        <v>8.3838836259102073E-3</v>
      </c>
      <c r="L14" s="76">
        <v>18070</v>
      </c>
      <c r="M14" s="60">
        <f>L14/$E$8</f>
        <v>1.0656906583691807E-2</v>
      </c>
      <c r="N14" s="61">
        <f>(L14-J14)/J14</f>
        <v>0.37320465080933202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536514</v>
      </c>
      <c r="D16" s="74">
        <f>C16/$C$8</f>
        <v>0.34182467814207684</v>
      </c>
      <c r="E16" s="73">
        <v>556267</v>
      </c>
      <c r="F16" s="74">
        <f>E16/$E$8</f>
        <v>0.32806228304319263</v>
      </c>
      <c r="G16" s="74">
        <f>(E16-C16)/C16</f>
        <v>3.6817305792579504E-2</v>
      </c>
      <c r="H16" s="66"/>
      <c r="I16" s="72" t="s">
        <v>73</v>
      </c>
      <c r="J16" s="73">
        <v>705858</v>
      </c>
      <c r="K16" s="74">
        <f>J16/$C$8</f>
        <v>0.44971740469775268</v>
      </c>
      <c r="L16" s="73">
        <v>743612</v>
      </c>
      <c r="M16" s="74">
        <f>L16/$E$8</f>
        <v>0.43855028326022316</v>
      </c>
      <c r="N16" s="74">
        <f>(L16-J16)/J16</f>
        <v>5.3486678623745849E-2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acumulado nov. 2010</v>
      </c>
      <c r="D20" s="68" t="s">
        <v>49</v>
      </c>
      <c r="E20" s="47" t="str">
        <f>actualizaciones!$A$2</f>
        <v xml:space="preserve">acum. nov.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nov. 2010</v>
      </c>
      <c r="K20" s="68" t="s">
        <v>49</v>
      </c>
      <c r="L20" s="47" t="str">
        <f>actualizaciones!$A$2</f>
        <v xml:space="preserve">acum. nov.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653921</v>
      </c>
      <c r="D22" s="54">
        <f>C22/$C$8</f>
        <v>0.41662721821862064</v>
      </c>
      <c r="E22" s="71">
        <v>668652</v>
      </c>
      <c r="F22" s="54">
        <f>E22/$E$8</f>
        <v>0.39434210852234058</v>
      </c>
      <c r="G22" s="54">
        <f>(E22-C22)/C22</f>
        <v>2.2527186005649E-2</v>
      </c>
      <c r="H22" s="66"/>
      <c r="I22" s="70" t="s">
        <v>65</v>
      </c>
      <c r="J22" s="71">
        <v>142019</v>
      </c>
      <c r="K22" s="54">
        <f>J22/$C$8</f>
        <v>9.0483377815042315E-2</v>
      </c>
      <c r="L22" s="71">
        <v>143489</v>
      </c>
      <c r="M22" s="54">
        <f>L22/$E$8</f>
        <v>8.4623623065155154E-2</v>
      </c>
      <c r="N22" s="54">
        <f>(L22-J22)/J22</f>
        <v>1.0350727719530486E-2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452618</v>
      </c>
      <c r="D24" s="74">
        <f>C24/$C$8</f>
        <v>0.28837272125482383</v>
      </c>
      <c r="E24" s="73">
        <v>493458</v>
      </c>
      <c r="F24" s="74">
        <f>E24/$E$8</f>
        <v>0.29102024399421095</v>
      </c>
      <c r="G24" s="74">
        <f>(E24-C24)/C24</f>
        <v>9.0230613895161044E-2</v>
      </c>
      <c r="H24" s="66"/>
      <c r="I24" s="72" t="s">
        <v>67</v>
      </c>
      <c r="J24" s="73">
        <v>142019</v>
      </c>
      <c r="K24" s="74">
        <f>J24/$C$8</f>
        <v>9.0483377815042315E-2</v>
      </c>
      <c r="L24" s="73">
        <v>143489</v>
      </c>
      <c r="M24" s="74">
        <f>L24/$E$8</f>
        <v>8.4623623065155154E-2</v>
      </c>
      <c r="N24" s="74">
        <f>(L24-J24)/J24</f>
        <v>1.0350727719530486E-2</v>
      </c>
    </row>
    <row r="25" spans="2:16" ht="15" customHeight="1">
      <c r="B25" s="75" t="s">
        <v>77</v>
      </c>
      <c r="C25" s="76">
        <v>377403</v>
      </c>
      <c r="D25" s="60">
        <f>C25/$C$8</f>
        <v>0.24045161730142034</v>
      </c>
      <c r="E25" s="76">
        <v>413829</v>
      </c>
      <c r="F25" s="60">
        <f>E25/$E$8</f>
        <v>0.24405849444508007</v>
      </c>
      <c r="G25" s="61">
        <f>(E25-C25)/C25</f>
        <v>9.6517515759016223E-2</v>
      </c>
      <c r="H25" s="66"/>
      <c r="I25" s="75" t="s">
        <v>77</v>
      </c>
      <c r="J25" s="76">
        <v>46408</v>
      </c>
      <c r="K25" s="60">
        <f>J25/$C$8</f>
        <v>2.9567540946214829E-2</v>
      </c>
      <c r="L25" s="76">
        <v>42888</v>
      </c>
      <c r="M25" s="60">
        <f>L25/$E$8</f>
        <v>2.5293492504779979E-2</v>
      </c>
      <c r="N25" s="61">
        <f>(L25-J25)/J25</f>
        <v>-7.5848991553180492E-2</v>
      </c>
    </row>
    <row r="26" spans="2:16" ht="15" customHeight="1">
      <c r="B26" s="75" t="s">
        <v>70</v>
      </c>
      <c r="C26" s="76">
        <v>65803</v>
      </c>
      <c r="D26" s="60">
        <f>C26/$C$8</f>
        <v>4.1924515102649849E-2</v>
      </c>
      <c r="E26" s="76">
        <v>67421</v>
      </c>
      <c r="F26" s="60">
        <f>E26/$E$8</f>
        <v>3.9761997718820441E-2</v>
      </c>
      <c r="G26" s="61">
        <f>(E26-C26)/C26</f>
        <v>2.4588544595231219E-2</v>
      </c>
      <c r="H26" s="66"/>
      <c r="I26" s="75" t="s">
        <v>70</v>
      </c>
      <c r="J26" s="76">
        <v>42111</v>
      </c>
      <c r="K26" s="60">
        <f>J26/$C$8</f>
        <v>2.6829829270514839E-2</v>
      </c>
      <c r="L26" s="76">
        <v>42410</v>
      </c>
      <c r="M26" s="60">
        <f>L26/$E$8</f>
        <v>2.5011588722433288E-2</v>
      </c>
      <c r="N26" s="61">
        <f>(L26-J26)/J26</f>
        <v>7.1002825864975895E-3</v>
      </c>
    </row>
    <row r="27" spans="2:16" ht="15" customHeight="1">
      <c r="B27" s="75" t="s">
        <v>71</v>
      </c>
      <c r="C27" s="76">
        <v>9412</v>
      </c>
      <c r="D27" s="60">
        <f>C27/$C$8</f>
        <v>5.9965888507536192E-3</v>
      </c>
      <c r="E27" s="76">
        <v>12208</v>
      </c>
      <c r="F27" s="60">
        <f>E27/$E$8</f>
        <v>7.1997518303104366E-3</v>
      </c>
      <c r="G27" s="61">
        <f>(E27-C27)/C27</f>
        <v>0.29706757331066724</v>
      </c>
      <c r="H27" s="66"/>
      <c r="I27" s="75" t="s">
        <v>78</v>
      </c>
      <c r="J27" s="76">
        <v>46488</v>
      </c>
      <c r="K27" s="60">
        <f>J27/$C$8</f>
        <v>2.9618510677202961E-2</v>
      </c>
      <c r="L27" s="76">
        <v>49851</v>
      </c>
      <c r="M27" s="60">
        <f>L27/$E$8</f>
        <v>2.939996956854567E-2</v>
      </c>
      <c r="N27" s="61">
        <f>(L27-J27)/J27</f>
        <v>7.2341249354672177E-2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7012</v>
      </c>
      <c r="K28" s="60">
        <f>J28/$C$8</f>
        <v>4.4674969211096873E-3</v>
      </c>
      <c r="L28" s="76">
        <v>8340</v>
      </c>
      <c r="M28" s="60">
        <f>L28/$E$8</f>
        <v>4.9185722693962184E-3</v>
      </c>
      <c r="N28" s="61">
        <f>(L28-J28)/J28</f>
        <v>0.18938961779806046</v>
      </c>
    </row>
    <row r="29" spans="2:16" ht="15" customHeight="1">
      <c r="B29" s="72" t="s">
        <v>73</v>
      </c>
      <c r="C29" s="73">
        <v>201303</v>
      </c>
      <c r="D29" s="74">
        <f>C29/$C$8</f>
        <v>0.12825449696379684</v>
      </c>
      <c r="E29" s="73">
        <v>175194</v>
      </c>
      <c r="F29" s="74">
        <f>E29/$E$8</f>
        <v>0.10332186452812964</v>
      </c>
      <c r="G29" s="74">
        <f>(E29-C29)/C29</f>
        <v>-0.12970000447087227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acumulado nov. 2010</v>
      </c>
      <c r="D36" s="68" t="s">
        <v>49</v>
      </c>
      <c r="E36" s="47" t="str">
        <f>actualizaciones!$A$2</f>
        <v xml:space="preserve">acum. nov.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4425310</v>
      </c>
      <c r="D38" s="54">
        <f>C38/$C$38</f>
        <v>1</v>
      </c>
      <c r="E38" s="71">
        <v>4743870</v>
      </c>
      <c r="F38" s="54">
        <f>E38/$E$38</f>
        <v>1</v>
      </c>
      <c r="G38" s="54">
        <f>E38/C38-1</f>
        <v>7.1985917370760433E-2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2697754</v>
      </c>
      <c r="D40" s="74">
        <f t="shared" ref="D40:D45" si="0">C40/$C$38</f>
        <v>0.60961921311727318</v>
      </c>
      <c r="E40" s="73">
        <v>2941744</v>
      </c>
      <c r="F40" s="74">
        <f t="shared" ref="F40:F45" si="1">E40/$E$38</f>
        <v>0.62011480078501313</v>
      </c>
      <c r="G40" s="74">
        <f t="shared" ref="G40:G45" si="2">E40/C40-1</f>
        <v>9.0441900929439933E-2</v>
      </c>
      <c r="H40" s="66"/>
      <c r="I40" s="66"/>
    </row>
    <row r="41" spans="2:14" ht="15" customHeight="1">
      <c r="B41" s="75" t="s">
        <v>68</v>
      </c>
      <c r="C41" s="76">
        <v>357683</v>
      </c>
      <c r="D41" s="60">
        <f t="shared" si="0"/>
        <v>8.0826653951926536E-2</v>
      </c>
      <c r="E41" s="76">
        <v>381573</v>
      </c>
      <c r="F41" s="60">
        <f t="shared" si="1"/>
        <v>8.0434961329041474E-2</v>
      </c>
      <c r="G41" s="61">
        <f t="shared" si="2"/>
        <v>6.6790985313811335E-2</v>
      </c>
      <c r="H41" s="66"/>
      <c r="I41" s="66"/>
    </row>
    <row r="42" spans="2:14" ht="15" customHeight="1">
      <c r="B42" s="75" t="s">
        <v>69</v>
      </c>
      <c r="C42" s="76">
        <v>1679581</v>
      </c>
      <c r="D42" s="60">
        <f t="shared" si="0"/>
        <v>0.37953973845900063</v>
      </c>
      <c r="E42" s="76">
        <v>1843059</v>
      </c>
      <c r="F42" s="60">
        <f t="shared" si="1"/>
        <v>0.38851380834635013</v>
      </c>
      <c r="G42" s="61">
        <f t="shared" si="2"/>
        <v>9.7332608549394184E-2</v>
      </c>
      <c r="H42" s="66"/>
      <c r="I42" s="66"/>
    </row>
    <row r="43" spans="2:14" ht="15" customHeight="1">
      <c r="B43" s="75" t="s">
        <v>70</v>
      </c>
      <c r="C43" s="76">
        <v>537615</v>
      </c>
      <c r="D43" s="60">
        <f t="shared" si="0"/>
        <v>0.12148640434229467</v>
      </c>
      <c r="E43" s="76">
        <v>572978</v>
      </c>
      <c r="F43" s="60">
        <f t="shared" si="1"/>
        <v>0.12078282077712922</v>
      </c>
      <c r="G43" s="61">
        <f t="shared" si="2"/>
        <v>6.5777554569719898E-2</v>
      </c>
      <c r="H43" s="66"/>
      <c r="I43" s="66"/>
    </row>
    <row r="44" spans="2:14" ht="15" customHeight="1">
      <c r="B44" s="75" t="s">
        <v>78</v>
      </c>
      <c r="C44" s="76">
        <v>92807</v>
      </c>
      <c r="D44" s="60">
        <f t="shared" si="0"/>
        <v>2.0971864117993993E-2</v>
      </c>
      <c r="E44" s="76">
        <v>109523</v>
      </c>
      <c r="F44" s="60">
        <f t="shared" si="1"/>
        <v>2.3087268411655464E-2</v>
      </c>
      <c r="G44" s="61">
        <f t="shared" si="2"/>
        <v>0.18011572402943754</v>
      </c>
      <c r="H44" s="66"/>
      <c r="I44" s="66"/>
    </row>
    <row r="45" spans="2:14" ht="15" customHeight="1">
      <c r="B45" s="75" t="s">
        <v>79</v>
      </c>
      <c r="C45" s="76">
        <v>30068</v>
      </c>
      <c r="D45" s="60">
        <f t="shared" si="0"/>
        <v>6.7945522460573383E-3</v>
      </c>
      <c r="E45" s="76">
        <v>34611</v>
      </c>
      <c r="F45" s="60">
        <f t="shared" si="1"/>
        <v>7.2959419208367855E-3</v>
      </c>
      <c r="G45" s="61">
        <f t="shared" si="2"/>
        <v>0.15109086071571109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1727556</v>
      </c>
      <c r="D47" s="74">
        <f>C47/$C$38</f>
        <v>0.39038078688272687</v>
      </c>
      <c r="E47" s="73">
        <v>1802126</v>
      </c>
      <c r="F47" s="74">
        <f>E47/$E$38</f>
        <v>0.37988519921498692</v>
      </c>
      <c r="G47" s="74">
        <f>E47/C47-1</f>
        <v>4.3165026198861201E-2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" sqref="I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25">
        <v>3458609</v>
      </c>
      <c r="D8" s="26">
        <f t="shared" ref="D8:D18" si="0">C8/C21-1</f>
        <v>7.3821046229201492E-2</v>
      </c>
      <c r="E8" s="27">
        <v>1294980</v>
      </c>
      <c r="F8" s="28">
        <f t="shared" ref="F8:F18" si="1">E8/E21-1</f>
        <v>6.3632488355302996E-2</v>
      </c>
      <c r="G8" s="25">
        <v>1099561</v>
      </c>
      <c r="H8" s="26">
        <f t="shared" ref="H8:H18" si="2">G8/G21-1</f>
        <v>6.2478379595362732E-2</v>
      </c>
      <c r="I8" s="27">
        <v>484244</v>
      </c>
      <c r="J8" s="28">
        <f t="shared" ref="J8:J18" si="3">I8/I21-1</f>
        <v>8.7509376165002539E-2</v>
      </c>
      <c r="K8" s="25">
        <v>30132</v>
      </c>
      <c r="L8" s="26">
        <f t="shared" ref="L8:L18" si="4">K8/K21-1</f>
        <v>-9.4348926657681353E-3</v>
      </c>
    </row>
    <row r="9" spans="2:16">
      <c r="B9" s="24" t="s">
        <v>35</v>
      </c>
      <c r="C9" s="25">
        <v>3346622</v>
      </c>
      <c r="D9" s="26">
        <f t="shared" si="0"/>
        <v>9.3253241664349895E-2</v>
      </c>
      <c r="E9" s="27">
        <v>1339844</v>
      </c>
      <c r="F9" s="28">
        <f t="shared" si="1"/>
        <v>0.1422389466989713</v>
      </c>
      <c r="G9" s="25">
        <v>1076645</v>
      </c>
      <c r="H9" s="26">
        <f t="shared" si="2"/>
        <v>2.38414034580543E-2</v>
      </c>
      <c r="I9" s="27">
        <v>362475</v>
      </c>
      <c r="J9" s="28">
        <f t="shared" si="3"/>
        <v>5.8253192495664408E-2</v>
      </c>
      <c r="K9" s="25">
        <v>27556</v>
      </c>
      <c r="L9" s="26">
        <f t="shared" si="4"/>
        <v>-1.5786841917279859E-2</v>
      </c>
    </row>
    <row r="10" spans="2:16">
      <c r="B10" s="24" t="s">
        <v>36</v>
      </c>
      <c r="C10" s="25">
        <v>3189974</v>
      </c>
      <c r="D10" s="26">
        <f t="shared" si="0"/>
        <v>0.15137034038610553</v>
      </c>
      <c r="E10" s="27">
        <v>1254561</v>
      </c>
      <c r="F10" s="28">
        <f t="shared" si="1"/>
        <v>0.16173382078406973</v>
      </c>
      <c r="G10" s="25">
        <v>1016923</v>
      </c>
      <c r="H10" s="26">
        <f t="shared" si="2"/>
        <v>0.13699285663972494</v>
      </c>
      <c r="I10" s="27">
        <v>395215</v>
      </c>
      <c r="J10" s="28">
        <f t="shared" si="3"/>
        <v>0.14596260684999818</v>
      </c>
      <c r="K10" s="25">
        <v>26763</v>
      </c>
      <c r="L10" s="26">
        <f t="shared" si="4"/>
        <v>0.18483265450681774</v>
      </c>
    </row>
    <row r="11" spans="2:16">
      <c r="B11" s="24" t="s">
        <v>37</v>
      </c>
      <c r="C11" s="25">
        <v>3858837</v>
      </c>
      <c r="D11" s="26">
        <f t="shared" si="0"/>
        <v>7.0787629618920489E-2</v>
      </c>
      <c r="E11" s="27">
        <v>1461141</v>
      </c>
      <c r="F11" s="28">
        <f t="shared" si="1"/>
        <v>5.1947210449053927E-2</v>
      </c>
      <c r="G11" s="25">
        <v>1221327</v>
      </c>
      <c r="H11" s="26">
        <f t="shared" si="2"/>
        <v>4.8292667435151593E-2</v>
      </c>
      <c r="I11" s="27">
        <v>496356</v>
      </c>
      <c r="J11" s="28">
        <f t="shared" si="3"/>
        <v>0.1115102113937656</v>
      </c>
      <c r="K11" s="25">
        <v>18819</v>
      </c>
      <c r="L11" s="26">
        <f t="shared" si="4"/>
        <v>-0.16800035368495514</v>
      </c>
    </row>
    <row r="12" spans="2:16">
      <c r="B12" s="24" t="s">
        <v>38</v>
      </c>
      <c r="C12" s="25">
        <v>3554722</v>
      </c>
      <c r="D12" s="26">
        <f t="shared" si="0"/>
        <v>9.2600105979740999E-2</v>
      </c>
      <c r="E12" s="27">
        <v>1396810</v>
      </c>
      <c r="F12" s="28">
        <f t="shared" si="1"/>
        <v>6.9248828986478994E-2</v>
      </c>
      <c r="G12" s="25">
        <v>1146555</v>
      </c>
      <c r="H12" s="26">
        <f t="shared" si="2"/>
        <v>6.3812711140224465E-2</v>
      </c>
      <c r="I12" s="27">
        <v>413348</v>
      </c>
      <c r="J12" s="28">
        <f t="shared" si="3"/>
        <v>0.11183198304337072</v>
      </c>
      <c r="K12" s="25">
        <v>26636</v>
      </c>
      <c r="L12" s="26">
        <f t="shared" si="4"/>
        <v>0.16141972617075084</v>
      </c>
    </row>
    <row r="13" spans="2:16">
      <c r="B13" s="24" t="s">
        <v>39</v>
      </c>
      <c r="C13" s="25">
        <v>2885529</v>
      </c>
      <c r="D13" s="26">
        <f t="shared" si="0"/>
        <v>8.4266846831139386E-2</v>
      </c>
      <c r="E13" s="27">
        <v>1128843</v>
      </c>
      <c r="F13" s="28">
        <f t="shared" si="1"/>
        <v>0.13264756316467019</v>
      </c>
      <c r="G13" s="25">
        <v>943805</v>
      </c>
      <c r="H13" s="26">
        <f t="shared" si="2"/>
        <v>0.1211775271502189</v>
      </c>
      <c r="I13" s="27">
        <v>374950</v>
      </c>
      <c r="J13" s="28">
        <f t="shared" si="3"/>
        <v>-8.8200962988181475E-2</v>
      </c>
      <c r="K13" s="25">
        <v>25250</v>
      </c>
      <c r="L13" s="26">
        <f t="shared" si="4"/>
        <v>-3.3566808282619487E-2</v>
      </c>
      <c r="N13" s="29"/>
      <c r="O13" s="29"/>
      <c r="P13" s="29"/>
    </row>
    <row r="14" spans="2:16">
      <c r="B14" s="24" t="s">
        <v>40</v>
      </c>
      <c r="C14" s="25">
        <v>2621208</v>
      </c>
      <c r="D14" s="26">
        <f t="shared" si="0"/>
        <v>6.6137585505909424E-2</v>
      </c>
      <c r="E14" s="27">
        <v>1030395</v>
      </c>
      <c r="F14" s="28">
        <f t="shared" si="1"/>
        <v>8.1722744212902265E-2</v>
      </c>
      <c r="G14" s="25">
        <v>818155</v>
      </c>
      <c r="H14" s="26">
        <f t="shared" si="2"/>
        <v>7.9202122116682094E-2</v>
      </c>
      <c r="I14" s="27">
        <v>337728</v>
      </c>
      <c r="J14" s="28">
        <f t="shared" si="3"/>
        <v>-0.10121593246771221</v>
      </c>
      <c r="K14" s="25">
        <v>26636</v>
      </c>
      <c r="L14" s="26">
        <f t="shared" si="4"/>
        <v>5.2140938536893611E-2</v>
      </c>
    </row>
    <row r="15" spans="2:16">
      <c r="B15" s="24" t="s">
        <v>41</v>
      </c>
      <c r="C15" s="25">
        <v>3387557</v>
      </c>
      <c r="D15" s="26">
        <f t="shared" si="0"/>
        <v>0.25249552067072734</v>
      </c>
      <c r="E15" s="27">
        <v>1290783</v>
      </c>
      <c r="F15" s="28">
        <f t="shared" si="1"/>
        <v>0.21625113071008584</v>
      </c>
      <c r="G15" s="25">
        <v>1065250</v>
      </c>
      <c r="H15" s="26">
        <f t="shared" si="2"/>
        <v>0.29587412655468404</v>
      </c>
      <c r="I15" s="27">
        <v>434718</v>
      </c>
      <c r="J15" s="28">
        <f t="shared" si="3"/>
        <v>0.15690026373146759</v>
      </c>
      <c r="K15" s="25">
        <v>26724</v>
      </c>
      <c r="L15" s="26">
        <f t="shared" si="4"/>
        <v>-2.9981851179673336E-2</v>
      </c>
    </row>
    <row r="16" spans="2:16">
      <c r="B16" s="24" t="s">
        <v>42</v>
      </c>
      <c r="C16" s="25">
        <v>3657065</v>
      </c>
      <c r="D16" s="26">
        <f t="shared" si="0"/>
        <v>0.1506685054381256</v>
      </c>
      <c r="E16" s="27">
        <v>1346616</v>
      </c>
      <c r="F16" s="28">
        <f t="shared" si="1"/>
        <v>0.18307587286610039</v>
      </c>
      <c r="G16" s="25">
        <v>1159384</v>
      </c>
      <c r="H16" s="26">
        <f t="shared" si="2"/>
        <v>0.14445458987507953</v>
      </c>
      <c r="I16" s="27">
        <v>553005</v>
      </c>
      <c r="J16" s="28">
        <f t="shared" si="3"/>
        <v>0.13452748280785842</v>
      </c>
      <c r="K16" s="25">
        <v>34319</v>
      </c>
      <c r="L16" s="26">
        <f t="shared" si="4"/>
        <v>0.20565606885649035</v>
      </c>
    </row>
    <row r="17" spans="2:18">
      <c r="B17" s="24" t="s">
        <v>43</v>
      </c>
      <c r="C17" s="25">
        <v>3577582</v>
      </c>
      <c r="D17" s="26">
        <f>C17/C30-1</f>
        <v>0.17311309370786399</v>
      </c>
      <c r="E17" s="27">
        <v>1316062</v>
      </c>
      <c r="F17" s="28">
        <f t="shared" si="1"/>
        <v>0.21722683285284727</v>
      </c>
      <c r="G17" s="25">
        <v>1123275</v>
      </c>
      <c r="H17" s="26">
        <f t="shared" si="2"/>
        <v>0.19382149351636246</v>
      </c>
      <c r="I17" s="27">
        <v>533909</v>
      </c>
      <c r="J17" s="28">
        <f t="shared" si="3"/>
        <v>2.1569505353630447E-2</v>
      </c>
      <c r="K17" s="25">
        <v>31753</v>
      </c>
      <c r="L17" s="26">
        <f t="shared" si="4"/>
        <v>-8.3104732753891075E-2</v>
      </c>
    </row>
    <row r="18" spans="2:18">
      <c r="B18" s="24" t="s">
        <v>44</v>
      </c>
      <c r="C18" s="25">
        <v>3415932</v>
      </c>
      <c r="D18" s="26">
        <f t="shared" si="0"/>
        <v>5.8338344739510717E-2</v>
      </c>
      <c r="E18" s="27">
        <v>1266965</v>
      </c>
      <c r="F18" s="28">
        <f t="shared" si="1"/>
        <v>8.9998322371392492E-2</v>
      </c>
      <c r="G18" s="25">
        <v>1116370</v>
      </c>
      <c r="H18" s="26">
        <f t="shared" si="2"/>
        <v>9.1681620160079857E-2</v>
      </c>
      <c r="I18" s="27">
        <v>520157</v>
      </c>
      <c r="J18" s="28">
        <f t="shared" si="3"/>
        <v>-4.7212839694320885E-2</v>
      </c>
      <c r="K18" s="25">
        <v>28765</v>
      </c>
      <c r="L18" s="26">
        <f t="shared" si="4"/>
        <v>4.1892127770990495E-3</v>
      </c>
    </row>
    <row r="19" spans="2:18" ht="25.5">
      <c r="B19" s="30" t="str">
        <f>actualizaciones!$A$2</f>
        <v xml:space="preserve">acum. nov. 2011 </v>
      </c>
      <c r="C19" s="31">
        <v>36953637</v>
      </c>
      <c r="D19" s="32">
        <v>0.11340362642805202</v>
      </c>
      <c r="E19" s="33">
        <v>14127000</v>
      </c>
      <c r="F19" s="34">
        <v>0.12494036669377029</v>
      </c>
      <c r="G19" s="31">
        <v>11787250</v>
      </c>
      <c r="H19" s="32">
        <v>0.109678266027742</v>
      </c>
      <c r="I19" s="33">
        <v>4906105</v>
      </c>
      <c r="J19" s="34">
        <v>5.0614058568445808E-2</v>
      </c>
      <c r="K19" s="31">
        <v>303353</v>
      </c>
      <c r="L19" s="32">
        <v>2.0387363265745417E-2</v>
      </c>
      <c r="O19" s="21"/>
      <c r="P19" s="21"/>
      <c r="Q19" s="21"/>
      <c r="R19" s="21"/>
    </row>
    <row r="20" spans="2:18" outlineLevel="1">
      <c r="B20" s="24" t="s">
        <v>33</v>
      </c>
      <c r="C20" s="25">
        <v>3039598</v>
      </c>
      <c r="D20" s="26">
        <f>C20/C33-1</f>
        <v>6.4640757384912817E-3</v>
      </c>
      <c r="E20" s="27">
        <v>1136712</v>
      </c>
      <c r="F20" s="28">
        <f>E20/E33-1</f>
        <v>2.0222028557298932E-2</v>
      </c>
      <c r="G20" s="25">
        <v>972231</v>
      </c>
      <c r="H20" s="26">
        <f>G20/G33-1</f>
        <v>6.1057422090288416E-2</v>
      </c>
      <c r="I20" s="27">
        <v>446812</v>
      </c>
      <c r="J20" s="28">
        <f>I20/I33-1</f>
        <v>-0.11982854058568837</v>
      </c>
      <c r="K20" s="25">
        <v>28572</v>
      </c>
      <c r="L20" s="26">
        <f>K20/K33-1</f>
        <v>-0.20800532209779354</v>
      </c>
    </row>
    <row r="21" spans="2:18" outlineLevel="1">
      <c r="B21" s="24" t="s">
        <v>34</v>
      </c>
      <c r="C21" s="25">
        <v>3220843</v>
      </c>
      <c r="D21" s="26">
        <f t="shared" ref="D21:F71" si="5">C21/C34-1</f>
        <v>7.4448105062862036E-2</v>
      </c>
      <c r="E21" s="27">
        <v>1217507</v>
      </c>
      <c r="F21" s="28">
        <f t="shared" si="5"/>
        <v>6.7316374423827874E-2</v>
      </c>
      <c r="G21" s="25">
        <v>1034902</v>
      </c>
      <c r="H21" s="26">
        <f t="shared" ref="H21:H31" si="6">G21/G34-1</f>
        <v>0.16204480864867787</v>
      </c>
      <c r="I21" s="27">
        <v>445278</v>
      </c>
      <c r="J21" s="28">
        <f t="shared" ref="J21:J31" si="7">I21/I34-1</f>
        <v>-8.6603609868368459E-2</v>
      </c>
      <c r="K21" s="25">
        <v>30419</v>
      </c>
      <c r="L21" s="26">
        <f t="shared" ref="L21:L31" si="8">K21/K34-1</f>
        <v>9.8000288766965094E-2</v>
      </c>
    </row>
    <row r="22" spans="2:18" outlineLevel="1">
      <c r="B22" s="24" t="s">
        <v>35</v>
      </c>
      <c r="C22" s="25">
        <v>3061159</v>
      </c>
      <c r="D22" s="26">
        <f t="shared" si="5"/>
        <v>6.3841048647435006E-2</v>
      </c>
      <c r="E22" s="27">
        <v>1172998</v>
      </c>
      <c r="F22" s="28">
        <f t="shared" si="5"/>
        <v>6.7908343628545698E-2</v>
      </c>
      <c r="G22" s="25">
        <v>1051574</v>
      </c>
      <c r="H22" s="26">
        <f t="shared" si="6"/>
        <v>0.12665906685123351</v>
      </c>
      <c r="I22" s="27">
        <v>342522</v>
      </c>
      <c r="J22" s="28">
        <f t="shared" si="7"/>
        <v>-8.60523198104447E-2</v>
      </c>
      <c r="K22" s="25">
        <v>27998</v>
      </c>
      <c r="L22" s="26">
        <f t="shared" si="8"/>
        <v>-3.3551950293406962E-2</v>
      </c>
    </row>
    <row r="23" spans="2:18" outlineLevel="1">
      <c r="B23" s="24" t="s">
        <v>36</v>
      </c>
      <c r="C23" s="25">
        <v>2770589</v>
      </c>
      <c r="D23" s="26">
        <f t="shared" si="5"/>
        <v>1.9562233433795928E-2</v>
      </c>
      <c r="E23" s="27">
        <v>1079904</v>
      </c>
      <c r="F23" s="28">
        <f t="shared" si="5"/>
        <v>2.1019749033726942E-2</v>
      </c>
      <c r="G23" s="25">
        <v>894397</v>
      </c>
      <c r="H23" s="26">
        <f t="shared" si="6"/>
        <v>5.5148941190349854E-2</v>
      </c>
      <c r="I23" s="27">
        <v>344876</v>
      </c>
      <c r="J23" s="28">
        <f t="shared" si="7"/>
        <v>-0.11994488108604673</v>
      </c>
      <c r="K23" s="25">
        <v>22588</v>
      </c>
      <c r="L23" s="26">
        <f t="shared" si="8"/>
        <v>-0.12656123119755613</v>
      </c>
    </row>
    <row r="24" spans="2:18" outlineLevel="1">
      <c r="B24" s="24" t="s">
        <v>37</v>
      </c>
      <c r="C24" s="25">
        <v>3603737</v>
      </c>
      <c r="D24" s="26">
        <f t="shared" si="5"/>
        <v>9.482941182402671E-3</v>
      </c>
      <c r="E24" s="27">
        <v>1388987</v>
      </c>
      <c r="F24" s="28">
        <f t="shared" si="5"/>
        <v>-5.6241109416018675E-3</v>
      </c>
      <c r="G24" s="25">
        <v>1165063</v>
      </c>
      <c r="H24" s="26">
        <f t="shared" si="6"/>
        <v>6.6312834692007883E-2</v>
      </c>
      <c r="I24" s="27">
        <v>446560</v>
      </c>
      <c r="J24" s="28">
        <f t="shared" si="7"/>
        <v>-0.20802333933369399</v>
      </c>
      <c r="K24" s="25">
        <v>22619</v>
      </c>
      <c r="L24" s="26">
        <f t="shared" si="8"/>
        <v>5.7753460531238199E-2</v>
      </c>
    </row>
    <row r="25" spans="2:18" outlineLevel="1">
      <c r="B25" s="24" t="s">
        <v>38</v>
      </c>
      <c r="C25" s="25">
        <v>3253452</v>
      </c>
      <c r="D25" s="26">
        <f t="shared" si="5"/>
        <v>2.3377128292525029E-2</v>
      </c>
      <c r="E25" s="27">
        <v>1306347</v>
      </c>
      <c r="F25" s="28">
        <f t="shared" si="5"/>
        <v>6.2691066817865959E-2</v>
      </c>
      <c r="G25" s="25">
        <v>1077779</v>
      </c>
      <c r="H25" s="26">
        <f t="shared" si="6"/>
        <v>5.9954800081823967E-2</v>
      </c>
      <c r="I25" s="27">
        <v>371772</v>
      </c>
      <c r="J25" s="28">
        <f t="shared" si="7"/>
        <v>-0.18210977890221103</v>
      </c>
      <c r="K25" s="25">
        <v>22934</v>
      </c>
      <c r="L25" s="26">
        <f t="shared" si="8"/>
        <v>-0.15869405722670582</v>
      </c>
    </row>
    <row r="26" spans="2:18" outlineLevel="1">
      <c r="B26" s="24" t="s">
        <v>39</v>
      </c>
      <c r="C26" s="25">
        <v>2661272</v>
      </c>
      <c r="D26" s="26">
        <f t="shared" si="5"/>
        <v>3.607557089287261E-2</v>
      </c>
      <c r="E26" s="27">
        <v>996641</v>
      </c>
      <c r="F26" s="28">
        <f t="shared" si="5"/>
        <v>2.8320468678580957E-2</v>
      </c>
      <c r="G26" s="25">
        <v>841798</v>
      </c>
      <c r="H26" s="26">
        <f t="shared" si="6"/>
        <v>3.9864019359453051E-2</v>
      </c>
      <c r="I26" s="27">
        <v>411220</v>
      </c>
      <c r="J26" s="28">
        <f t="shared" si="7"/>
        <v>1.8269521248408971E-2</v>
      </c>
      <c r="K26" s="25">
        <v>26127</v>
      </c>
      <c r="L26" s="26">
        <f t="shared" si="8"/>
        <v>-7.0279695395345509E-2</v>
      </c>
      <c r="N26" s="29"/>
      <c r="O26" s="29"/>
      <c r="P26" s="29"/>
    </row>
    <row r="27" spans="2:18" outlineLevel="1">
      <c r="B27" s="24" t="s">
        <v>40</v>
      </c>
      <c r="C27" s="25">
        <v>2458602</v>
      </c>
      <c r="D27" s="26">
        <f t="shared" si="5"/>
        <v>1.4648129592242709E-2</v>
      </c>
      <c r="E27" s="27">
        <v>952550</v>
      </c>
      <c r="F27" s="28">
        <f t="shared" si="5"/>
        <v>5.6023396480771925E-2</v>
      </c>
      <c r="G27" s="25">
        <v>758111</v>
      </c>
      <c r="H27" s="26">
        <f t="shared" si="6"/>
        <v>1.3876573919904711E-2</v>
      </c>
      <c r="I27" s="27">
        <v>375761</v>
      </c>
      <c r="J27" s="28">
        <f t="shared" si="7"/>
        <v>-6.123107523355098E-3</v>
      </c>
      <c r="K27" s="25">
        <v>25316</v>
      </c>
      <c r="L27" s="26">
        <f t="shared" si="8"/>
        <v>-0.16008095285491519</v>
      </c>
    </row>
    <row r="28" spans="2:18" outlineLevel="1">
      <c r="B28" s="24" t="s">
        <v>41</v>
      </c>
      <c r="C28" s="25">
        <v>2704646</v>
      </c>
      <c r="D28" s="26">
        <f t="shared" si="5"/>
        <v>-7.3257212835748375E-2</v>
      </c>
      <c r="E28" s="27">
        <v>1061280</v>
      </c>
      <c r="F28" s="28">
        <f t="shared" si="5"/>
        <v>-3.62592387094548E-2</v>
      </c>
      <c r="G28" s="25">
        <v>822032</v>
      </c>
      <c r="H28" s="26">
        <f t="shared" si="6"/>
        <v>-8.4832298150475771E-2</v>
      </c>
      <c r="I28" s="27">
        <v>375761</v>
      </c>
      <c r="J28" s="28">
        <f t="shared" si="7"/>
        <v>-0.16679749170702285</v>
      </c>
      <c r="K28" s="25">
        <v>27550</v>
      </c>
      <c r="L28" s="26">
        <f t="shared" si="8"/>
        <v>-7.6649797231625127E-2</v>
      </c>
    </row>
    <row r="29" spans="2:18" outlineLevel="1">
      <c r="B29" s="24" t="s">
        <v>42</v>
      </c>
      <c r="C29" s="25">
        <v>3178209</v>
      </c>
      <c r="D29" s="26">
        <f t="shared" si="5"/>
        <v>-3.2647373846854788E-2</v>
      </c>
      <c r="E29" s="27">
        <v>1138233</v>
      </c>
      <c r="F29" s="28">
        <f t="shared" si="5"/>
        <v>-1.7154822554183546E-2</v>
      </c>
      <c r="G29" s="25">
        <v>1013045</v>
      </c>
      <c r="H29" s="26">
        <f t="shared" si="6"/>
        <v>-2.182026045654728E-2</v>
      </c>
      <c r="I29" s="27">
        <v>487432</v>
      </c>
      <c r="J29" s="28">
        <f t="shared" si="7"/>
        <v>-0.10964006174023433</v>
      </c>
      <c r="K29" s="25">
        <v>28465</v>
      </c>
      <c r="L29" s="26">
        <f t="shared" si="8"/>
        <v>-0.22362535457124155</v>
      </c>
    </row>
    <row r="30" spans="2:18" outlineLevel="1">
      <c r="B30" s="24" t="s">
        <v>43</v>
      </c>
      <c r="C30" s="25">
        <v>3049648</v>
      </c>
      <c r="D30" s="26">
        <f t="shared" si="5"/>
        <v>-3.0898829095330149E-2</v>
      </c>
      <c r="E30" s="27">
        <v>1081197</v>
      </c>
      <c r="F30" s="28">
        <f t="shared" si="5"/>
        <v>-2.5021980350693696E-2</v>
      </c>
      <c r="G30" s="25">
        <v>940907</v>
      </c>
      <c r="H30" s="26">
        <f t="shared" si="6"/>
        <v>-6.0253586820276928E-2</v>
      </c>
      <c r="I30" s="27">
        <v>522636</v>
      </c>
      <c r="J30" s="28">
        <f t="shared" si="7"/>
        <v>-1.6238661453931491E-2</v>
      </c>
      <c r="K30" s="25">
        <v>34631</v>
      </c>
      <c r="L30" s="26">
        <f t="shared" si="8"/>
        <v>-0.11819825325287092</v>
      </c>
    </row>
    <row r="31" spans="2:18" outlineLevel="1">
      <c r="B31" s="24" t="s">
        <v>44</v>
      </c>
      <c r="C31" s="25">
        <v>3227637</v>
      </c>
      <c r="D31" s="26">
        <f t="shared" si="5"/>
        <v>-5.6395205550938021E-2</v>
      </c>
      <c r="E31" s="27">
        <v>1162355</v>
      </c>
      <c r="F31" s="28">
        <f t="shared" si="5"/>
        <v>-6.4817630768884138E-2</v>
      </c>
      <c r="G31" s="25">
        <v>1022615</v>
      </c>
      <c r="H31" s="26">
        <f t="shared" si="6"/>
        <v>-5.5476328141885189E-2</v>
      </c>
      <c r="I31" s="27">
        <v>545932</v>
      </c>
      <c r="J31" s="28">
        <f t="shared" si="7"/>
        <v>-8.1423600594961676E-2</v>
      </c>
      <c r="K31" s="25">
        <v>28645</v>
      </c>
      <c r="L31" s="26">
        <f t="shared" si="8"/>
        <v>-0.13141696230934841</v>
      </c>
    </row>
    <row r="32" spans="2:18" ht="15" customHeight="1">
      <c r="B32" s="35">
        <v>2010</v>
      </c>
      <c r="C32" s="36">
        <v>36229392</v>
      </c>
      <c r="D32" s="37">
        <f>C32/C45-1</f>
        <v>2.8979059372828964E-3</v>
      </c>
      <c r="E32" s="36">
        <v>13694711</v>
      </c>
      <c r="F32" s="37">
        <f>E32/E45-1</f>
        <v>1.2961071591193862E-2</v>
      </c>
      <c r="G32" s="36">
        <v>11594454</v>
      </c>
      <c r="H32" s="37">
        <f>G32/G45-1</f>
        <v>2.8574515770976694E-2</v>
      </c>
      <c r="I32" s="36">
        <v>5116562</v>
      </c>
      <c r="J32" s="37">
        <f>I32/I45-1</f>
        <v>-0.10016953504486348</v>
      </c>
      <c r="K32" s="36">
        <v>325864</v>
      </c>
      <c r="L32" s="37">
        <f>K32/K45-1</f>
        <v>-0.10538612110879586</v>
      </c>
      <c r="O32" s="21"/>
      <c r="P32" s="21"/>
      <c r="Q32" s="21"/>
      <c r="R32" s="21"/>
    </row>
    <row r="33" spans="2:17" ht="15" hidden="1" customHeight="1" outlineLevel="1">
      <c r="B33" s="24" t="s">
        <v>33</v>
      </c>
      <c r="C33" s="25">
        <v>3020076</v>
      </c>
      <c r="D33" s="26">
        <f t="shared" si="5"/>
        <v>-0.10062421660235699</v>
      </c>
      <c r="E33" s="27">
        <v>1114181</v>
      </c>
      <c r="F33" s="28">
        <f t="shared" si="5"/>
        <v>-9.2075037504899426E-2</v>
      </c>
      <c r="G33" s="25">
        <v>916285</v>
      </c>
      <c r="H33" s="26">
        <f t="shared" ref="H33:H71" si="9">G33/G46-1</f>
        <v>-0.12024590887968012</v>
      </c>
      <c r="I33" s="27">
        <v>507642</v>
      </c>
      <c r="J33" s="28">
        <f t="shared" ref="J33:J71" si="10">I33/I46-1</f>
        <v>-0.12698887673607528</v>
      </c>
      <c r="K33" s="25">
        <v>36076</v>
      </c>
      <c r="L33" s="26">
        <f t="shared" ref="L33:L71" si="11">K33/K46-1</f>
        <v>-5.4810312303500308E-2</v>
      </c>
      <c r="N33" s="29"/>
      <c r="O33" s="29"/>
      <c r="P33" s="29"/>
    </row>
    <row r="34" spans="2:17" ht="15" hidden="1" customHeight="1" outlineLevel="1">
      <c r="B34" s="24" t="s">
        <v>34</v>
      </c>
      <c r="C34" s="25">
        <v>2997672</v>
      </c>
      <c r="D34" s="26">
        <f t="shared" si="5"/>
        <v>-0.11885319628502189</v>
      </c>
      <c r="E34" s="27">
        <v>1140718</v>
      </c>
      <c r="F34" s="28">
        <f t="shared" si="5"/>
        <v>-9.1916617178084081E-2</v>
      </c>
      <c r="G34" s="25">
        <v>890587</v>
      </c>
      <c r="H34" s="26">
        <f t="shared" si="9"/>
        <v>-0.16278385482275881</v>
      </c>
      <c r="I34" s="27">
        <v>487497</v>
      </c>
      <c r="J34" s="28">
        <f t="shared" si="10"/>
        <v>-0.11267867121220665</v>
      </c>
      <c r="K34" s="25">
        <v>27704</v>
      </c>
      <c r="L34" s="26">
        <f t="shared" si="11"/>
        <v>-0.34725036520427877</v>
      </c>
      <c r="O34" s="29"/>
      <c r="P34" s="29"/>
      <c r="Q34" s="29"/>
    </row>
    <row r="35" spans="2:17" ht="15" hidden="1" customHeight="1" outlineLevel="1">
      <c r="B35" s="24" t="s">
        <v>35</v>
      </c>
      <c r="C35" s="25">
        <v>2877459</v>
      </c>
      <c r="D35" s="26">
        <f t="shared" si="5"/>
        <v>-0.12571846305344481</v>
      </c>
      <c r="E35" s="27">
        <v>1098407</v>
      </c>
      <c r="F35" s="28">
        <f t="shared" si="5"/>
        <v>-0.14627355913207107</v>
      </c>
      <c r="G35" s="25">
        <v>933356</v>
      </c>
      <c r="H35" s="26">
        <f t="shared" si="9"/>
        <v>-9.4199361231962486E-2</v>
      </c>
      <c r="I35" s="27">
        <v>374772</v>
      </c>
      <c r="J35" s="28">
        <f t="shared" si="10"/>
        <v>-0.21729922998043105</v>
      </c>
      <c r="K35" s="25">
        <v>28970</v>
      </c>
      <c r="L35" s="26">
        <f t="shared" si="11"/>
        <v>-0.32806049079185418</v>
      </c>
    </row>
    <row r="36" spans="2:17" ht="15" hidden="1" customHeight="1" outlineLevel="1">
      <c r="B36" s="24" t="s">
        <v>36</v>
      </c>
      <c r="C36" s="25">
        <v>2717430</v>
      </c>
      <c r="D36" s="26">
        <f t="shared" si="5"/>
        <v>-0.11981197986997827</v>
      </c>
      <c r="E36" s="27">
        <v>1057672</v>
      </c>
      <c r="F36" s="28">
        <f t="shared" si="5"/>
        <v>-0.1130276103356781</v>
      </c>
      <c r="G36" s="25">
        <v>847650</v>
      </c>
      <c r="H36" s="26">
        <f t="shared" si="9"/>
        <v>-9.9423095311454213E-2</v>
      </c>
      <c r="I36" s="27">
        <v>391880</v>
      </c>
      <c r="J36" s="28">
        <f t="shared" si="10"/>
        <v>-0.22710382858540357</v>
      </c>
      <c r="K36" s="25">
        <v>25861</v>
      </c>
      <c r="L36" s="26">
        <f t="shared" si="11"/>
        <v>-0.24259020618556704</v>
      </c>
    </row>
    <row r="37" spans="2:17" ht="15" hidden="1" customHeight="1" outlineLevel="1">
      <c r="B37" s="24" t="s">
        <v>37</v>
      </c>
      <c r="C37" s="25">
        <v>3569884</v>
      </c>
      <c r="D37" s="26">
        <f t="shared" si="5"/>
        <v>-0.14115038584531348</v>
      </c>
      <c r="E37" s="27">
        <v>1396843</v>
      </c>
      <c r="F37" s="28">
        <f t="shared" si="5"/>
        <v>-0.12639381489850454</v>
      </c>
      <c r="G37" s="25">
        <v>1092609</v>
      </c>
      <c r="H37" s="26">
        <f t="shared" si="9"/>
        <v>-0.11538875696384754</v>
      </c>
      <c r="I37" s="27">
        <v>563855</v>
      </c>
      <c r="J37" s="28">
        <f t="shared" si="10"/>
        <v>-0.24445590856101518</v>
      </c>
      <c r="K37" s="25">
        <v>21384</v>
      </c>
      <c r="L37" s="26">
        <f t="shared" si="11"/>
        <v>-0.32942393928941016</v>
      </c>
    </row>
    <row r="38" spans="2:17" ht="15" hidden="1" customHeight="1" outlineLevel="1">
      <c r="B38" s="24" t="s">
        <v>38</v>
      </c>
      <c r="C38" s="25">
        <v>3179133</v>
      </c>
      <c r="D38" s="26">
        <f t="shared" si="5"/>
        <v>-0.16385121540279957</v>
      </c>
      <c r="E38" s="27">
        <v>1229282</v>
      </c>
      <c r="F38" s="28">
        <f t="shared" si="5"/>
        <v>-0.17766683546607032</v>
      </c>
      <c r="G38" s="25">
        <v>1016816</v>
      </c>
      <c r="H38" s="26">
        <f t="shared" si="9"/>
        <v>-0.13327628003395919</v>
      </c>
      <c r="I38" s="27">
        <v>454550</v>
      </c>
      <c r="J38" s="28">
        <f t="shared" si="10"/>
        <v>-0.24326043128578301</v>
      </c>
      <c r="K38" s="25">
        <v>27260</v>
      </c>
      <c r="L38" s="26">
        <f t="shared" si="11"/>
        <v>-0.35486924624304816</v>
      </c>
      <c r="O38" s="21"/>
      <c r="P38" s="21"/>
      <c r="Q38" s="21"/>
    </row>
    <row r="39" spans="2:17" ht="15" hidden="1" customHeight="1" outlineLevel="1">
      <c r="B39" s="24" t="s">
        <v>39</v>
      </c>
      <c r="C39" s="25">
        <v>2568608</v>
      </c>
      <c r="D39" s="26">
        <f t="shared" si="5"/>
        <v>-0.16802419155012427</v>
      </c>
      <c r="E39" s="27">
        <v>969193</v>
      </c>
      <c r="F39" s="28">
        <f t="shared" si="5"/>
        <v>-0.20338817271116283</v>
      </c>
      <c r="G39" s="25">
        <v>809527</v>
      </c>
      <c r="H39" s="26">
        <f t="shared" si="9"/>
        <v>-0.18128786859779866</v>
      </c>
      <c r="I39" s="27">
        <v>403842</v>
      </c>
      <c r="J39" s="28">
        <f t="shared" si="10"/>
        <v>-0.20322858134983268</v>
      </c>
      <c r="K39" s="25">
        <v>28102</v>
      </c>
      <c r="L39" s="26">
        <f t="shared" si="11"/>
        <v>-0.28193990188062146</v>
      </c>
    </row>
    <row r="40" spans="2:17" ht="15" hidden="1" customHeight="1" outlineLevel="1">
      <c r="B40" s="24" t="s">
        <v>40</v>
      </c>
      <c r="C40" s="25">
        <v>2423108</v>
      </c>
      <c r="D40" s="26">
        <f t="shared" si="5"/>
        <v>-0.18381636922596034</v>
      </c>
      <c r="E40" s="27">
        <v>902016</v>
      </c>
      <c r="F40" s="28">
        <f t="shared" si="5"/>
        <v>-0.24811887179820602</v>
      </c>
      <c r="G40" s="25">
        <v>747735</v>
      </c>
      <c r="H40" s="26">
        <f t="shared" si="9"/>
        <v>-0.15025961495845819</v>
      </c>
      <c r="I40" s="27">
        <v>378076</v>
      </c>
      <c r="J40" s="28">
        <f t="shared" si="10"/>
        <v>-0.25850731047196918</v>
      </c>
      <c r="K40" s="25">
        <v>30141</v>
      </c>
      <c r="L40" s="26">
        <f t="shared" si="11"/>
        <v>-0.36440892412804182</v>
      </c>
    </row>
    <row r="41" spans="2:17" ht="15" hidden="1" customHeight="1" outlineLevel="1">
      <c r="B41" s="24" t="s">
        <v>41</v>
      </c>
      <c r="C41" s="25">
        <v>2918443</v>
      </c>
      <c r="D41" s="26">
        <f t="shared" si="5"/>
        <v>-0.13583689398582843</v>
      </c>
      <c r="E41" s="27">
        <v>1101209</v>
      </c>
      <c r="F41" s="28">
        <f t="shared" si="5"/>
        <v>-0.16406812804258264</v>
      </c>
      <c r="G41" s="25">
        <v>898231</v>
      </c>
      <c r="H41" s="26">
        <f t="shared" si="9"/>
        <v>-8.3659359930302601E-2</v>
      </c>
      <c r="I41" s="27">
        <v>450984</v>
      </c>
      <c r="J41" s="28">
        <f t="shared" si="10"/>
        <v>-0.26445855052419376</v>
      </c>
      <c r="K41" s="25">
        <v>29837</v>
      </c>
      <c r="L41" s="26">
        <f t="shared" si="11"/>
        <v>-0.29333049121311161</v>
      </c>
    </row>
    <row r="42" spans="2:17" ht="15" hidden="1" customHeight="1" outlineLevel="1">
      <c r="B42" s="24" t="s">
        <v>42</v>
      </c>
      <c r="C42" s="25">
        <v>3285471</v>
      </c>
      <c r="D42" s="26">
        <f t="shared" si="5"/>
        <v>-0.17517913745897196</v>
      </c>
      <c r="E42" s="27">
        <v>1158100</v>
      </c>
      <c r="F42" s="28">
        <f t="shared" si="5"/>
        <v>-0.23331495125217727</v>
      </c>
      <c r="G42" s="25">
        <v>1035643</v>
      </c>
      <c r="H42" s="26">
        <f t="shared" si="9"/>
        <v>-0.16210452223089711</v>
      </c>
      <c r="I42" s="27">
        <v>547455</v>
      </c>
      <c r="J42" s="28">
        <f t="shared" si="10"/>
        <v>-0.17383614503649758</v>
      </c>
      <c r="K42" s="25">
        <v>36664</v>
      </c>
      <c r="L42" s="26">
        <f t="shared" si="11"/>
        <v>-0.23743760399334446</v>
      </c>
    </row>
    <row r="43" spans="2:17" ht="15" hidden="1" customHeight="1" outlineLevel="1">
      <c r="B43" s="24" t="s">
        <v>43</v>
      </c>
      <c r="C43" s="25">
        <v>3146883</v>
      </c>
      <c r="D43" s="26">
        <f t="shared" si="5"/>
        <v>-0.16047434562851515</v>
      </c>
      <c r="E43" s="27">
        <v>1108945</v>
      </c>
      <c r="F43" s="28">
        <f t="shared" si="5"/>
        <v>-0.20602548433773582</v>
      </c>
      <c r="G43" s="25">
        <v>1001235</v>
      </c>
      <c r="H43" s="26">
        <f t="shared" si="9"/>
        <v>-0.16602043561664603</v>
      </c>
      <c r="I43" s="27">
        <v>531263</v>
      </c>
      <c r="J43" s="28">
        <f t="shared" si="10"/>
        <v>-0.16080813186639598</v>
      </c>
      <c r="K43" s="25">
        <v>39273</v>
      </c>
      <c r="L43" s="26">
        <f t="shared" si="11"/>
        <v>-0.1910646975220911</v>
      </c>
    </row>
    <row r="44" spans="2:17" ht="15" hidden="1" customHeight="1" outlineLevel="1">
      <c r="B44" s="24" t="s">
        <v>44</v>
      </c>
      <c r="C44" s="25">
        <v>3420539</v>
      </c>
      <c r="D44" s="26">
        <f t="shared" si="5"/>
        <v>-9.9811253323199511E-2</v>
      </c>
      <c r="E44" s="27">
        <v>1242918</v>
      </c>
      <c r="F44" s="28">
        <f t="shared" si="5"/>
        <v>-0.14317681089085155</v>
      </c>
      <c r="G44" s="25">
        <v>1082678</v>
      </c>
      <c r="H44" s="26">
        <f t="shared" si="9"/>
        <v>-0.10436098286529238</v>
      </c>
      <c r="I44" s="27">
        <v>594324</v>
      </c>
      <c r="J44" s="28">
        <f t="shared" si="10"/>
        <v>-6.7863041156349002E-2</v>
      </c>
      <c r="K44" s="25">
        <v>32979</v>
      </c>
      <c r="L44" s="26">
        <f t="shared" si="11"/>
        <v>-0.23347433990330979</v>
      </c>
    </row>
    <row r="45" spans="2:17" collapsed="1">
      <c r="B45" s="38">
        <v>2009</v>
      </c>
      <c r="C45" s="39">
        <v>36124706</v>
      </c>
      <c r="D45" s="40">
        <f t="shared" si="5"/>
        <v>-0.1411573422777006</v>
      </c>
      <c r="E45" s="39">
        <v>13519484</v>
      </c>
      <c r="F45" s="40">
        <f t="shared" si="5"/>
        <v>-0.16276246416833373</v>
      </c>
      <c r="G45" s="39">
        <v>11272352</v>
      </c>
      <c r="H45" s="40">
        <f t="shared" si="9"/>
        <v>-0.13153237221397163</v>
      </c>
      <c r="I45" s="39">
        <v>5686140</v>
      </c>
      <c r="J45" s="40">
        <f t="shared" si="10"/>
        <v>-0.1907996498579807</v>
      </c>
      <c r="K45" s="39">
        <v>364251</v>
      </c>
      <c r="L45" s="40">
        <f t="shared" si="11"/>
        <v>-0.27214579024668051</v>
      </c>
    </row>
    <row r="46" spans="2:17" ht="15" hidden="1" customHeight="1" outlineLevel="1">
      <c r="B46" s="24" t="s">
        <v>33</v>
      </c>
      <c r="C46" s="25">
        <v>3357969</v>
      </c>
      <c r="D46" s="26">
        <f t="shared" si="5"/>
        <v>-7.3087376260990933E-2</v>
      </c>
      <c r="E46" s="27">
        <v>1227173</v>
      </c>
      <c r="F46" s="28">
        <f t="shared" si="5"/>
        <v>-9.7680844634016717E-2</v>
      </c>
      <c r="G46" s="25">
        <v>1041524</v>
      </c>
      <c r="H46" s="26">
        <f t="shared" si="9"/>
        <v>-7.734611347096787E-2</v>
      </c>
      <c r="I46" s="27">
        <v>581484</v>
      </c>
      <c r="J46" s="28">
        <f t="shared" si="10"/>
        <v>-7.5771350825550421E-2</v>
      </c>
      <c r="K46" s="25">
        <v>38168</v>
      </c>
      <c r="L46" s="26">
        <f t="shared" si="11"/>
        <v>-8.4261036468330164E-2</v>
      </c>
    </row>
    <row r="47" spans="2:17" ht="15" hidden="1" customHeight="1" outlineLevel="1">
      <c r="B47" s="24" t="s">
        <v>34</v>
      </c>
      <c r="C47" s="25">
        <v>3402012</v>
      </c>
      <c r="D47" s="26">
        <f t="shared" si="5"/>
        <v>-6.7762877199155191E-2</v>
      </c>
      <c r="E47" s="27">
        <v>1256182</v>
      </c>
      <c r="F47" s="28">
        <f t="shared" si="5"/>
        <v>-9.2129046432750328E-2</v>
      </c>
      <c r="G47" s="25">
        <v>1063748</v>
      </c>
      <c r="H47" s="26">
        <f t="shared" si="9"/>
        <v>-5.7954817169829753E-2</v>
      </c>
      <c r="I47" s="27">
        <v>549403</v>
      </c>
      <c r="J47" s="28">
        <f t="shared" si="10"/>
        <v>-9.6544556686010696E-2</v>
      </c>
      <c r="K47" s="25">
        <v>42442</v>
      </c>
      <c r="L47" s="26">
        <f t="shared" si="11"/>
        <v>-1.911299082483997E-2</v>
      </c>
    </row>
    <row r="48" spans="2:17" ht="15" hidden="1" customHeight="1" outlineLevel="1">
      <c r="B48" s="24" t="s">
        <v>35</v>
      </c>
      <c r="C48" s="25">
        <v>3291227</v>
      </c>
      <c r="D48" s="26">
        <f t="shared" si="5"/>
        <v>-4.4851448513034131E-2</v>
      </c>
      <c r="E48" s="27">
        <v>1286603</v>
      </c>
      <c r="F48" s="28">
        <f t="shared" si="5"/>
        <v>-6.4076357689890395E-2</v>
      </c>
      <c r="G48" s="25">
        <v>1030421</v>
      </c>
      <c r="H48" s="26">
        <f t="shared" si="9"/>
        <v>-6.7350550603041404E-3</v>
      </c>
      <c r="I48" s="27">
        <v>478819</v>
      </c>
      <c r="J48" s="28">
        <f t="shared" si="10"/>
        <v>-7.7478695959601773E-2</v>
      </c>
      <c r="K48" s="25">
        <v>43114</v>
      </c>
      <c r="L48" s="26">
        <f t="shared" si="11"/>
        <v>-1.1894666880572058E-2</v>
      </c>
    </row>
    <row r="49" spans="2:12" ht="15" hidden="1" customHeight="1" outlineLevel="1">
      <c r="B49" s="24" t="s">
        <v>36</v>
      </c>
      <c r="C49" s="25">
        <v>3087329</v>
      </c>
      <c r="D49" s="26">
        <f t="shared" si="5"/>
        <v>-4.1075012121172594E-2</v>
      </c>
      <c r="E49" s="27">
        <v>1192452</v>
      </c>
      <c r="F49" s="28">
        <f t="shared" si="5"/>
        <v>-4.1001741144490844E-2</v>
      </c>
      <c r="G49" s="25">
        <v>941230</v>
      </c>
      <c r="H49" s="26">
        <f t="shared" si="9"/>
        <v>-6.6907985689711458E-3</v>
      </c>
      <c r="I49" s="27">
        <v>507028</v>
      </c>
      <c r="J49" s="28">
        <f t="shared" si="10"/>
        <v>-9.5819958627576862E-2</v>
      </c>
      <c r="K49" s="25">
        <v>34144</v>
      </c>
      <c r="L49" s="26">
        <f t="shared" si="11"/>
        <v>-7.4562948909066229E-2</v>
      </c>
    </row>
    <row r="50" spans="2:12" ht="13.5" hidden="1" customHeight="1" outlineLevel="1">
      <c r="B50" s="24" t="s">
        <v>37</v>
      </c>
      <c r="C50" s="25">
        <v>4156588</v>
      </c>
      <c r="D50" s="26">
        <f t="shared" si="5"/>
        <v>-1.7439634036220064E-2</v>
      </c>
      <c r="E50" s="27">
        <v>1598939</v>
      </c>
      <c r="F50" s="28">
        <f t="shared" si="5"/>
        <v>-2.3279694132551931E-2</v>
      </c>
      <c r="G50" s="25">
        <v>1235129</v>
      </c>
      <c r="H50" s="26">
        <f t="shared" si="9"/>
        <v>1.4205606862704112E-2</v>
      </c>
      <c r="I50" s="27">
        <v>746290</v>
      </c>
      <c r="J50" s="28">
        <f t="shared" si="10"/>
        <v>-3.5677690040457399E-2</v>
      </c>
      <c r="K50" s="25">
        <v>31889</v>
      </c>
      <c r="L50" s="26">
        <f t="shared" si="11"/>
        <v>0.17706333973128596</v>
      </c>
    </row>
    <row r="51" spans="2:12" ht="13.5" hidden="1" customHeight="1" outlineLevel="1">
      <c r="B51" s="24" t="s">
        <v>38</v>
      </c>
      <c r="C51" s="25">
        <v>3802114</v>
      </c>
      <c r="D51" s="26">
        <f t="shared" si="5"/>
        <v>3.2414452282811146E-2</v>
      </c>
      <c r="E51" s="27">
        <v>1494871</v>
      </c>
      <c r="F51" s="28">
        <f t="shared" si="5"/>
        <v>5.8478364463779631E-2</v>
      </c>
      <c r="G51" s="25">
        <v>1173172</v>
      </c>
      <c r="H51" s="26">
        <f t="shared" si="9"/>
        <v>5.9619947559663711E-2</v>
      </c>
      <c r="I51" s="27">
        <v>600669</v>
      </c>
      <c r="J51" s="28">
        <f t="shared" si="10"/>
        <v>-8.5029474934881E-2</v>
      </c>
      <c r="K51" s="25">
        <v>42255</v>
      </c>
      <c r="L51" s="26">
        <f t="shared" si="11"/>
        <v>7.318584914656201E-3</v>
      </c>
    </row>
    <row r="52" spans="2:12" ht="15" hidden="1" customHeight="1" outlineLevel="1">
      <c r="B52" s="24" t="s">
        <v>39</v>
      </c>
      <c r="C52" s="25">
        <v>3087359</v>
      </c>
      <c r="D52" s="26">
        <f t="shared" si="5"/>
        <v>5.3191050247438643E-2</v>
      </c>
      <c r="E52" s="27">
        <v>1216644</v>
      </c>
      <c r="F52" s="28">
        <f t="shared" si="5"/>
        <v>0.10804253505426176</v>
      </c>
      <c r="G52" s="25">
        <v>988781</v>
      </c>
      <c r="H52" s="26">
        <f t="shared" si="9"/>
        <v>0.1353905793382042</v>
      </c>
      <c r="I52" s="27">
        <v>506848</v>
      </c>
      <c r="J52" s="28">
        <f t="shared" si="10"/>
        <v>-2.2996349112722636E-2</v>
      </c>
      <c r="K52" s="25">
        <v>39136</v>
      </c>
      <c r="L52" s="26">
        <f t="shared" si="11"/>
        <v>-7.4230023182097704E-2</v>
      </c>
    </row>
    <row r="53" spans="2:12" ht="15" hidden="1" customHeight="1" outlineLevel="1">
      <c r="B53" s="24" t="s">
        <v>40</v>
      </c>
      <c r="C53" s="25">
        <v>2968827</v>
      </c>
      <c r="D53" s="26">
        <f t="shared" si="5"/>
        <v>9.5694103058083568E-2</v>
      </c>
      <c r="E53" s="27">
        <v>1199679</v>
      </c>
      <c r="F53" s="28">
        <f t="shared" si="5"/>
        <v>0.19350856074096923</v>
      </c>
      <c r="G53" s="25">
        <v>879957</v>
      </c>
      <c r="H53" s="26">
        <f t="shared" si="9"/>
        <v>4.3191420753884824E-2</v>
      </c>
      <c r="I53" s="27">
        <v>509885</v>
      </c>
      <c r="J53" s="28">
        <f t="shared" si="10"/>
        <v>0.18899488616887061</v>
      </c>
      <c r="K53" s="25">
        <v>47422</v>
      </c>
      <c r="L53" s="26">
        <f t="shared" si="11"/>
        <v>8.0227790432801926E-2</v>
      </c>
    </row>
    <row r="54" spans="2:12" ht="15" hidden="1" customHeight="1" outlineLevel="1">
      <c r="B54" s="24" t="s">
        <v>41</v>
      </c>
      <c r="C54" s="25">
        <v>3377190</v>
      </c>
      <c r="D54" s="26">
        <f t="shared" si="5"/>
        <v>2.2995041009888029E-2</v>
      </c>
      <c r="E54" s="27">
        <v>1317343</v>
      </c>
      <c r="F54" s="28">
        <f t="shared" si="5"/>
        <v>1.5665862775091188E-2</v>
      </c>
      <c r="G54" s="25">
        <v>980237</v>
      </c>
      <c r="H54" s="26">
        <f t="shared" si="9"/>
        <v>6.3934607720127046E-2</v>
      </c>
      <c r="I54" s="27">
        <v>613132</v>
      </c>
      <c r="J54" s="28">
        <f t="shared" si="10"/>
        <v>0.10866361563512017</v>
      </c>
      <c r="K54" s="25">
        <v>42222</v>
      </c>
      <c r="L54" s="26">
        <f t="shared" si="11"/>
        <v>-4.9760313280669766E-2</v>
      </c>
    </row>
    <row r="55" spans="2:12" ht="15" hidden="1" customHeight="1" outlineLevel="1">
      <c r="B55" s="24" t="s">
        <v>42</v>
      </c>
      <c r="C55" s="25">
        <v>3983254</v>
      </c>
      <c r="D55" s="26">
        <f t="shared" si="5"/>
        <v>3.0876709520935686E-2</v>
      </c>
      <c r="E55" s="27">
        <v>1510529</v>
      </c>
      <c r="F55" s="28">
        <f t="shared" si="5"/>
        <v>6.5267447166076353E-2</v>
      </c>
      <c r="G55" s="25">
        <v>1236005</v>
      </c>
      <c r="H55" s="26">
        <f t="shared" si="9"/>
        <v>6.4159244415554317E-2</v>
      </c>
      <c r="I55" s="27">
        <v>662647</v>
      </c>
      <c r="J55" s="28">
        <f t="shared" si="10"/>
        <v>-2.3091211982721793E-2</v>
      </c>
      <c r="K55" s="25">
        <v>48080</v>
      </c>
      <c r="L55" s="26">
        <f t="shared" si="11"/>
        <v>-2.9294785084088781E-2</v>
      </c>
    </row>
    <row r="56" spans="2:12" ht="15" hidden="1" customHeight="1" outlineLevel="1">
      <c r="B56" s="24" t="s">
        <v>43</v>
      </c>
      <c r="C56" s="25">
        <v>3748406</v>
      </c>
      <c r="D56" s="26">
        <f t="shared" si="5"/>
        <v>5.9235601833850238E-2</v>
      </c>
      <c r="E56" s="27">
        <v>1396701</v>
      </c>
      <c r="F56" s="28">
        <f t="shared" si="5"/>
        <v>8.3445489163613606E-2</v>
      </c>
      <c r="G56" s="25">
        <v>1200551</v>
      </c>
      <c r="H56" s="26">
        <f t="shared" si="9"/>
        <v>0.1040351437023932</v>
      </c>
      <c r="I56" s="27">
        <v>633065</v>
      </c>
      <c r="J56" s="28">
        <f t="shared" si="10"/>
        <v>1.6640356638718545E-2</v>
      </c>
      <c r="K56" s="25">
        <v>48549</v>
      </c>
      <c r="L56" s="26">
        <f t="shared" si="11"/>
        <v>0.20675598419129537</v>
      </c>
    </row>
    <row r="57" spans="2:12" ht="15" hidden="1" customHeight="1" outlineLevel="1">
      <c r="B57" s="24" t="s">
        <v>44</v>
      </c>
      <c r="C57" s="25">
        <v>3799802</v>
      </c>
      <c r="D57" s="26">
        <f t="shared" si="5"/>
        <v>1.5006585866151667E-2</v>
      </c>
      <c r="E57" s="27">
        <v>1450612</v>
      </c>
      <c r="F57" s="28">
        <f t="shared" si="5"/>
        <v>3.2811757979732681E-2</v>
      </c>
      <c r="G57" s="25">
        <v>1208833</v>
      </c>
      <c r="H57" s="26">
        <f t="shared" si="9"/>
        <v>6.4048926605690282E-2</v>
      </c>
      <c r="I57" s="27">
        <v>637593</v>
      </c>
      <c r="J57" s="28">
        <f t="shared" si="10"/>
        <v>-8.9654175494007227E-3</v>
      </c>
      <c r="K57" s="25">
        <v>43024</v>
      </c>
      <c r="L57" s="26">
        <f t="shared" si="11"/>
        <v>0.10741036266762771</v>
      </c>
    </row>
    <row r="58" spans="2:12" collapsed="1">
      <c r="B58" s="38">
        <v>2008</v>
      </c>
      <c r="C58" s="39">
        <v>42062077</v>
      </c>
      <c r="D58" s="40">
        <f t="shared" si="5"/>
        <v>2.9322277811290043E-3</v>
      </c>
      <c r="E58" s="39">
        <v>16147728</v>
      </c>
      <c r="F58" s="40">
        <f t="shared" si="5"/>
        <v>1.411494936624913E-2</v>
      </c>
      <c r="G58" s="39">
        <v>12979588</v>
      </c>
      <c r="H58" s="40">
        <f t="shared" si="9"/>
        <v>3.1050786105855765E-2</v>
      </c>
      <c r="I58" s="39">
        <v>7026863</v>
      </c>
      <c r="J58" s="40">
        <f t="shared" si="10"/>
        <v>-2.3026275085405223E-2</v>
      </c>
      <c r="K58" s="39">
        <v>500445</v>
      </c>
      <c r="L58" s="40">
        <f t="shared" si="11"/>
        <v>1.3586180496904188E-2</v>
      </c>
    </row>
    <row r="59" spans="2:12" ht="15" hidden="1" customHeight="1" outlineLevel="1">
      <c r="B59" s="24" t="s">
        <v>33</v>
      </c>
      <c r="C59" s="25">
        <v>3622746</v>
      </c>
      <c r="D59" s="26">
        <f t="shared" si="5"/>
        <v>1.0631483921937912E-2</v>
      </c>
      <c r="E59" s="27">
        <v>1360021</v>
      </c>
      <c r="F59" s="28">
        <f t="shared" si="5"/>
        <v>3.7176087664429813E-2</v>
      </c>
      <c r="G59" s="25">
        <v>1128835</v>
      </c>
      <c r="H59" s="26">
        <f t="shared" si="9"/>
        <v>8.9468862422630302E-3</v>
      </c>
      <c r="I59" s="27">
        <v>629156</v>
      </c>
      <c r="J59" s="28">
        <f t="shared" si="10"/>
        <v>3.0739212277991479E-2</v>
      </c>
      <c r="K59" s="25">
        <v>41680</v>
      </c>
      <c r="L59" s="26">
        <f t="shared" si="11"/>
        <v>-8.9280251715247116E-2</v>
      </c>
    </row>
    <row r="60" spans="2:12" ht="15" hidden="1" customHeight="1" outlineLevel="1">
      <c r="B60" s="24" t="s">
        <v>34</v>
      </c>
      <c r="C60" s="25">
        <v>3649299</v>
      </c>
      <c r="D60" s="26">
        <f t="shared" si="5"/>
        <v>1.7668444628620383E-2</v>
      </c>
      <c r="E60" s="27">
        <v>1383657</v>
      </c>
      <c r="F60" s="28">
        <f t="shared" si="5"/>
        <v>4.4559545594549999E-2</v>
      </c>
      <c r="G60" s="25">
        <v>1129190</v>
      </c>
      <c r="H60" s="26">
        <f t="shared" si="9"/>
        <v>3.1531790772221457E-2</v>
      </c>
      <c r="I60" s="27">
        <v>608113</v>
      </c>
      <c r="J60" s="28">
        <f t="shared" si="10"/>
        <v>8.5244281253058496E-3</v>
      </c>
      <c r="K60" s="25">
        <v>43269</v>
      </c>
      <c r="L60" s="26">
        <f t="shared" si="11"/>
        <v>-5.5096960167714926E-2</v>
      </c>
    </row>
    <row r="61" spans="2:12" ht="15" hidden="1" customHeight="1" outlineLevel="1">
      <c r="B61" s="24" t="s">
        <v>35</v>
      </c>
      <c r="C61" s="25">
        <v>3445775</v>
      </c>
      <c r="D61" s="26">
        <f t="shared" si="5"/>
        <v>-6.5837034579028564E-2</v>
      </c>
      <c r="E61" s="27">
        <v>1374688</v>
      </c>
      <c r="F61" s="28">
        <f t="shared" si="5"/>
        <v>-2.2951285732561888E-2</v>
      </c>
      <c r="G61" s="25">
        <v>1037408</v>
      </c>
      <c r="H61" s="26">
        <f t="shared" si="9"/>
        <v>-0.10735339291722135</v>
      </c>
      <c r="I61" s="27">
        <v>519033</v>
      </c>
      <c r="J61" s="28">
        <f t="shared" si="10"/>
        <v>-7.8429701440860811E-2</v>
      </c>
      <c r="K61" s="25">
        <v>43633</v>
      </c>
      <c r="L61" s="26">
        <f t="shared" si="11"/>
        <v>7.5684737322190276E-2</v>
      </c>
    </row>
    <row r="62" spans="2:12" ht="15" hidden="1" customHeight="1" outlineLevel="1">
      <c r="B62" s="24" t="s">
        <v>36</v>
      </c>
      <c r="C62" s="25">
        <v>3219573</v>
      </c>
      <c r="D62" s="26">
        <f t="shared" si="5"/>
        <v>-7.6750556819058402E-2</v>
      </c>
      <c r="E62" s="27">
        <v>1243435</v>
      </c>
      <c r="F62" s="28">
        <f t="shared" si="5"/>
        <v>-5.5843672644990794E-2</v>
      </c>
      <c r="G62" s="25">
        <v>947570</v>
      </c>
      <c r="H62" s="26">
        <f t="shared" si="9"/>
        <v>-9.0699720848643195E-2</v>
      </c>
      <c r="I62" s="27">
        <v>560760</v>
      </c>
      <c r="J62" s="28">
        <f t="shared" si="10"/>
        <v>-9.3703635464445378E-2</v>
      </c>
      <c r="K62" s="25">
        <v>36895</v>
      </c>
      <c r="L62" s="26">
        <f t="shared" si="11"/>
        <v>-3.1576460706598808E-2</v>
      </c>
    </row>
    <row r="63" spans="2:12" ht="15" hidden="1" customHeight="1" outlineLevel="1">
      <c r="B63" s="24" t="s">
        <v>37</v>
      </c>
      <c r="C63" s="25">
        <v>4230364</v>
      </c>
      <c r="D63" s="26">
        <f t="shared" si="5"/>
        <v>-6.9784562610975764E-2</v>
      </c>
      <c r="E63" s="27">
        <v>1637049</v>
      </c>
      <c r="F63" s="28">
        <f t="shared" si="5"/>
        <v>-5.6503218570596148E-2</v>
      </c>
      <c r="G63" s="25">
        <v>1217829</v>
      </c>
      <c r="H63" s="26">
        <f t="shared" si="9"/>
        <v>-9.9613178545604586E-2</v>
      </c>
      <c r="I63" s="27">
        <v>773901</v>
      </c>
      <c r="J63" s="28">
        <f t="shared" si="10"/>
        <v>-1.3515546128509248E-2</v>
      </c>
      <c r="K63" s="25">
        <v>27092</v>
      </c>
      <c r="L63" s="26">
        <f t="shared" si="11"/>
        <v>-0.1774350255040078</v>
      </c>
    </row>
    <row r="64" spans="2:12" ht="15" hidden="1" customHeight="1" outlineLevel="1">
      <c r="B64" s="24" t="s">
        <v>38</v>
      </c>
      <c r="C64" s="25">
        <v>3682740</v>
      </c>
      <c r="D64" s="26">
        <f t="shared" si="5"/>
        <v>-8.5730656550322304E-2</v>
      </c>
      <c r="E64" s="27">
        <v>1412283</v>
      </c>
      <c r="F64" s="28">
        <f t="shared" si="5"/>
        <v>-7.5245645947676687E-2</v>
      </c>
      <c r="G64" s="25">
        <v>1107163</v>
      </c>
      <c r="H64" s="26">
        <f t="shared" si="9"/>
        <v>-8.1355676253345832E-2</v>
      </c>
      <c r="I64" s="27">
        <v>656490</v>
      </c>
      <c r="J64" s="28">
        <f t="shared" si="10"/>
        <v>-7.6680951490201932E-2</v>
      </c>
      <c r="K64" s="25">
        <v>41948</v>
      </c>
      <c r="L64" s="26">
        <f t="shared" si="11"/>
        <v>0.15267091668498578</v>
      </c>
    </row>
    <row r="65" spans="2:14" ht="15" hidden="1" customHeight="1" outlineLevel="1" thickBot="1">
      <c r="B65" s="24" t="s">
        <v>39</v>
      </c>
      <c r="C65" s="25">
        <v>2931433</v>
      </c>
      <c r="D65" s="26">
        <f t="shared" si="5"/>
        <v>-7.9909843855735074E-2</v>
      </c>
      <c r="E65" s="27">
        <v>1098012</v>
      </c>
      <c r="F65" s="28">
        <f t="shared" si="5"/>
        <v>-8.5760246991909317E-2</v>
      </c>
      <c r="G65" s="25">
        <v>870873</v>
      </c>
      <c r="H65" s="26">
        <f t="shared" si="9"/>
        <v>-9.5817833155619869E-2</v>
      </c>
      <c r="I65" s="27">
        <v>518778</v>
      </c>
      <c r="J65" s="28">
        <f t="shared" si="10"/>
        <v>-5.9211612011700554E-2</v>
      </c>
      <c r="K65" s="25">
        <v>42274</v>
      </c>
      <c r="L65" s="26">
        <f t="shared" si="11"/>
        <v>0.20168282213820743</v>
      </c>
    </row>
    <row r="66" spans="2:14" ht="16.5" hidden="1" customHeight="1" outlineLevel="1" thickBot="1">
      <c r="B66" s="24" t="s">
        <v>40</v>
      </c>
      <c r="C66" s="25">
        <v>2709540</v>
      </c>
      <c r="D66" s="26">
        <f t="shared" si="5"/>
        <v>-9.3656559277397911E-2</v>
      </c>
      <c r="E66" s="27">
        <v>1005170</v>
      </c>
      <c r="F66" s="28">
        <f t="shared" si="5"/>
        <v>-0.11041549402972928</v>
      </c>
      <c r="G66" s="25">
        <v>843524</v>
      </c>
      <c r="H66" s="26">
        <f t="shared" si="9"/>
        <v>-5.591699916618631E-2</v>
      </c>
      <c r="I66" s="27">
        <v>428837</v>
      </c>
      <c r="J66" s="28">
        <f t="shared" si="10"/>
        <v>-0.16024305419568097</v>
      </c>
      <c r="K66" s="25">
        <v>43900</v>
      </c>
      <c r="L66" s="26">
        <f t="shared" si="11"/>
        <v>0.27010762643212582</v>
      </c>
      <c r="N66" s="41" t="s">
        <v>45</v>
      </c>
    </row>
    <row r="67" spans="2:14" ht="15" hidden="1" customHeight="1" outlineLevel="1">
      <c r="B67" s="24" t="s">
        <v>41</v>
      </c>
      <c r="C67" s="25">
        <v>3301277</v>
      </c>
      <c r="D67" s="26">
        <f t="shared" si="5"/>
        <v>-7.8833618272889594E-2</v>
      </c>
      <c r="E67" s="27">
        <v>1297024</v>
      </c>
      <c r="F67" s="28">
        <f t="shared" si="5"/>
        <v>-7.7182934247832624E-2</v>
      </c>
      <c r="G67" s="25">
        <v>921332</v>
      </c>
      <c r="H67" s="26">
        <f t="shared" si="9"/>
        <v>-0.1249494249161831</v>
      </c>
      <c r="I67" s="27">
        <v>553037</v>
      </c>
      <c r="J67" s="28">
        <f t="shared" si="10"/>
        <v>-6.5807988243143933E-2</v>
      </c>
      <c r="K67" s="25">
        <v>44433</v>
      </c>
      <c r="L67" s="26">
        <f t="shared" si="11"/>
        <v>0.19408239499072866</v>
      </c>
    </row>
    <row r="68" spans="2:14" ht="15" hidden="1" customHeight="1" outlineLevel="1">
      <c r="B68" s="24" t="s">
        <v>42</v>
      </c>
      <c r="C68" s="25">
        <v>3863948</v>
      </c>
      <c r="D68" s="26">
        <f t="shared" si="5"/>
        <v>-1.5442163722078073E-3</v>
      </c>
      <c r="E68" s="27">
        <v>1417981</v>
      </c>
      <c r="F68" s="28">
        <f t="shared" si="5"/>
        <v>-1.4362830554327521E-2</v>
      </c>
      <c r="G68" s="25">
        <v>1161485</v>
      </c>
      <c r="H68" s="26">
        <f t="shared" si="9"/>
        <v>-1.0291735509725508E-2</v>
      </c>
      <c r="I68" s="27">
        <v>678310</v>
      </c>
      <c r="J68" s="28">
        <f t="shared" si="10"/>
        <v>-1.4293478418823891E-2</v>
      </c>
      <c r="K68" s="25">
        <v>49531</v>
      </c>
      <c r="L68" s="26">
        <f t="shared" si="11"/>
        <v>0.12983872807317676</v>
      </c>
    </row>
    <row r="69" spans="2:14" ht="15" hidden="1" customHeight="1" outlineLevel="1">
      <c r="B69" s="24" t="s">
        <v>43</v>
      </c>
      <c r="C69" s="25">
        <v>3538784</v>
      </c>
      <c r="D69" s="26">
        <f t="shared" si="5"/>
        <v>-1.0038137818151993E-2</v>
      </c>
      <c r="E69" s="27">
        <v>1289129</v>
      </c>
      <c r="F69" s="28">
        <f t="shared" si="5"/>
        <v>-2.6236118266103281E-2</v>
      </c>
      <c r="G69" s="25">
        <v>1087421</v>
      </c>
      <c r="H69" s="26">
        <f t="shared" si="9"/>
        <v>-1.5865597819949562E-3</v>
      </c>
      <c r="I69" s="27">
        <v>622703</v>
      </c>
      <c r="J69" s="28">
        <f t="shared" si="10"/>
        <v>-1.4874111104958843E-2</v>
      </c>
      <c r="K69" s="25">
        <v>40231</v>
      </c>
      <c r="L69" s="26">
        <f t="shared" si="11"/>
        <v>-6.8575926654782071E-2</v>
      </c>
    </row>
    <row r="70" spans="2:14" ht="15" hidden="1" customHeight="1" outlineLevel="1">
      <c r="B70" s="24" t="s">
        <v>44</v>
      </c>
      <c r="C70" s="25">
        <v>3743623</v>
      </c>
      <c r="D70" s="26">
        <f t="shared" si="5"/>
        <v>-4.9914908105271882E-3</v>
      </c>
      <c r="E70" s="27">
        <v>1404527</v>
      </c>
      <c r="F70" s="28">
        <f t="shared" si="5"/>
        <v>-4.0809051255802364E-2</v>
      </c>
      <c r="G70" s="25">
        <v>1136069</v>
      </c>
      <c r="H70" s="26">
        <f t="shared" si="9"/>
        <v>-1.7869199534207847E-2</v>
      </c>
      <c r="I70" s="27">
        <v>643361</v>
      </c>
      <c r="J70" s="28">
        <f t="shared" si="10"/>
        <v>2.5186637027830194E-2</v>
      </c>
      <c r="K70" s="25">
        <v>38851</v>
      </c>
      <c r="L70" s="26">
        <f t="shared" si="11"/>
        <v>0.14889401466761298</v>
      </c>
    </row>
    <row r="71" spans="2:14" collapsed="1">
      <c r="B71" s="38">
        <v>2007</v>
      </c>
      <c r="C71" s="39">
        <v>41939102</v>
      </c>
      <c r="D71" s="40">
        <f t="shared" si="5"/>
        <v>-4.4418472100876349E-2</v>
      </c>
      <c r="E71" s="39">
        <v>15922976</v>
      </c>
      <c r="F71" s="40">
        <f t="shared" si="5"/>
        <v>-3.9939435841925164E-2</v>
      </c>
      <c r="G71" s="39">
        <v>12588699</v>
      </c>
      <c r="H71" s="40">
        <f t="shared" si="9"/>
        <v>-5.3802771825121942E-2</v>
      </c>
      <c r="I71" s="39">
        <v>7192479</v>
      </c>
      <c r="J71" s="40">
        <f t="shared" si="10"/>
        <v>-4.0071285175133919E-2</v>
      </c>
      <c r="K71" s="39">
        <v>493737</v>
      </c>
      <c r="L71" s="40">
        <f t="shared" si="11"/>
        <v>5.6463157083892268E-2</v>
      </c>
    </row>
    <row r="72" spans="2:14" ht="15" hidden="1" customHeight="1" outlineLevel="1">
      <c r="B72" s="24" t="s">
        <v>33</v>
      </c>
      <c r="C72" s="25">
        <v>3584636</v>
      </c>
      <c r="D72" s="25"/>
      <c r="E72" s="27">
        <v>1311273</v>
      </c>
      <c r="F72" s="28"/>
      <c r="G72" s="25">
        <v>1118825</v>
      </c>
      <c r="H72" s="25"/>
      <c r="I72" s="27">
        <v>610393</v>
      </c>
      <c r="J72" s="28"/>
      <c r="K72" s="25">
        <v>45766</v>
      </c>
      <c r="L72" s="25"/>
    </row>
    <row r="73" spans="2:14" ht="15" hidden="1" customHeight="1" outlineLevel="1">
      <c r="B73" s="24" t="s">
        <v>34</v>
      </c>
      <c r="C73" s="25">
        <v>3585941</v>
      </c>
      <c r="D73" s="25"/>
      <c r="E73" s="27">
        <v>1324632</v>
      </c>
      <c r="F73" s="28"/>
      <c r="G73" s="25">
        <v>1094673</v>
      </c>
      <c r="H73" s="25"/>
      <c r="I73" s="27">
        <v>602973</v>
      </c>
      <c r="J73" s="28"/>
      <c r="K73" s="25">
        <v>45792</v>
      </c>
      <c r="L73" s="25"/>
    </row>
    <row r="74" spans="2:14" ht="15" hidden="1" customHeight="1" outlineLevel="1">
      <c r="B74" s="24" t="s">
        <v>35</v>
      </c>
      <c r="C74" s="25">
        <v>3688623</v>
      </c>
      <c r="D74" s="25"/>
      <c r="E74" s="27">
        <v>1406980</v>
      </c>
      <c r="F74" s="28"/>
      <c r="G74" s="25">
        <v>1162171</v>
      </c>
      <c r="H74" s="25"/>
      <c r="I74" s="27">
        <v>563205</v>
      </c>
      <c r="J74" s="28"/>
      <c r="K74" s="25">
        <v>40563</v>
      </c>
      <c r="L74" s="25"/>
    </row>
    <row r="75" spans="2:14" ht="15" hidden="1" customHeight="1" outlineLevel="1">
      <c r="B75" s="24" t="s">
        <v>36</v>
      </c>
      <c r="C75" s="25">
        <v>3487219</v>
      </c>
      <c r="D75" s="25"/>
      <c r="E75" s="27">
        <v>1316980</v>
      </c>
      <c r="F75" s="28"/>
      <c r="G75" s="25">
        <v>1042087</v>
      </c>
      <c r="H75" s="25"/>
      <c r="I75" s="27">
        <v>618738</v>
      </c>
      <c r="J75" s="28"/>
      <c r="K75" s="25">
        <v>38098</v>
      </c>
      <c r="L75" s="25"/>
    </row>
    <row r="76" spans="2:14" ht="15" hidden="1" customHeight="1" outlineLevel="1">
      <c r="B76" s="24" t="s">
        <v>37</v>
      </c>
      <c r="C76" s="25">
        <v>4547725</v>
      </c>
      <c r="D76" s="25"/>
      <c r="E76" s="27">
        <v>1735087</v>
      </c>
      <c r="F76" s="28"/>
      <c r="G76" s="25">
        <v>1352562</v>
      </c>
      <c r="H76" s="25"/>
      <c r="I76" s="27">
        <v>784504</v>
      </c>
      <c r="J76" s="28"/>
      <c r="K76" s="25">
        <v>32936</v>
      </c>
      <c r="L76" s="25"/>
    </row>
    <row r="77" spans="2:14" ht="15" hidden="1" customHeight="1" outlineLevel="1">
      <c r="B77" s="24" t="s">
        <v>38</v>
      </c>
      <c r="C77" s="25">
        <v>4028069</v>
      </c>
      <c r="D77" s="25"/>
      <c r="E77" s="27">
        <v>1527198</v>
      </c>
      <c r="F77" s="28"/>
      <c r="G77" s="25">
        <v>1205214</v>
      </c>
      <c r="H77" s="25"/>
      <c r="I77" s="27">
        <v>711011</v>
      </c>
      <c r="J77" s="28"/>
      <c r="K77" s="25">
        <v>36392</v>
      </c>
      <c r="L77" s="25"/>
    </row>
    <row r="78" spans="2:14" ht="15" hidden="1" customHeight="1" outlineLevel="1">
      <c r="B78" s="24" t="s">
        <v>39</v>
      </c>
      <c r="C78" s="25">
        <v>3186028</v>
      </c>
      <c r="D78" s="25"/>
      <c r="E78" s="27">
        <v>1201011</v>
      </c>
      <c r="F78" s="28"/>
      <c r="G78" s="25">
        <v>963161</v>
      </c>
      <c r="H78" s="25"/>
      <c r="I78" s="27">
        <v>551429</v>
      </c>
      <c r="J78" s="28"/>
      <c r="K78" s="25">
        <v>35179</v>
      </c>
      <c r="L78" s="25"/>
    </row>
    <row r="79" spans="2:14" ht="15" hidden="1" customHeight="1" outlineLevel="1">
      <c r="B79" s="24" t="s">
        <v>40</v>
      </c>
      <c r="C79" s="25">
        <v>2989529</v>
      </c>
      <c r="D79" s="25"/>
      <c r="E79" s="27">
        <v>1129932</v>
      </c>
      <c r="F79" s="28"/>
      <c r="G79" s="25">
        <v>893485</v>
      </c>
      <c r="H79" s="25"/>
      <c r="I79" s="27">
        <v>510668</v>
      </c>
      <c r="J79" s="28"/>
      <c r="K79" s="25">
        <v>34564</v>
      </c>
      <c r="L79" s="25"/>
    </row>
    <row r="80" spans="2:14" ht="15" hidden="1" customHeight="1" outlineLevel="1">
      <c r="B80" s="24" t="s">
        <v>41</v>
      </c>
      <c r="C80" s="25">
        <v>3583801</v>
      </c>
      <c r="D80" s="25"/>
      <c r="E80" s="27">
        <v>1405505</v>
      </c>
      <c r="F80" s="28"/>
      <c r="G80" s="25">
        <v>1052890</v>
      </c>
      <c r="H80" s="25"/>
      <c r="I80" s="27">
        <v>591995</v>
      </c>
      <c r="J80" s="28"/>
      <c r="K80" s="25">
        <v>37211</v>
      </c>
      <c r="L80" s="25"/>
    </row>
    <row r="81" spans="2:12" ht="15" hidden="1" customHeight="1" outlineLevel="1">
      <c r="B81" s="24" t="s">
        <v>42</v>
      </c>
      <c r="C81" s="25">
        <v>3869924</v>
      </c>
      <c r="D81" s="25"/>
      <c r="E81" s="27">
        <v>1438644</v>
      </c>
      <c r="F81" s="28"/>
      <c r="G81" s="25">
        <v>1173563</v>
      </c>
      <c r="H81" s="25"/>
      <c r="I81" s="27">
        <v>688146</v>
      </c>
      <c r="J81" s="28"/>
      <c r="K81" s="25">
        <v>43839</v>
      </c>
      <c r="L81" s="25"/>
    </row>
    <row r="82" spans="2:12" ht="15" hidden="1" customHeight="1" outlineLevel="1">
      <c r="B82" s="24" t="s">
        <v>43</v>
      </c>
      <c r="C82" s="25">
        <v>3574667</v>
      </c>
      <c r="D82" s="25"/>
      <c r="E82" s="27">
        <v>1323862</v>
      </c>
      <c r="F82" s="28"/>
      <c r="G82" s="25">
        <v>1089149</v>
      </c>
      <c r="H82" s="25"/>
      <c r="I82" s="27">
        <v>632105</v>
      </c>
      <c r="J82" s="28"/>
      <c r="K82" s="25">
        <v>43193</v>
      </c>
      <c r="L82" s="25"/>
    </row>
    <row r="83" spans="2:12" ht="15" hidden="1" customHeight="1" outlineLevel="1">
      <c r="B83" s="24" t="s">
        <v>44</v>
      </c>
      <c r="C83" s="25">
        <v>3762403</v>
      </c>
      <c r="D83" s="25"/>
      <c r="E83" s="27">
        <v>1464283</v>
      </c>
      <c r="F83" s="28"/>
      <c r="G83" s="25">
        <v>1156739</v>
      </c>
      <c r="H83" s="25"/>
      <c r="I83" s="27">
        <v>627555</v>
      </c>
      <c r="J83" s="28"/>
      <c r="K83" s="25">
        <v>33816</v>
      </c>
      <c r="L83" s="25"/>
    </row>
    <row r="84" spans="2:12" collapsed="1">
      <c r="B84" s="38">
        <v>2006</v>
      </c>
      <c r="C84" s="39">
        <v>43888565</v>
      </c>
      <c r="D84" s="39"/>
      <c r="E84" s="39">
        <v>16585387</v>
      </c>
      <c r="F84" s="40"/>
      <c r="G84" s="39">
        <v>13304519</v>
      </c>
      <c r="H84" s="39"/>
      <c r="I84" s="39">
        <v>7492722</v>
      </c>
      <c r="J84" s="40"/>
      <c r="K84" s="39">
        <v>467349</v>
      </c>
      <c r="L84" s="39"/>
    </row>
    <row r="85" spans="2:12" ht="15" customHeight="1">
      <c r="B85" s="42" t="s">
        <v>46</v>
      </c>
      <c r="C85" s="42"/>
      <c r="D85" s="42"/>
      <c r="E85" s="42"/>
      <c r="F85" s="42"/>
      <c r="G85" s="42"/>
      <c r="H85" s="42"/>
      <c r="I85" s="43"/>
      <c r="J85" s="43"/>
      <c r="K85" s="43"/>
      <c r="L85" s="43"/>
    </row>
  </sheetData>
  <mergeCells count="7">
    <mergeCell ref="B85:H85"/>
    <mergeCell ref="B5:L5"/>
    <mergeCell ref="C6:D6"/>
    <mergeCell ref="E6:F6"/>
    <mergeCell ref="G6:H6"/>
    <mergeCell ref="I6:J6"/>
    <mergeCell ref="K6:L6"/>
  </mergeCells>
  <hyperlinks>
    <hyperlink ref="N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acumulado nov. 2010</v>
      </c>
      <c r="D6" s="48" t="s">
        <v>49</v>
      </c>
      <c r="E6" s="47" t="str">
        <f>actualizaciones!A2</f>
        <v xml:space="preserve">acum. nov.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33189794</v>
      </c>
      <c r="D8" s="54">
        <f>C8/C8</f>
        <v>1</v>
      </c>
      <c r="E8" s="53">
        <v>36953637</v>
      </c>
      <c r="F8" s="54">
        <f>E8/E8</f>
        <v>1</v>
      </c>
      <c r="G8" s="54">
        <f>(E8-C8)/C8</f>
        <v>0.11340362642805195</v>
      </c>
    </row>
    <row r="9" spans="2:7" ht="15" customHeight="1">
      <c r="B9" s="52" t="s">
        <v>84</v>
      </c>
      <c r="C9" s="53">
        <v>18878461</v>
      </c>
      <c r="D9" s="54">
        <f>C9/C8</f>
        <v>0.56880319895929454</v>
      </c>
      <c r="E9" s="53">
        <v>21695916</v>
      </c>
      <c r="F9" s="54">
        <f>E9/E8</f>
        <v>0.58711179091790067</v>
      </c>
      <c r="G9" s="54">
        <f>(E9-C9)/C9</f>
        <v>0.14924177346871653</v>
      </c>
    </row>
    <row r="10" spans="2:7" ht="15" customHeight="1">
      <c r="B10" s="55" t="s">
        <v>85</v>
      </c>
      <c r="C10" s="53">
        <v>14311333</v>
      </c>
      <c r="D10" s="54">
        <f>C10/C8</f>
        <v>0.43119680104070546</v>
      </c>
      <c r="E10" s="53">
        <v>15257721</v>
      </c>
      <c r="F10" s="54">
        <f>E10/E8</f>
        <v>0.41288820908209928</v>
      </c>
      <c r="G10" s="54">
        <f>(E10-C10)/C10</f>
        <v>6.61285709723895E-2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12557999</v>
      </c>
      <c r="D12" s="60">
        <f>C12/C12</f>
        <v>1</v>
      </c>
      <c r="E12" s="59">
        <v>14127000</v>
      </c>
      <c r="F12" s="60">
        <f>E12/E12</f>
        <v>1</v>
      </c>
      <c r="G12" s="61">
        <f>(E12-C12)/C12</f>
        <v>0.12494036669377025</v>
      </c>
    </row>
    <row r="13" spans="2:7" ht="15" customHeight="1">
      <c r="B13" s="58" t="s">
        <v>84</v>
      </c>
      <c r="C13" s="59">
        <v>7912619</v>
      </c>
      <c r="D13" s="60">
        <f>C13/C12</f>
        <v>0.63008597149912182</v>
      </c>
      <c r="E13" s="59">
        <v>9152693</v>
      </c>
      <c r="F13" s="60">
        <f>E13/E12</f>
        <v>0.64788652934097823</v>
      </c>
      <c r="G13" s="61">
        <f>(E13-C13)/C13</f>
        <v>0.15672105531682998</v>
      </c>
    </row>
    <row r="14" spans="2:7" ht="15" customHeight="1">
      <c r="B14" s="58" t="s">
        <v>85</v>
      </c>
      <c r="C14" s="59">
        <v>4645380</v>
      </c>
      <c r="D14" s="60">
        <f>C14/C12</f>
        <v>0.36991402850087818</v>
      </c>
      <c r="E14" s="59">
        <v>4974307</v>
      </c>
      <c r="F14" s="60">
        <f>E14/E13</f>
        <v>0.54348015387383797</v>
      </c>
      <c r="G14" s="61">
        <f>(E14-C14)/C14</f>
        <v>7.0807339765530483E-2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10622223</v>
      </c>
      <c r="D16" s="60">
        <f>C16/C16</f>
        <v>1</v>
      </c>
      <c r="E16" s="59">
        <v>11787250</v>
      </c>
      <c r="F16" s="60">
        <f>E16/E16</f>
        <v>1</v>
      </c>
      <c r="G16" s="61">
        <f>(E16-C16)/C16</f>
        <v>0.10967826602774203</v>
      </c>
    </row>
    <row r="17" spans="2:12" ht="15" customHeight="1">
      <c r="B17" s="58" t="s">
        <v>84</v>
      </c>
      <c r="C17" s="59">
        <v>4782680</v>
      </c>
      <c r="D17" s="60">
        <f>C17/C16</f>
        <v>0.45025226828696779</v>
      </c>
      <c r="E17" s="59">
        <v>5465816</v>
      </c>
      <c r="F17" s="60">
        <f>E17/E16</f>
        <v>0.46370578379180893</v>
      </c>
      <c r="G17" s="61">
        <f>(E17-C17)/C17</f>
        <v>0.14283539772679751</v>
      </c>
    </row>
    <row r="18" spans="2:12" ht="15" customHeight="1">
      <c r="B18" s="58" t="s">
        <v>85</v>
      </c>
      <c r="C18" s="59">
        <v>5839543</v>
      </c>
      <c r="D18" s="60">
        <f>C18/C16</f>
        <v>0.54974773171303215</v>
      </c>
      <c r="E18" s="59">
        <v>6321434</v>
      </c>
      <c r="F18" s="60">
        <f>E18/E16</f>
        <v>0.53629421620819107</v>
      </c>
      <c r="G18" s="61">
        <f>(E18-C18)/C18</f>
        <v>8.2522039824006771E-2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4669750</v>
      </c>
      <c r="D20" s="60">
        <f>C20/C20</f>
        <v>1</v>
      </c>
      <c r="E20" s="59">
        <v>4906105</v>
      </c>
      <c r="F20" s="60">
        <f>E20/E20</f>
        <v>1</v>
      </c>
      <c r="G20" s="61">
        <f>(E20-C20)/C20</f>
        <v>5.0614058568445849E-2</v>
      </c>
    </row>
    <row r="21" spans="2:12" ht="15" customHeight="1">
      <c r="B21" s="58" t="s">
        <v>84</v>
      </c>
      <c r="C21" s="59">
        <v>3164190</v>
      </c>
      <c r="D21" s="60">
        <f>C21/C20</f>
        <v>0.67759301889822798</v>
      </c>
      <c r="E21" s="59">
        <v>3560442</v>
      </c>
      <c r="F21" s="60">
        <f>E21/E20</f>
        <v>0.72571663264442976</v>
      </c>
      <c r="G21" s="61">
        <f>(E21-C21)/C21</f>
        <v>0.12523015368862173</v>
      </c>
    </row>
    <row r="22" spans="2:12" ht="15" customHeight="1">
      <c r="B22" s="62" t="s">
        <v>85</v>
      </c>
      <c r="C22" s="59">
        <v>1505560</v>
      </c>
      <c r="D22" s="60">
        <f>C22/C20</f>
        <v>0.32240698110177202</v>
      </c>
      <c r="E22" s="59">
        <v>1345663</v>
      </c>
      <c r="F22" s="60">
        <f>E22/E20</f>
        <v>0.27428336735557024</v>
      </c>
      <c r="G22" s="61">
        <f>(E22-C22)/C22</f>
        <v>-0.10620433592815962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297292</v>
      </c>
      <c r="D24" s="60">
        <f>C24/C24</f>
        <v>1</v>
      </c>
      <c r="E24" s="59">
        <v>303353</v>
      </c>
      <c r="F24" s="60">
        <f>E24/E24</f>
        <v>1</v>
      </c>
      <c r="G24" s="61">
        <f>(E24-C24)/C24</f>
        <v>2.0387363265745462E-2</v>
      </c>
    </row>
    <row r="25" spans="2:12" ht="15" customHeight="1">
      <c r="B25" s="58" t="s">
        <v>84</v>
      </c>
      <c r="C25" s="59">
        <v>297292</v>
      </c>
      <c r="D25" s="60">
        <f>C25/C24</f>
        <v>1</v>
      </c>
      <c r="E25" s="59">
        <v>303353</v>
      </c>
      <c r="F25" s="60">
        <f>E25/E24</f>
        <v>1</v>
      </c>
      <c r="G25" s="61">
        <f>(E25-C25)/C25</f>
        <v>2.0387363265745462E-2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acumulado nov. 2010</v>
      </c>
      <c r="D6" s="68" t="s">
        <v>49</v>
      </c>
      <c r="E6" s="47" t="str">
        <f>actualizaciones!$A$2</f>
        <v xml:space="preserve">acum. nov.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nov. 2010</v>
      </c>
      <c r="K6" s="68" t="s">
        <v>49</v>
      </c>
      <c r="L6" s="47" t="str">
        <f>actualizaciones!$A$2</f>
        <v xml:space="preserve">acum. nov.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12557999</v>
      </c>
      <c r="D8" s="54">
        <f>C8/$C$8</f>
        <v>1</v>
      </c>
      <c r="E8" s="71">
        <v>14127000</v>
      </c>
      <c r="F8" s="54">
        <f>E8/$E$8</f>
        <v>1</v>
      </c>
      <c r="G8" s="54">
        <f>(E8-C8)/C8</f>
        <v>0.12494036669377025</v>
      </c>
      <c r="H8" s="66"/>
      <c r="I8" s="70" t="s">
        <v>89</v>
      </c>
      <c r="J8" s="71">
        <v>10622223</v>
      </c>
      <c r="K8" s="54">
        <f>J8/$C$8</f>
        <v>0.84585314905662912</v>
      </c>
      <c r="L8" s="71">
        <v>11787250</v>
      </c>
      <c r="M8" s="54">
        <f>L8/$E$8</f>
        <v>0.83437743328378278</v>
      </c>
      <c r="N8" s="54">
        <f>(L8-J8)/J8</f>
        <v>0.10967826602774203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7912619</v>
      </c>
      <c r="D10" s="74">
        <f>C10/$C$8</f>
        <v>0.63008597149912182</v>
      </c>
      <c r="E10" s="73">
        <v>9152693</v>
      </c>
      <c r="F10" s="74">
        <f>E10/$E$8</f>
        <v>0.64788652934097823</v>
      </c>
      <c r="G10" s="74">
        <f>(E10-C10)/C10</f>
        <v>0.15672105531682998</v>
      </c>
      <c r="H10" s="66"/>
      <c r="I10" s="72" t="s">
        <v>67</v>
      </c>
      <c r="J10" s="73">
        <v>4782680</v>
      </c>
      <c r="K10" s="74">
        <f>J10/$C$8</f>
        <v>0.38084729900042197</v>
      </c>
      <c r="L10" s="73">
        <v>5465816</v>
      </c>
      <c r="M10" s="74">
        <f>L10/$E$8</f>
        <v>0.38690564167905428</v>
      </c>
      <c r="N10" s="74">
        <f>(L10-J10)/J10</f>
        <v>0.14283539772679751</v>
      </c>
    </row>
    <row r="11" spans="2:14" ht="15" customHeight="1">
      <c r="B11" s="75" t="s">
        <v>68</v>
      </c>
      <c r="C11" s="76">
        <v>1054364</v>
      </c>
      <c r="D11" s="60">
        <f>C11/$C$8</f>
        <v>8.395955438442064E-2</v>
      </c>
      <c r="E11" s="76">
        <v>1235283</v>
      </c>
      <c r="F11" s="60">
        <f>E11/$E$8</f>
        <v>8.7441282650244215E-2</v>
      </c>
      <c r="G11" s="61">
        <f>(E11-C11)/C11</f>
        <v>0.17159064611462455</v>
      </c>
      <c r="H11" s="66"/>
      <c r="I11" s="75" t="s">
        <v>68</v>
      </c>
      <c r="J11" s="76">
        <v>567636</v>
      </c>
      <c r="K11" s="60">
        <f>J11/$C$8</f>
        <v>4.5201150278798397E-2</v>
      </c>
      <c r="L11" s="76">
        <v>634697</v>
      </c>
      <c r="M11" s="60">
        <f>L11/$E$8</f>
        <v>4.4927939406809655E-2</v>
      </c>
      <c r="N11" s="61">
        <f>(L11-J11)/J11</f>
        <v>0.11814085082693838</v>
      </c>
    </row>
    <row r="12" spans="2:14" ht="15" customHeight="1">
      <c r="B12" s="75" t="s">
        <v>69</v>
      </c>
      <c r="C12" s="76">
        <v>5511727</v>
      </c>
      <c r="D12" s="60">
        <f>C12/$C$8</f>
        <v>0.43890169126466727</v>
      </c>
      <c r="E12" s="76">
        <v>6259681</v>
      </c>
      <c r="F12" s="60">
        <f>E12/$E$8</f>
        <v>0.44310051674099243</v>
      </c>
      <c r="G12" s="61">
        <f>(E12-C12)/C12</f>
        <v>0.13570229439883361</v>
      </c>
      <c r="H12" s="66"/>
      <c r="I12" s="75" t="s">
        <v>69</v>
      </c>
      <c r="J12" s="76">
        <v>2808720</v>
      </c>
      <c r="K12" s="60">
        <f>J12/$C$8</f>
        <v>0.22365983625257496</v>
      </c>
      <c r="L12" s="76">
        <v>3239216</v>
      </c>
      <c r="M12" s="60">
        <f>L12/$E$8</f>
        <v>0.22929256034543782</v>
      </c>
      <c r="N12" s="61">
        <f>(L12-J12)/J12</f>
        <v>0.15327124099233816</v>
      </c>
    </row>
    <row r="13" spans="2:14" ht="15" customHeight="1">
      <c r="B13" s="75" t="s">
        <v>70</v>
      </c>
      <c r="C13" s="76">
        <v>1248720</v>
      </c>
      <c r="D13" s="60">
        <f>C13/$C$8</f>
        <v>9.9436223876112742E-2</v>
      </c>
      <c r="E13" s="76">
        <v>1540672</v>
      </c>
      <c r="F13" s="60">
        <f>E13/$E$8</f>
        <v>0.10905868195653713</v>
      </c>
      <c r="G13" s="61">
        <f>(E13-C13)/C13</f>
        <v>0.23380101223653021</v>
      </c>
      <c r="H13" s="66"/>
      <c r="I13" s="75" t="s">
        <v>70</v>
      </c>
      <c r="J13" s="76">
        <v>1321180</v>
      </c>
      <c r="K13" s="60">
        <f>J13/$C$8</f>
        <v>0.1052062514099579</v>
      </c>
      <c r="L13" s="76">
        <v>1495231</v>
      </c>
      <c r="M13" s="60">
        <f>L13/$E$8</f>
        <v>0.10584207545834218</v>
      </c>
      <c r="N13" s="61">
        <f>(L13-J13)/J13</f>
        <v>0.13173905145400325</v>
      </c>
    </row>
    <row r="14" spans="2:14" ht="15" customHeight="1">
      <c r="B14" s="75" t="s">
        <v>71</v>
      </c>
      <c r="C14" s="76">
        <v>97808</v>
      </c>
      <c r="D14" s="60">
        <f>C14/$C$8</f>
        <v>7.788501973921164E-3</v>
      </c>
      <c r="E14" s="76">
        <v>117057</v>
      </c>
      <c r="F14" s="60">
        <f>E14/$E$8</f>
        <v>8.2860479932045025E-3</v>
      </c>
      <c r="G14" s="61">
        <f>(E14-C14)/C14</f>
        <v>0.19680394241779814</v>
      </c>
      <c r="H14" s="66"/>
      <c r="I14" s="75" t="s">
        <v>71</v>
      </c>
      <c r="J14" s="76">
        <v>85144</v>
      </c>
      <c r="K14" s="60">
        <f>J14/$C$8</f>
        <v>6.7800610590907041E-3</v>
      </c>
      <c r="L14" s="76">
        <v>96672</v>
      </c>
      <c r="M14" s="60">
        <f>L14/$E$8</f>
        <v>6.8430664684646422E-3</v>
      </c>
      <c r="N14" s="61">
        <f>(L14-J14)/J14</f>
        <v>0.13539415578314384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4645380</v>
      </c>
      <c r="D16" s="74">
        <f>C16/$C$8</f>
        <v>0.36991402850087818</v>
      </c>
      <c r="E16" s="73">
        <v>4974307</v>
      </c>
      <c r="F16" s="74">
        <f>E16/$E$8</f>
        <v>0.35211347065902171</v>
      </c>
      <c r="G16" s="74">
        <f>(E16-C16)/C16</f>
        <v>7.0807339765530483E-2</v>
      </c>
      <c r="H16" s="66"/>
      <c r="I16" s="72" t="s">
        <v>73</v>
      </c>
      <c r="J16" s="73">
        <v>5839543</v>
      </c>
      <c r="K16" s="74">
        <f>J16/$C$8</f>
        <v>0.4650058500562072</v>
      </c>
      <c r="L16" s="73">
        <v>6321434</v>
      </c>
      <c r="M16" s="74">
        <f>L16/$E$8</f>
        <v>0.44747179160472855</v>
      </c>
      <c r="N16" s="74">
        <f>(L16-J16)/J16</f>
        <v>8.2522039824006771E-2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acumulado nov. 2010</v>
      </c>
      <c r="D20" s="68" t="s">
        <v>49</v>
      </c>
      <c r="E20" s="47" t="str">
        <f>actualizaciones!$A$2</f>
        <v xml:space="preserve">acum. nov.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nov. 2010</v>
      </c>
      <c r="K20" s="68" t="s">
        <v>49</v>
      </c>
      <c r="L20" s="47" t="str">
        <f>actualizaciones!$A$2</f>
        <v xml:space="preserve">acum. nov.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4669750</v>
      </c>
      <c r="D22" s="54">
        <f>C22/$C$8</f>
        <v>0.37185462429165667</v>
      </c>
      <c r="E22" s="71">
        <v>4906105</v>
      </c>
      <c r="F22" s="54">
        <f>E22/$E$8</f>
        <v>0.34728569406101789</v>
      </c>
      <c r="G22" s="54">
        <f>(E22-C22)/C22</f>
        <v>5.0614058568445849E-2</v>
      </c>
      <c r="H22" s="66"/>
      <c r="I22" s="70" t="s">
        <v>89</v>
      </c>
      <c r="J22" s="71">
        <v>297292</v>
      </c>
      <c r="K22" s="54">
        <f>J22/$C$8</f>
        <v>2.3673516776040515E-2</v>
      </c>
      <c r="L22" s="71">
        <v>303353</v>
      </c>
      <c r="M22" s="54">
        <f>L22/$E$8</f>
        <v>2.1473278119912224E-2</v>
      </c>
      <c r="N22" s="54">
        <f>(L22-J22)/J22</f>
        <v>2.0387363265745462E-2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3164190</v>
      </c>
      <c r="D24" s="74">
        <f>C24/$C$8</f>
        <v>0.25196609746504994</v>
      </c>
      <c r="E24" s="73">
        <v>3560442</v>
      </c>
      <c r="F24" s="74">
        <f>E24/$E$8</f>
        <v>0.25203100445954557</v>
      </c>
      <c r="G24" s="74">
        <f>(E24-C24)/C24</f>
        <v>0.12523015368862173</v>
      </c>
      <c r="H24" s="66"/>
      <c r="I24" s="72" t="s">
        <v>67</v>
      </c>
      <c r="J24" s="73">
        <v>297292</v>
      </c>
      <c r="K24" s="74">
        <f>J24/$C$8</f>
        <v>2.3673516776040515E-2</v>
      </c>
      <c r="L24" s="73">
        <v>303353</v>
      </c>
      <c r="M24" s="74">
        <f>L24/$E$8</f>
        <v>2.1473278119912224E-2</v>
      </c>
      <c r="N24" s="74">
        <f>(L24-J24)/J24</f>
        <v>2.0387363265745462E-2</v>
      </c>
    </row>
    <row r="25" spans="2:16" ht="15" customHeight="1">
      <c r="B25" s="75" t="s">
        <v>77</v>
      </c>
      <c r="C25" s="76">
        <v>2662013</v>
      </c>
      <c r="D25" s="60">
        <f>C25/$C$8</f>
        <v>0.21197748144429698</v>
      </c>
      <c r="E25" s="76">
        <v>3034817</v>
      </c>
      <c r="F25" s="60">
        <f>E25/$E$8</f>
        <v>0.21482388334395131</v>
      </c>
      <c r="G25" s="61">
        <f>(E25-C25)/C25</f>
        <v>0.14004589759704403</v>
      </c>
      <c r="H25" s="66"/>
      <c r="I25" s="75" t="s">
        <v>77</v>
      </c>
      <c r="J25" s="76">
        <v>85146</v>
      </c>
      <c r="K25" s="60">
        <f>J25/$C$8</f>
        <v>6.7802203201322124E-3</v>
      </c>
      <c r="L25" s="76">
        <v>77561</v>
      </c>
      <c r="M25" s="60">
        <f>L25/$E$8</f>
        <v>5.4902668648686911E-3</v>
      </c>
      <c r="N25" s="61">
        <f>(L25-J25)/J25</f>
        <v>-8.9082282197637003E-2</v>
      </c>
    </row>
    <row r="26" spans="2:16" ht="15" customHeight="1">
      <c r="B26" s="75" t="s">
        <v>70</v>
      </c>
      <c r="C26" s="76">
        <v>469603</v>
      </c>
      <c r="D26" s="60">
        <f>C26/$C$8</f>
        <v>3.7394731437707551E-2</v>
      </c>
      <c r="E26" s="76">
        <v>499315</v>
      </c>
      <c r="F26" s="60">
        <f>E26/$E$8</f>
        <v>3.5344729949741631E-2</v>
      </c>
      <c r="G26" s="61">
        <f>(E26-C26)/C26</f>
        <v>6.3270464626503667E-2</v>
      </c>
      <c r="H26" s="66"/>
      <c r="I26" s="75" t="s">
        <v>70</v>
      </c>
      <c r="J26" s="76">
        <v>90108</v>
      </c>
      <c r="K26" s="60">
        <f>J26/$C$8</f>
        <v>7.1753469641142667E-3</v>
      </c>
      <c r="L26" s="76">
        <v>94989</v>
      </c>
      <c r="M26" s="60">
        <f>L26/$E$8</f>
        <v>6.7239328944574224E-3</v>
      </c>
      <c r="N26" s="61">
        <f>(L26-J26)/J26</f>
        <v>5.4168331335730457E-2</v>
      </c>
    </row>
    <row r="27" spans="2:16" ht="15" customHeight="1">
      <c r="B27" s="75" t="s">
        <v>71</v>
      </c>
      <c r="C27" s="76">
        <v>32574</v>
      </c>
      <c r="D27" s="60">
        <f>C27/$C$8</f>
        <v>2.593884583045436E-3</v>
      </c>
      <c r="E27" s="76">
        <v>26310</v>
      </c>
      <c r="F27" s="60">
        <f>E27/$E$8</f>
        <v>1.8623911658526226E-3</v>
      </c>
      <c r="G27" s="61">
        <f>(E27-C27)/C27</f>
        <v>-0.19230060784674893</v>
      </c>
      <c r="H27" s="66"/>
      <c r="I27" s="75" t="s">
        <v>78</v>
      </c>
      <c r="J27" s="76">
        <v>95367</v>
      </c>
      <c r="K27" s="60">
        <f>J27/$C$8</f>
        <v>7.5941238727603019E-3</v>
      </c>
      <c r="L27" s="76">
        <v>106160</v>
      </c>
      <c r="M27" s="60">
        <f>L27/$E$8</f>
        <v>7.5146881857436117E-3</v>
      </c>
      <c r="N27" s="61">
        <f>(L27-J27)/J27</f>
        <v>0.11317331991149979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26671</v>
      </c>
      <c r="K28" s="60">
        <f>J28/$C$8</f>
        <v>2.1238256190337329E-3</v>
      </c>
      <c r="L28" s="76">
        <v>24643</v>
      </c>
      <c r="M28" s="60">
        <f>L28/$E$8</f>
        <v>1.7443901748425002E-3</v>
      </c>
      <c r="N28" s="61">
        <f>(L28-J28)/J28</f>
        <v>-7.603764388286903E-2</v>
      </c>
    </row>
    <row r="29" spans="2:16" ht="15" customHeight="1">
      <c r="B29" s="72" t="s">
        <v>73</v>
      </c>
      <c r="C29" s="73">
        <v>1505560</v>
      </c>
      <c r="D29" s="74">
        <f>C29/$C$8</f>
        <v>0.1198885268266067</v>
      </c>
      <c r="E29" s="73">
        <v>1345663</v>
      </c>
      <c r="F29" s="74">
        <f>E29/$E$8</f>
        <v>9.5254689601472362E-2</v>
      </c>
      <c r="G29" s="74">
        <f>(E29-C29)/C29</f>
        <v>-0.10620433592815962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acumulado nov. 2010</v>
      </c>
      <c r="D36" s="68" t="s">
        <v>49</v>
      </c>
      <c r="E36" s="47" t="str">
        <f>actualizaciones!$A$2</f>
        <v xml:space="preserve">acum. nov.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33189794</v>
      </c>
      <c r="D38" s="54">
        <f>C38/$C$38</f>
        <v>1</v>
      </c>
      <c r="E38" s="71">
        <v>36953637</v>
      </c>
      <c r="F38" s="54">
        <f>E38/$E$38</f>
        <v>1</v>
      </c>
      <c r="G38" s="54">
        <f>E38/C38-1</f>
        <v>0.11340362642805202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18878461</v>
      </c>
      <c r="D40" s="74">
        <f t="shared" ref="D40:D45" si="0">C40/$C$38</f>
        <v>0.56880319895929454</v>
      </c>
      <c r="E40" s="73">
        <v>21695916</v>
      </c>
      <c r="F40" s="74">
        <f t="shared" ref="F40:F45" si="1">E40/$E$38</f>
        <v>0.58711179091790067</v>
      </c>
      <c r="G40" s="74">
        <f t="shared" ref="G40:G45" si="2">E40/C40-1</f>
        <v>0.14924177346871659</v>
      </c>
      <c r="H40" s="66"/>
      <c r="I40" s="66"/>
    </row>
    <row r="41" spans="2:14" ht="15" customHeight="1">
      <c r="B41" s="75" t="s">
        <v>68</v>
      </c>
      <c r="C41" s="76">
        <v>2360627</v>
      </c>
      <c r="D41" s="60">
        <f t="shared" si="0"/>
        <v>7.1125087428984948E-2</v>
      </c>
      <c r="E41" s="76">
        <v>2764669</v>
      </c>
      <c r="F41" s="60">
        <f t="shared" si="1"/>
        <v>7.4814530434446816E-2</v>
      </c>
      <c r="G41" s="61">
        <f t="shared" si="2"/>
        <v>0.17115876417578879</v>
      </c>
      <c r="H41" s="66"/>
      <c r="I41" s="66"/>
    </row>
    <row r="42" spans="2:14" ht="15" customHeight="1">
      <c r="B42" s="75" t="s">
        <v>69</v>
      </c>
      <c r="C42" s="76">
        <v>12396892</v>
      </c>
      <c r="D42" s="60">
        <f t="shared" si="0"/>
        <v>0.37351518361337221</v>
      </c>
      <c r="E42" s="76">
        <v>14203875</v>
      </c>
      <c r="F42" s="60">
        <f t="shared" si="1"/>
        <v>0.38437015008833908</v>
      </c>
      <c r="G42" s="61">
        <f t="shared" si="2"/>
        <v>0.14576096976564767</v>
      </c>
      <c r="H42" s="66"/>
      <c r="I42" s="66"/>
    </row>
    <row r="43" spans="2:14" ht="15" customHeight="1">
      <c r="B43" s="75" t="s">
        <v>70</v>
      </c>
      <c r="C43" s="76">
        <v>3652322</v>
      </c>
      <c r="D43" s="60">
        <f t="shared" si="0"/>
        <v>0.1100435272361136</v>
      </c>
      <c r="E43" s="76">
        <v>4194015</v>
      </c>
      <c r="F43" s="60">
        <f t="shared" si="1"/>
        <v>0.11349397083702478</v>
      </c>
      <c r="G43" s="61">
        <f t="shared" si="2"/>
        <v>0.14831468857346097</v>
      </c>
      <c r="H43" s="66"/>
      <c r="I43" s="66"/>
    </row>
    <row r="44" spans="2:14" ht="15" customHeight="1">
      <c r="B44" s="75" t="s">
        <v>78</v>
      </c>
      <c r="C44" s="76">
        <v>300932</v>
      </c>
      <c r="D44" s="60">
        <f t="shared" si="0"/>
        <v>9.0670041519389961E-3</v>
      </c>
      <c r="E44" s="76">
        <v>351560</v>
      </c>
      <c r="F44" s="60">
        <f t="shared" si="1"/>
        <v>9.513542604750921E-3</v>
      </c>
      <c r="G44" s="61">
        <f t="shared" si="2"/>
        <v>0.16823734265548373</v>
      </c>
      <c r="H44" s="66"/>
      <c r="I44" s="66"/>
    </row>
    <row r="45" spans="2:14" ht="15" customHeight="1">
      <c r="B45" s="75" t="s">
        <v>79</v>
      </c>
      <c r="C45" s="76">
        <v>167688</v>
      </c>
      <c r="D45" s="60">
        <f t="shared" si="0"/>
        <v>5.0523965288847526E-3</v>
      </c>
      <c r="E45" s="76">
        <v>181797</v>
      </c>
      <c r="F45" s="60">
        <f t="shared" si="1"/>
        <v>4.9195969533391264E-3</v>
      </c>
      <c r="G45" s="61">
        <f t="shared" si="2"/>
        <v>8.4138399885501647E-2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14311333</v>
      </c>
      <c r="D47" s="74">
        <f>C47/$C$38</f>
        <v>0.43119680104070546</v>
      </c>
      <c r="E47" s="73">
        <v>15257721</v>
      </c>
      <c r="F47" s="74">
        <f>E47/$E$38</f>
        <v>0.41288820908209928</v>
      </c>
      <c r="G47" s="74">
        <f>E47/C47-1</f>
        <v>6.6128570972389555E-2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1" sqref="I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82">
        <v>66.875281578891389</v>
      </c>
      <c r="D8" s="26">
        <f t="shared" ref="D8:D18" si="0">C8/C21-1</f>
        <v>9.1118939073830729E-2</v>
      </c>
      <c r="E8" s="83">
        <v>69.8</v>
      </c>
      <c r="F8" s="28">
        <f t="shared" ref="F8:F18" si="1">E8/E21-1</f>
        <v>7.9826732673267342E-2</v>
      </c>
      <c r="G8" s="82">
        <v>71</v>
      </c>
      <c r="H8" s="26">
        <f t="shared" ref="H8:H18" si="2">G8/G21-1</f>
        <v>9.1803782869444905E-2</v>
      </c>
      <c r="I8" s="83">
        <v>65.61</v>
      </c>
      <c r="J8" s="28">
        <f t="shared" ref="J8:J18" si="3">I8/I21-1</f>
        <v>0.13492475350285416</v>
      </c>
      <c r="K8" s="82">
        <v>52.5</v>
      </c>
      <c r="L8" s="26">
        <f t="shared" ref="L8:L18" si="4">K8/K21-1</f>
        <v>8.0645161290322509E-3</v>
      </c>
    </row>
    <row r="9" spans="2:16">
      <c r="B9" s="24" t="s">
        <v>35</v>
      </c>
      <c r="C9" s="82">
        <v>62.62</v>
      </c>
      <c r="D9" s="26">
        <f t="shared" si="0"/>
        <v>0.11081987234246893</v>
      </c>
      <c r="E9" s="83">
        <v>69.89</v>
      </c>
      <c r="F9" s="28">
        <f t="shared" si="1"/>
        <v>0.15961506553841054</v>
      </c>
      <c r="G9" s="82">
        <v>67.28</v>
      </c>
      <c r="H9" s="26">
        <f t="shared" si="2"/>
        <v>5.2071931196246979E-2</v>
      </c>
      <c r="I9" s="83">
        <v>47.53</v>
      </c>
      <c r="J9" s="28">
        <f t="shared" si="3"/>
        <v>0.10457820125493833</v>
      </c>
      <c r="K9" s="82">
        <v>46.47</v>
      </c>
      <c r="L9" s="26">
        <f t="shared" si="4"/>
        <v>1.7245095925846332E-3</v>
      </c>
    </row>
    <row r="10" spans="2:16">
      <c r="B10" s="24" t="s">
        <v>36</v>
      </c>
      <c r="C10" s="82">
        <v>61.680984892869503</v>
      </c>
      <c r="D10" s="26">
        <f t="shared" si="0"/>
        <v>0.16991745383896695</v>
      </c>
      <c r="E10" s="83">
        <v>67.619655908414714</v>
      </c>
      <c r="F10" s="28">
        <f t="shared" si="1"/>
        <v>0.17931649422456308</v>
      </c>
      <c r="G10" s="82">
        <v>65.663431674512012</v>
      </c>
      <c r="H10" s="26">
        <f t="shared" si="2"/>
        <v>0.16829027928631768</v>
      </c>
      <c r="I10" s="83">
        <v>53.547814540823239</v>
      </c>
      <c r="J10" s="28">
        <f t="shared" si="3"/>
        <v>0.19598959001221661</v>
      </c>
      <c r="K10" s="82">
        <v>46.633559853633038</v>
      </c>
      <c r="L10" s="26">
        <f t="shared" si="4"/>
        <v>0.2058908407343305</v>
      </c>
    </row>
    <row r="11" spans="2:16">
      <c r="B11" s="24" t="s">
        <v>37</v>
      </c>
      <c r="C11" s="82">
        <v>72.207141267946596</v>
      </c>
      <c r="D11" s="26">
        <f t="shared" si="0"/>
        <v>8.8036657975689714E-2</v>
      </c>
      <c r="E11" s="83">
        <v>76.209999999999994</v>
      </c>
      <c r="F11" s="28">
        <f t="shared" si="1"/>
        <v>6.7816889574920269E-2</v>
      </c>
      <c r="G11" s="82">
        <v>76.319999999999993</v>
      </c>
      <c r="H11" s="26">
        <f t="shared" si="2"/>
        <v>7.7176603153649159E-2</v>
      </c>
      <c r="I11" s="83">
        <v>65.08</v>
      </c>
      <c r="J11" s="28">
        <f t="shared" si="3"/>
        <v>0.15999678609817281</v>
      </c>
      <c r="K11" s="82">
        <v>31.73</v>
      </c>
      <c r="L11" s="26">
        <f t="shared" si="4"/>
        <v>-0.15341515474919953</v>
      </c>
    </row>
    <row r="12" spans="2:16">
      <c r="B12" s="24" t="s">
        <v>38</v>
      </c>
      <c r="C12" s="82">
        <v>66.516495416177889</v>
      </c>
      <c r="D12" s="26">
        <f t="shared" si="0"/>
        <v>0.11020050561954653</v>
      </c>
      <c r="E12" s="83">
        <v>72.86</v>
      </c>
      <c r="F12" s="28">
        <f t="shared" si="1"/>
        <v>8.5459489706793068E-2</v>
      </c>
      <c r="G12" s="82">
        <v>71.650000000000006</v>
      </c>
      <c r="H12" s="26">
        <f t="shared" si="2"/>
        <v>9.3161776208295022E-2</v>
      </c>
      <c r="I12" s="83">
        <v>54.2</v>
      </c>
      <c r="J12" s="28">
        <f t="shared" si="3"/>
        <v>0.16041055270434579</v>
      </c>
      <c r="K12" s="82">
        <v>44.92</v>
      </c>
      <c r="L12" s="26">
        <f t="shared" si="4"/>
        <v>0.18210526315789477</v>
      </c>
    </row>
    <row r="13" spans="2:16">
      <c r="B13" s="24" t="s">
        <v>39</v>
      </c>
      <c r="C13" s="82">
        <v>55.14</v>
      </c>
      <c r="D13" s="26">
        <f t="shared" si="0"/>
        <v>0.11074921090365808</v>
      </c>
      <c r="E13" s="83">
        <v>59.91</v>
      </c>
      <c r="F13" s="28">
        <f t="shared" si="1"/>
        <v>0.14386964814812964</v>
      </c>
      <c r="G13" s="82">
        <v>59.53</v>
      </c>
      <c r="H13" s="26">
        <f t="shared" si="2"/>
        <v>0.13919814848692913</v>
      </c>
      <c r="I13" s="83">
        <v>49.13</v>
      </c>
      <c r="J13" s="28">
        <f t="shared" si="3"/>
        <v>-2.4198057001118545E-2</v>
      </c>
      <c r="K13" s="82">
        <v>43.23</v>
      </c>
      <c r="L13" s="26">
        <f t="shared" si="4"/>
        <v>0.24295572167912582</v>
      </c>
      <c r="N13" s="29"/>
      <c r="O13" s="29"/>
      <c r="P13" s="29"/>
    </row>
    <row r="14" spans="2:16">
      <c r="B14" s="24" t="s">
        <v>40</v>
      </c>
      <c r="C14" s="82">
        <v>48.47286530124947</v>
      </c>
      <c r="D14" s="26">
        <f t="shared" si="0"/>
        <v>9.2167922798642055E-2</v>
      </c>
      <c r="E14" s="83">
        <v>52.918355681483774</v>
      </c>
      <c r="F14" s="28">
        <f t="shared" si="1"/>
        <v>9.2383080438528165E-2</v>
      </c>
      <c r="G14" s="82">
        <v>49.935852520611419</v>
      </c>
      <c r="H14" s="26">
        <f t="shared" si="2"/>
        <v>9.6456451057660653E-2</v>
      </c>
      <c r="I14" s="83">
        <v>42.827469191379926</v>
      </c>
      <c r="J14" s="28">
        <f t="shared" si="3"/>
        <v>-3.8077040704200926E-2</v>
      </c>
      <c r="K14" s="82">
        <v>44.130755339065892</v>
      </c>
      <c r="L14" s="26">
        <f t="shared" si="4"/>
        <v>0.35313862870897883</v>
      </c>
    </row>
    <row r="15" spans="2:16">
      <c r="B15" s="24" t="s">
        <v>41</v>
      </c>
      <c r="C15" s="82">
        <v>64.732779937093213</v>
      </c>
      <c r="D15" s="26">
        <f t="shared" si="0"/>
        <v>0.28307588975622822</v>
      </c>
      <c r="E15" s="83">
        <v>68.500899523968727</v>
      </c>
      <c r="F15" s="28">
        <f t="shared" si="1"/>
        <v>0.2282372390336207</v>
      </c>
      <c r="G15" s="82">
        <v>67.184464794772822</v>
      </c>
      <c r="H15" s="26">
        <f t="shared" si="2"/>
        <v>0.31659261662012539</v>
      </c>
      <c r="I15" s="83">
        <v>56.964383992452234</v>
      </c>
      <c r="J15" s="28">
        <f t="shared" si="3"/>
        <v>0.23817162041391637</v>
      </c>
      <c r="K15" s="82">
        <v>45.752439650744734</v>
      </c>
      <c r="L15" s="26">
        <f t="shared" si="4"/>
        <v>0.24752205682901796</v>
      </c>
    </row>
    <row r="16" spans="2:16">
      <c r="B16" s="24" t="s">
        <v>42</v>
      </c>
      <c r="C16" s="82">
        <v>67.628520568727808</v>
      </c>
      <c r="D16" s="26">
        <f t="shared" si="0"/>
        <v>0.1787627117731041</v>
      </c>
      <c r="E16" s="83">
        <v>69.158627957605532</v>
      </c>
      <c r="F16" s="28">
        <f t="shared" si="1"/>
        <v>0.1947350402938457</v>
      </c>
      <c r="G16" s="82">
        <v>70.762665312509924</v>
      </c>
      <c r="H16" s="26">
        <f t="shared" si="2"/>
        <v>0.1627521780163883</v>
      </c>
      <c r="I16" s="83">
        <v>70.13</v>
      </c>
      <c r="J16" s="28">
        <f t="shared" si="3"/>
        <v>0.21428151516519223</v>
      </c>
      <c r="K16" s="82">
        <v>56.860016236724817</v>
      </c>
      <c r="L16" s="26">
        <f t="shared" si="4"/>
        <v>0.55057154412771014</v>
      </c>
    </row>
    <row r="17" spans="2:18">
      <c r="B17" s="24" t="s">
        <v>43</v>
      </c>
      <c r="C17" s="82">
        <v>73.25</v>
      </c>
      <c r="D17" s="26">
        <f>C17/C30-1</f>
        <v>0.20180278838738097</v>
      </c>
      <c r="E17" s="83">
        <v>74.83</v>
      </c>
      <c r="F17" s="28">
        <f t="shared" si="1"/>
        <v>0.22913929040735859</v>
      </c>
      <c r="G17" s="82">
        <v>75.900000000000006</v>
      </c>
      <c r="H17" s="26">
        <f t="shared" si="2"/>
        <v>0.21284755512943443</v>
      </c>
      <c r="I17" s="83">
        <v>74.959999999999994</v>
      </c>
      <c r="J17" s="28">
        <f t="shared" si="3"/>
        <v>9.334889148191361E-2</v>
      </c>
      <c r="K17" s="82">
        <v>58.25</v>
      </c>
      <c r="L17" s="26">
        <f t="shared" si="4"/>
        <v>0.17938854019032191</v>
      </c>
    </row>
    <row r="18" spans="2:18">
      <c r="B18" s="24" t="s">
        <v>44</v>
      </c>
      <c r="C18" s="82">
        <v>63.169352342213095</v>
      </c>
      <c r="D18" s="26">
        <f t="shared" si="0"/>
        <v>8.4178259266423305E-2</v>
      </c>
      <c r="E18" s="83">
        <v>65.069999999999993</v>
      </c>
      <c r="F18" s="28">
        <f t="shared" si="1"/>
        <v>0.10082896295043131</v>
      </c>
      <c r="G18" s="82">
        <v>68.14</v>
      </c>
      <c r="H18" s="26">
        <f t="shared" si="2"/>
        <v>0.10923001790656039</v>
      </c>
      <c r="I18" s="83">
        <v>65.959999999999994</v>
      </c>
      <c r="J18" s="28">
        <f t="shared" si="3"/>
        <v>1.9632091513371419E-2</v>
      </c>
      <c r="K18" s="82">
        <v>47.66</v>
      </c>
      <c r="L18" s="26">
        <f t="shared" si="4"/>
        <v>0.29159891598915988</v>
      </c>
    </row>
    <row r="19" spans="2:18" ht="25.5">
      <c r="B19" s="30" t="str">
        <f>actualizaciones!$A$2</f>
        <v xml:space="preserve">acum. nov. 2011 </v>
      </c>
      <c r="C19" s="84">
        <v>63.769129049991648</v>
      </c>
      <c r="D19" s="32">
        <v>0.13637833177054914</v>
      </c>
      <c r="E19" s="85">
        <v>67.817446207256395</v>
      </c>
      <c r="F19" s="34">
        <v>0.13872456885214257</v>
      </c>
      <c r="G19" s="85">
        <v>105.5588018653968</v>
      </c>
      <c r="H19" s="34">
        <v>0.772349831332241</v>
      </c>
      <c r="I19" s="85">
        <v>58.626671529413564</v>
      </c>
      <c r="J19" s="34">
        <v>0.11185132597083469</v>
      </c>
      <c r="K19" s="85">
        <v>47.024473876756325</v>
      </c>
      <c r="L19" s="34">
        <v>0.18808402836066329</v>
      </c>
      <c r="O19" s="21"/>
      <c r="P19" s="21"/>
      <c r="Q19" s="21"/>
      <c r="R19" s="21"/>
    </row>
    <row r="20" spans="2:18" outlineLevel="1">
      <c r="B20" s="24" t="s">
        <v>33</v>
      </c>
      <c r="C20" s="82">
        <v>55.975719530448927</v>
      </c>
      <c r="D20" s="26">
        <f>C20/C33-1</f>
        <v>4.5511903302423162E-2</v>
      </c>
      <c r="E20" s="83">
        <v>58.41</v>
      </c>
      <c r="F20" s="28">
        <f>E20/E33-1</f>
        <v>5.2397657741426018E-2</v>
      </c>
      <c r="G20" s="82">
        <v>59.13</v>
      </c>
      <c r="H20" s="26">
        <f>G20/G33-1</f>
        <v>8.7612937132006019E-2</v>
      </c>
      <c r="I20" s="83">
        <v>56.135263758298194</v>
      </c>
      <c r="J20" s="28">
        <f>I20/I33-1</f>
        <v>-2.387901905193468E-2</v>
      </c>
      <c r="K20" s="82">
        <v>47.34</v>
      </c>
      <c r="L20" s="26">
        <f>K20/K33-1</f>
        <v>1.8605211220756424E-2</v>
      </c>
    </row>
    <row r="21" spans="2:18" outlineLevel="1">
      <c r="B21" s="24" t="s">
        <v>34</v>
      </c>
      <c r="C21" s="82">
        <v>61.290551546705636</v>
      </c>
      <c r="D21" s="26">
        <f t="shared" ref="D21:F71" si="5">C21/C34-1</f>
        <v>0.11613351176960762</v>
      </c>
      <c r="E21" s="83">
        <v>64.64</v>
      </c>
      <c r="F21" s="28">
        <f t="shared" si="5"/>
        <v>0.10085730566187268</v>
      </c>
      <c r="G21" s="82">
        <v>65.03</v>
      </c>
      <c r="H21" s="26">
        <f t="shared" ref="H21:H31" si="6">G21/G34-1</f>
        <v>0.19095136466173446</v>
      </c>
      <c r="I21" s="83">
        <v>57.81</v>
      </c>
      <c r="J21" s="28">
        <f t="shared" ref="J21:J31" si="7">I21/I34-1</f>
        <v>1.3015310863451646E-2</v>
      </c>
      <c r="K21" s="82">
        <v>52.08</v>
      </c>
      <c r="L21" s="26">
        <f t="shared" ref="L21:L31" si="8">K21/K34-1</f>
        <v>0.41216055443257282</v>
      </c>
    </row>
    <row r="22" spans="2:18" outlineLevel="1">
      <c r="B22" s="24" t="s">
        <v>35</v>
      </c>
      <c r="C22" s="82">
        <v>56.372776144118234</v>
      </c>
      <c r="D22" s="26">
        <f t="shared" si="5"/>
        <v>0.1051149329562584</v>
      </c>
      <c r="E22" s="83">
        <v>60.27</v>
      </c>
      <c r="F22" s="28">
        <f t="shared" si="5"/>
        <v>0.10150459793136801</v>
      </c>
      <c r="G22" s="82">
        <v>63.95</v>
      </c>
      <c r="H22" s="26">
        <f t="shared" si="6"/>
        <v>0.15475616110037338</v>
      </c>
      <c r="I22" s="83">
        <v>43.03</v>
      </c>
      <c r="J22" s="28">
        <f t="shared" si="7"/>
        <v>1.3513729680979303E-2</v>
      </c>
      <c r="K22" s="82">
        <v>46.39</v>
      </c>
      <c r="L22" s="26">
        <f t="shared" si="8"/>
        <v>0.24300219537452539</v>
      </c>
    </row>
    <row r="23" spans="2:18" outlineLevel="1">
      <c r="B23" s="24" t="s">
        <v>36</v>
      </c>
      <c r="C23" s="82">
        <v>52.722510199732064</v>
      </c>
      <c r="D23" s="26">
        <f t="shared" si="5"/>
        <v>5.9118230753032686E-2</v>
      </c>
      <c r="E23" s="83">
        <v>57.338005734310293</v>
      </c>
      <c r="F23" s="28">
        <f t="shared" si="5"/>
        <v>5.3233022305479327E-2</v>
      </c>
      <c r="G23" s="82">
        <v>56.204723122941957</v>
      </c>
      <c r="H23" s="26">
        <f t="shared" si="6"/>
        <v>8.148399312953547E-2</v>
      </c>
      <c r="I23" s="83">
        <v>44.772809887313706</v>
      </c>
      <c r="J23" s="28">
        <f t="shared" si="7"/>
        <v>-2.3919557721523654E-2</v>
      </c>
      <c r="K23" s="82">
        <v>38.671460366375619</v>
      </c>
      <c r="L23" s="26">
        <f t="shared" si="8"/>
        <v>0.12319083259876917</v>
      </c>
    </row>
    <row r="24" spans="2:18" outlineLevel="1">
      <c r="B24" s="24" t="s">
        <v>37</v>
      </c>
      <c r="C24" s="82">
        <v>66.364621760345088</v>
      </c>
      <c r="D24" s="26">
        <f t="shared" si="5"/>
        <v>4.8647891791392839E-2</v>
      </c>
      <c r="E24" s="83">
        <v>71.369914396407324</v>
      </c>
      <c r="F24" s="28">
        <f t="shared" si="5"/>
        <v>2.5724552980846971E-2</v>
      </c>
      <c r="G24" s="82">
        <v>70.851891673619704</v>
      </c>
      <c r="H24" s="26">
        <f t="shared" si="6"/>
        <v>9.2887423625169108E-2</v>
      </c>
      <c r="I24" s="83">
        <v>56.103603716788363</v>
      </c>
      <c r="J24" s="28">
        <f t="shared" si="7"/>
        <v>-0.12173444400769629</v>
      </c>
      <c r="K24" s="82">
        <v>37.479999999999997</v>
      </c>
      <c r="L24" s="26">
        <f t="shared" si="8"/>
        <v>0.36043557168784024</v>
      </c>
    </row>
    <row r="25" spans="2:18" outlineLevel="1">
      <c r="B25" s="24" t="s">
        <v>38</v>
      </c>
      <c r="C25" s="82">
        <v>59.913948047662259</v>
      </c>
      <c r="D25" s="26">
        <f t="shared" si="5"/>
        <v>6.3081132242310378E-2</v>
      </c>
      <c r="E25" s="83">
        <v>67.123647350193707</v>
      </c>
      <c r="F25" s="28">
        <f t="shared" si="5"/>
        <v>9.6075234327134273E-2</v>
      </c>
      <c r="G25" s="82">
        <v>65.543821197739675</v>
      </c>
      <c r="H25" s="26">
        <f t="shared" si="6"/>
        <v>8.6421700608978469E-2</v>
      </c>
      <c r="I25" s="83">
        <v>46.707606953148165</v>
      </c>
      <c r="J25" s="28">
        <f t="shared" si="7"/>
        <v>-9.28800358681654E-2</v>
      </c>
      <c r="K25" s="82">
        <v>38</v>
      </c>
      <c r="L25" s="26">
        <f t="shared" si="8"/>
        <v>8.2004555808656177E-2</v>
      </c>
    </row>
    <row r="26" spans="2:18" outlineLevel="1">
      <c r="B26" s="24" t="s">
        <v>39</v>
      </c>
      <c r="C26" s="82">
        <v>49.642168960120578</v>
      </c>
      <c r="D26" s="26">
        <f t="shared" si="5"/>
        <v>7.3443333386952414E-2</v>
      </c>
      <c r="E26" s="83">
        <v>52.37484891481423</v>
      </c>
      <c r="F26" s="28">
        <f t="shared" si="5"/>
        <v>6.2154692517966126E-2</v>
      </c>
      <c r="G26" s="82">
        <v>52.256054031572219</v>
      </c>
      <c r="H26" s="26">
        <f t="shared" si="6"/>
        <v>7.410205102281453E-2</v>
      </c>
      <c r="I26" s="83">
        <v>50.348331802877254</v>
      </c>
      <c r="J26" s="28">
        <f t="shared" si="7"/>
        <v>7.8898167490600635E-2</v>
      </c>
      <c r="K26" s="82">
        <v>34.78</v>
      </c>
      <c r="L26" s="26">
        <f t="shared" si="8"/>
        <v>-6.0264251654686407E-2</v>
      </c>
      <c r="N26" s="29"/>
      <c r="O26" s="29"/>
      <c r="P26" s="29"/>
    </row>
    <row r="27" spans="2:18" outlineLevel="1">
      <c r="B27" s="24" t="s">
        <v>40</v>
      </c>
      <c r="C27" s="82">
        <v>44.382245888562132</v>
      </c>
      <c r="D27" s="26">
        <f t="shared" si="5"/>
        <v>5.1243076318947756E-2</v>
      </c>
      <c r="E27" s="83">
        <v>48.443038554057559</v>
      </c>
      <c r="F27" s="28">
        <f t="shared" si="5"/>
        <v>9.0813748121088889E-2</v>
      </c>
      <c r="G27" s="82">
        <v>45.54294196768366</v>
      </c>
      <c r="H27" s="26">
        <f t="shared" si="6"/>
        <v>4.7204919928343525E-2</v>
      </c>
      <c r="I27" s="83">
        <v>44.522764299890397</v>
      </c>
      <c r="J27" s="28">
        <f t="shared" si="7"/>
        <v>5.3045513242440778E-2</v>
      </c>
      <c r="K27" s="82">
        <v>32.613624652169435</v>
      </c>
      <c r="L27" s="26">
        <f t="shared" si="8"/>
        <v>-0.15112897834020211</v>
      </c>
    </row>
    <row r="28" spans="2:18" outlineLevel="1">
      <c r="B28" s="24" t="s">
        <v>41</v>
      </c>
      <c r="C28" s="82">
        <v>50.451248015728673</v>
      </c>
      <c r="D28" s="26">
        <f t="shared" si="5"/>
        <v>-3.9832716267403034E-2</v>
      </c>
      <c r="E28" s="83">
        <v>55.771716853224028</v>
      </c>
      <c r="F28" s="28">
        <f t="shared" si="5"/>
        <v>-4.5498430163541936E-3</v>
      </c>
      <c r="G28" s="82">
        <v>51.02904569466947</v>
      </c>
      <c r="H28" s="26">
        <f t="shared" si="6"/>
        <v>-5.466754919100647E-2</v>
      </c>
      <c r="I28" s="83">
        <v>46.00685644322008</v>
      </c>
      <c r="J28" s="28">
        <f t="shared" si="7"/>
        <v>-0.11712039065016155</v>
      </c>
      <c r="K28" s="82">
        <v>36.674653887113948</v>
      </c>
      <c r="L28" s="26">
        <f t="shared" si="8"/>
        <v>-6.6802700073436361E-2</v>
      </c>
    </row>
    <row r="29" spans="2:18" outlineLevel="1">
      <c r="B29" s="24" t="s">
        <v>42</v>
      </c>
      <c r="C29" s="82">
        <v>57.372463425654566</v>
      </c>
      <c r="D29" s="26">
        <f t="shared" si="5"/>
        <v>2.2417830811127804E-3</v>
      </c>
      <c r="E29" s="83">
        <v>57.886163563593087</v>
      </c>
      <c r="F29" s="28">
        <f t="shared" si="5"/>
        <v>1.5190521985146921E-2</v>
      </c>
      <c r="G29" s="82">
        <v>60.857908202957212</v>
      </c>
      <c r="H29" s="26">
        <f t="shared" si="6"/>
        <v>1.0425173550675959E-2</v>
      </c>
      <c r="I29" s="83">
        <v>57.754317367220594</v>
      </c>
      <c r="J29" s="28">
        <f t="shared" si="7"/>
        <v>-5.6610301090810222E-2</v>
      </c>
      <c r="K29" s="82">
        <v>36.670359682572403</v>
      </c>
      <c r="L29" s="26">
        <f t="shared" si="8"/>
        <v>-0.21527156681848048</v>
      </c>
    </row>
    <row r="30" spans="2:18" outlineLevel="1">
      <c r="B30" s="24" t="s">
        <v>43</v>
      </c>
      <c r="C30" s="82">
        <v>60.950099889757524</v>
      </c>
      <c r="D30" s="26">
        <f t="shared" si="5"/>
        <v>4.05339196311294E-3</v>
      </c>
      <c r="E30" s="83">
        <v>60.88</v>
      </c>
      <c r="F30" s="28">
        <f t="shared" si="5"/>
        <v>7.1133167907362349E-3</v>
      </c>
      <c r="G30" s="82">
        <v>62.58</v>
      </c>
      <c r="H30" s="26">
        <f t="shared" si="6"/>
        <v>-2.931596091205213E-2</v>
      </c>
      <c r="I30" s="83">
        <v>68.56</v>
      </c>
      <c r="J30" s="28">
        <f t="shared" si="7"/>
        <v>4.2262085740346622E-2</v>
      </c>
      <c r="K30" s="82">
        <v>49.39</v>
      </c>
      <c r="L30" s="26">
        <f t="shared" si="8"/>
        <v>-0.10880548538433776</v>
      </c>
    </row>
    <row r="31" spans="2:18" outlineLevel="1">
      <c r="B31" s="24" t="s">
        <v>44</v>
      </c>
      <c r="C31" s="82">
        <v>58.264728887807387</v>
      </c>
      <c r="D31" s="26">
        <f t="shared" si="5"/>
        <v>-2.2362553070906399E-2</v>
      </c>
      <c r="E31" s="83">
        <v>59.11</v>
      </c>
      <c r="F31" s="28">
        <f t="shared" si="5"/>
        <v>-3.4150326797385722E-2</v>
      </c>
      <c r="G31" s="82">
        <v>61.43</v>
      </c>
      <c r="H31" s="26">
        <f t="shared" si="6"/>
        <v>-2.4456090201683378E-2</v>
      </c>
      <c r="I31" s="83">
        <v>64.69</v>
      </c>
      <c r="J31" s="28">
        <f t="shared" si="7"/>
        <v>-2.6632560938910532E-2</v>
      </c>
      <c r="K31" s="82">
        <v>36.9</v>
      </c>
      <c r="L31" s="26">
        <f t="shared" si="8"/>
        <v>-0.12205567451820132</v>
      </c>
    </row>
    <row r="32" spans="2:18" ht="15" customHeight="1">
      <c r="B32" s="35">
        <v>2010</v>
      </c>
      <c r="C32" s="86">
        <v>56.104302420489866</v>
      </c>
      <c r="D32" s="37">
        <f>C32/C45-1</f>
        <v>4.0435818049023187E-2</v>
      </c>
      <c r="E32" s="86">
        <v>59.458591936992967</v>
      </c>
      <c r="F32" s="37">
        <f>E32/E45-1</f>
        <v>4.5572847159077501E-2</v>
      </c>
      <c r="G32" s="86">
        <v>59.522066888293921</v>
      </c>
      <c r="H32" s="37">
        <f>G32/G45-1</f>
        <v>5.8326171297294671E-2</v>
      </c>
      <c r="I32" s="86">
        <v>53.009782628853443</v>
      </c>
      <c r="J32" s="37">
        <f>I32/I45-1</f>
        <v>-2.4803804613551916E-2</v>
      </c>
      <c r="K32" s="86">
        <v>40.157146518918708</v>
      </c>
      <c r="L32" s="37">
        <f>K32/K45-1</f>
        <v>1.2990317321541989E-2</v>
      </c>
      <c r="O32" s="21"/>
      <c r="P32" s="21"/>
      <c r="Q32" s="21"/>
      <c r="R32" s="21"/>
    </row>
    <row r="33" spans="2:17" ht="15" hidden="1" customHeight="1" outlineLevel="1">
      <c r="B33" s="24" t="s">
        <v>33</v>
      </c>
      <c r="C33" s="82">
        <v>53.539055226095769</v>
      </c>
      <c r="D33" s="26">
        <f t="shared" si="5"/>
        <v>-7.6514199942942507E-2</v>
      </c>
      <c r="E33" s="83">
        <v>55.501833903122694</v>
      </c>
      <c r="F33" s="28">
        <f t="shared" si="5"/>
        <v>-6.8292195683688162E-2</v>
      </c>
      <c r="G33" s="82">
        <v>54.36676779141996</v>
      </c>
      <c r="H33" s="26">
        <f t="shared" ref="H33:H70" si="9">G33/G46-1</f>
        <v>-0.10285861730330104</v>
      </c>
      <c r="I33" s="83">
        <v>57.508510578039591</v>
      </c>
      <c r="J33" s="28">
        <f t="shared" ref="J33:J70" si="10">I33/I46-1</f>
        <v>-9.0055212372791349E-2</v>
      </c>
      <c r="K33" s="82">
        <v>46.475316912295163</v>
      </c>
      <c r="L33" s="26">
        <f t="shared" ref="L33:L70" si="11">K33/K46-1</f>
        <v>5.2430183702336208E-2</v>
      </c>
      <c r="N33" s="29"/>
      <c r="O33" s="29"/>
      <c r="P33" s="29"/>
    </row>
    <row r="34" spans="2:17" ht="15" hidden="1" customHeight="1" outlineLevel="1">
      <c r="B34" s="24" t="s">
        <v>34</v>
      </c>
      <c r="C34" s="82">
        <v>54.913279549801061</v>
      </c>
      <c r="D34" s="26">
        <f t="shared" si="5"/>
        <v>-9.5231853005462996E-2</v>
      </c>
      <c r="E34" s="83">
        <v>58.71787348600666</v>
      </c>
      <c r="F34" s="28">
        <f t="shared" si="5"/>
        <v>-6.8118179876104357E-2</v>
      </c>
      <c r="G34" s="82">
        <v>54.603405251960439</v>
      </c>
      <c r="H34" s="26">
        <f t="shared" si="9"/>
        <v>-0.14628822307754163</v>
      </c>
      <c r="I34" s="83">
        <v>57.06725197541703</v>
      </c>
      <c r="J34" s="28">
        <f t="shared" si="10"/>
        <v>-7.5085057124521404E-2</v>
      </c>
      <c r="K34" s="82">
        <v>36.879659211927581</v>
      </c>
      <c r="L34" s="26">
        <f t="shared" si="11"/>
        <v>-0.27316398872826997</v>
      </c>
      <c r="O34" s="29"/>
      <c r="P34" s="29"/>
      <c r="Q34" s="29"/>
    </row>
    <row r="35" spans="2:17" ht="15" hidden="1" customHeight="1" outlineLevel="1">
      <c r="B35" s="24" t="s">
        <v>35</v>
      </c>
      <c r="C35" s="82">
        <v>51.010781288890179</v>
      </c>
      <c r="D35" s="26">
        <f t="shared" si="5"/>
        <v>-0.10228116041542146</v>
      </c>
      <c r="E35" s="83">
        <v>54.716067561758173</v>
      </c>
      <c r="F35" s="28">
        <f t="shared" si="5"/>
        <v>-0.12384199260595408</v>
      </c>
      <c r="G35" s="82">
        <v>55.379656895756852</v>
      </c>
      <c r="H35" s="26">
        <f t="shared" si="9"/>
        <v>-7.6389978389645563E-2</v>
      </c>
      <c r="I35" s="83">
        <v>42.456257611373871</v>
      </c>
      <c r="J35" s="28">
        <f t="shared" si="10"/>
        <v>-0.18416107587675112</v>
      </c>
      <c r="K35" s="82">
        <v>37.320931670617334</v>
      </c>
      <c r="L35" s="26">
        <f t="shared" si="11"/>
        <v>-0.25178565215282012</v>
      </c>
    </row>
    <row r="36" spans="2:17" ht="15" hidden="1" customHeight="1" outlineLevel="1">
      <c r="B36" s="24" t="s">
        <v>36</v>
      </c>
      <c r="C36" s="82">
        <v>49.779626739355038</v>
      </c>
      <c r="D36" s="26">
        <f t="shared" si="5"/>
        <v>-9.6216339181741883E-2</v>
      </c>
      <c r="E36" s="83">
        <v>54.44</v>
      </c>
      <c r="F36" s="28">
        <f t="shared" si="5"/>
        <v>-8.9784317003845593E-2</v>
      </c>
      <c r="G36" s="82">
        <v>51.97</v>
      </c>
      <c r="H36" s="26">
        <f t="shared" si="9"/>
        <v>-8.1639865700653846E-2</v>
      </c>
      <c r="I36" s="83">
        <v>45.87</v>
      </c>
      <c r="J36" s="28">
        <f t="shared" si="10"/>
        <v>-0.19441517386722873</v>
      </c>
      <c r="K36" s="82">
        <v>34.43</v>
      </c>
      <c r="L36" s="26">
        <f t="shared" si="11"/>
        <v>-0.15654091131798142</v>
      </c>
    </row>
    <row r="37" spans="2:17" ht="15" hidden="1" customHeight="1" outlineLevel="1">
      <c r="B37" s="24" t="s">
        <v>37</v>
      </c>
      <c r="C37" s="82">
        <v>63.285896324051336</v>
      </c>
      <c r="D37" s="26">
        <f t="shared" si="5"/>
        <v>-0.11812677448346953</v>
      </c>
      <c r="E37" s="83">
        <v>69.58</v>
      </c>
      <c r="F37" s="28">
        <f t="shared" si="5"/>
        <v>-0.10346604818966632</v>
      </c>
      <c r="G37" s="82">
        <v>64.83</v>
      </c>
      <c r="H37" s="26">
        <f t="shared" si="9"/>
        <v>-9.7954640322805098E-2</v>
      </c>
      <c r="I37" s="83">
        <v>63.88</v>
      </c>
      <c r="J37" s="28">
        <f t="shared" si="10"/>
        <v>-0.21242756750092462</v>
      </c>
      <c r="K37" s="82">
        <v>27.55</v>
      </c>
      <c r="L37" s="26">
        <f t="shared" si="11"/>
        <v>-0.25338753387533874</v>
      </c>
    </row>
    <row r="38" spans="2:17" ht="15" hidden="1" customHeight="1" outlineLevel="1">
      <c r="B38" s="24" t="s">
        <v>38</v>
      </c>
      <c r="C38" s="82">
        <v>56.358772844823612</v>
      </c>
      <c r="D38" s="26">
        <f t="shared" si="5"/>
        <v>-0.14143615653805086</v>
      </c>
      <c r="E38" s="83">
        <v>61.24</v>
      </c>
      <c r="F38" s="28">
        <f t="shared" si="5"/>
        <v>-0.1560088202866593</v>
      </c>
      <c r="G38" s="82">
        <v>60.33</v>
      </c>
      <c r="H38" s="26">
        <f t="shared" si="9"/>
        <v>-0.11617345443891014</v>
      </c>
      <c r="I38" s="83">
        <v>51.49</v>
      </c>
      <c r="J38" s="28">
        <f t="shared" si="10"/>
        <v>-0.21124387254901955</v>
      </c>
      <c r="K38" s="82">
        <v>35.119999999999997</v>
      </c>
      <c r="L38" s="26">
        <f t="shared" si="11"/>
        <v>-0.28165268971159751</v>
      </c>
      <c r="O38" s="21"/>
      <c r="P38" s="21"/>
      <c r="Q38" s="21"/>
    </row>
    <row r="39" spans="2:17" ht="15" hidden="1" customHeight="1" outlineLevel="1">
      <c r="B39" s="24" t="s">
        <v>39</v>
      </c>
      <c r="C39" s="82">
        <v>46.245728503887108</v>
      </c>
      <c r="D39" s="26">
        <f t="shared" si="5"/>
        <v>-0.16609189311090755</v>
      </c>
      <c r="E39" s="83">
        <v>49.310000966670231</v>
      </c>
      <c r="F39" s="28">
        <f t="shared" si="5"/>
        <v>-0.17789261476041629</v>
      </c>
      <c r="G39" s="82">
        <v>48.650921001232007</v>
      </c>
      <c r="H39" s="26">
        <f t="shared" si="9"/>
        <v>-0.18027091826062336</v>
      </c>
      <c r="I39" s="83">
        <v>46.666435554322959</v>
      </c>
      <c r="J39" s="28">
        <f t="shared" si="10"/>
        <v>-0.18013992350100216</v>
      </c>
      <c r="K39" s="82">
        <v>37.010404319768206</v>
      </c>
      <c r="L39" s="26">
        <f t="shared" si="11"/>
        <v>-0.20901038000067951</v>
      </c>
    </row>
    <row r="40" spans="2:17" ht="15" hidden="1" customHeight="1" outlineLevel="1">
      <c r="B40" s="24" t="s">
        <v>40</v>
      </c>
      <c r="C40" s="82">
        <v>42.218823494154968</v>
      </c>
      <c r="D40" s="26">
        <f t="shared" si="5"/>
        <v>-0.18192074877661413</v>
      </c>
      <c r="E40" s="83">
        <v>44.41</v>
      </c>
      <c r="F40" s="28">
        <f t="shared" si="5"/>
        <v>-0.22400838720950556</v>
      </c>
      <c r="G40" s="82">
        <v>43.49</v>
      </c>
      <c r="H40" s="26">
        <f t="shared" si="9"/>
        <v>-0.14909019761299158</v>
      </c>
      <c r="I40" s="83">
        <v>42.28</v>
      </c>
      <c r="J40" s="28">
        <f t="shared" si="10"/>
        <v>-0.23709852038975099</v>
      </c>
      <c r="K40" s="82">
        <v>38.42</v>
      </c>
      <c r="L40" s="26">
        <f t="shared" si="11"/>
        <v>-0.29979952615272454</v>
      </c>
    </row>
    <row r="41" spans="2:17" ht="15" hidden="1" customHeight="1" outlineLevel="1">
      <c r="B41" s="24" t="s">
        <v>41</v>
      </c>
      <c r="C41" s="82">
        <v>52.544227313809579</v>
      </c>
      <c r="D41" s="26">
        <f t="shared" si="5"/>
        <v>-0.13382983920848956</v>
      </c>
      <c r="E41" s="83">
        <v>56.026629220914671</v>
      </c>
      <c r="F41" s="28">
        <f t="shared" si="5"/>
        <v>-0.13725547858154186</v>
      </c>
      <c r="G41" s="82">
        <v>53.98</v>
      </c>
      <c r="H41" s="26">
        <f t="shared" si="9"/>
        <v>-8.2440931497535286E-2</v>
      </c>
      <c r="I41" s="83">
        <v>52.11</v>
      </c>
      <c r="J41" s="28">
        <f t="shared" si="10"/>
        <v>-0.24324716816729597</v>
      </c>
      <c r="K41" s="82">
        <v>39.299999999999997</v>
      </c>
      <c r="L41" s="26">
        <f t="shared" si="11"/>
        <v>-0.22147385103011097</v>
      </c>
    </row>
    <row r="42" spans="2:17" ht="15" hidden="1" customHeight="1" outlineLevel="1">
      <c r="B42" s="24" t="s">
        <v>42</v>
      </c>
      <c r="C42" s="82">
        <v>57.244134493454197</v>
      </c>
      <c r="D42" s="26">
        <f t="shared" si="5"/>
        <v>-0.1732634566793938</v>
      </c>
      <c r="E42" s="83">
        <v>57.02</v>
      </c>
      <c r="F42" s="28">
        <f t="shared" si="5"/>
        <v>-0.20871495975575904</v>
      </c>
      <c r="G42" s="82">
        <v>60.23</v>
      </c>
      <c r="H42" s="26">
        <f t="shared" si="9"/>
        <v>-0.16102521242512902</v>
      </c>
      <c r="I42" s="83">
        <v>61.22</v>
      </c>
      <c r="J42" s="28">
        <f t="shared" si="10"/>
        <v>-0.14995834490419324</v>
      </c>
      <c r="K42" s="82">
        <v>46.73</v>
      </c>
      <c r="L42" s="26">
        <f t="shared" si="11"/>
        <v>-0.15998561927017807</v>
      </c>
    </row>
    <row r="43" spans="2:17" ht="15" hidden="1" customHeight="1" outlineLevel="1">
      <c r="B43" s="24" t="s">
        <v>43</v>
      </c>
      <c r="C43" s="82">
        <v>60.704042611308388</v>
      </c>
      <c r="D43" s="26">
        <f t="shared" si="5"/>
        <v>-0.12847181637072957</v>
      </c>
      <c r="E43" s="83">
        <v>60.45</v>
      </c>
      <c r="F43" s="28">
        <f t="shared" si="5"/>
        <v>-0.15134072722167624</v>
      </c>
      <c r="G43" s="82">
        <v>64.47</v>
      </c>
      <c r="H43" s="26">
        <f t="shared" si="9"/>
        <v>-0.13509525087201513</v>
      </c>
      <c r="I43" s="83">
        <v>65.78</v>
      </c>
      <c r="J43" s="28">
        <f t="shared" si="10"/>
        <v>-0.10564242012236569</v>
      </c>
      <c r="K43" s="82">
        <v>55.42</v>
      </c>
      <c r="L43" s="26">
        <f t="shared" si="11"/>
        <v>-7.7102414654454554E-2</v>
      </c>
    </row>
    <row r="44" spans="2:17" ht="15" hidden="1" customHeight="1" outlineLevel="1">
      <c r="B44" s="24" t="s">
        <v>44</v>
      </c>
      <c r="C44" s="82">
        <v>59.597480713147469</v>
      </c>
      <c r="D44" s="26">
        <f t="shared" si="5"/>
        <v>-9.7720527496153009E-2</v>
      </c>
      <c r="E44" s="83">
        <v>61.2</v>
      </c>
      <c r="F44" s="28">
        <f t="shared" si="5"/>
        <v>-0.11560693641618491</v>
      </c>
      <c r="G44" s="82">
        <v>62.97</v>
      </c>
      <c r="H44" s="26">
        <f t="shared" si="9"/>
        <v>-0.10324693819424668</v>
      </c>
      <c r="I44" s="83">
        <v>66.459999999999994</v>
      </c>
      <c r="J44" s="28">
        <f t="shared" si="10"/>
        <v>-4.0981240981241007E-2</v>
      </c>
      <c r="K44" s="82">
        <v>42.03</v>
      </c>
      <c r="L44" s="26">
        <f t="shared" si="11"/>
        <v>-0.15568501406187218</v>
      </c>
    </row>
    <row r="45" spans="2:17" collapsed="1">
      <c r="B45" s="38">
        <v>2009</v>
      </c>
      <c r="C45" s="87">
        <v>53.92384753313668</v>
      </c>
      <c r="D45" s="40">
        <f t="shared" si="5"/>
        <v>-0.12627383890505806</v>
      </c>
      <c r="E45" s="87">
        <v>56.867000801089766</v>
      </c>
      <c r="F45" s="40">
        <f>E45/E58-1</f>
        <v>-0.13599251003488066</v>
      </c>
      <c r="G45" s="87">
        <v>56.241703647309272</v>
      </c>
      <c r="H45" s="40">
        <f>G45/G58-1</f>
        <v>-0.12002217254634506</v>
      </c>
      <c r="I45" s="87">
        <v>54.358069565526627</v>
      </c>
      <c r="J45" s="40">
        <f>I45/I58-1</f>
        <v>-0.15964622936945139</v>
      </c>
      <c r="K45" s="87">
        <v>39.642181995479113</v>
      </c>
      <c r="L45" s="40">
        <f>K45/K58-1</f>
        <v>-0.19169539818276027</v>
      </c>
    </row>
    <row r="46" spans="2:17" ht="15" hidden="1" customHeight="1" outlineLevel="1">
      <c r="B46" s="24" t="s">
        <v>33</v>
      </c>
      <c r="C46" s="82">
        <v>57.974963148093735</v>
      </c>
      <c r="D46" s="26">
        <f t="shared" si="5"/>
        <v>-7.7130545293367381E-2</v>
      </c>
      <c r="E46" s="83">
        <v>59.57</v>
      </c>
      <c r="F46" s="28">
        <f t="shared" si="5"/>
        <v>-7.6863474353014105E-2</v>
      </c>
      <c r="G46" s="82">
        <v>60.6</v>
      </c>
      <c r="H46" s="26">
        <f t="shared" si="9"/>
        <v>-9.1181763647270597E-2</v>
      </c>
      <c r="I46" s="83">
        <v>63.2</v>
      </c>
      <c r="J46" s="28">
        <f t="shared" si="10"/>
        <v>-3.8198143357175307E-2</v>
      </c>
      <c r="K46" s="82">
        <v>44.16</v>
      </c>
      <c r="L46" s="26">
        <f t="shared" si="11"/>
        <v>-0.12692763938315543</v>
      </c>
    </row>
    <row r="47" spans="2:17" ht="15" hidden="1" customHeight="1" outlineLevel="1">
      <c r="B47" s="24" t="s">
        <v>34</v>
      </c>
      <c r="C47" s="82">
        <v>60.693206024341421</v>
      </c>
      <c r="D47" s="26">
        <f t="shared" si="5"/>
        <v>-7.1829271559538221E-2</v>
      </c>
      <c r="E47" s="83">
        <v>63.01</v>
      </c>
      <c r="F47" s="28">
        <f t="shared" si="5"/>
        <v>-7.1196933962264231E-2</v>
      </c>
      <c r="G47" s="82">
        <v>63.96</v>
      </c>
      <c r="H47" s="26">
        <f t="shared" si="9"/>
        <v>-7.1967498549042386E-2</v>
      </c>
      <c r="I47" s="83">
        <v>61.7</v>
      </c>
      <c r="J47" s="28">
        <f t="shared" si="10"/>
        <v>-5.9881151912235198E-2</v>
      </c>
      <c r="K47" s="82">
        <v>50.74</v>
      </c>
      <c r="L47" s="26">
        <f t="shared" si="11"/>
        <v>-6.4872834500552812E-2</v>
      </c>
    </row>
    <row r="48" spans="2:17" ht="15" hidden="1" customHeight="1" outlineLevel="1">
      <c r="B48" s="24" t="s">
        <v>35</v>
      </c>
      <c r="C48" s="82">
        <v>56.822669904639113</v>
      </c>
      <c r="D48" s="26">
        <f t="shared" si="5"/>
        <v>-4.9017781936257276E-2</v>
      </c>
      <c r="E48" s="83">
        <v>62.45</v>
      </c>
      <c r="F48" s="28">
        <f t="shared" si="5"/>
        <v>-4.2618427104093248E-2</v>
      </c>
      <c r="G48" s="82">
        <v>59.96</v>
      </c>
      <c r="H48" s="26">
        <f t="shared" si="9"/>
        <v>-2.1540469973890364E-2</v>
      </c>
      <c r="I48" s="83">
        <v>52.04</v>
      </c>
      <c r="J48" s="28">
        <f t="shared" si="10"/>
        <v>-4.0029514849658776E-2</v>
      </c>
      <c r="K48" s="82">
        <v>49.88</v>
      </c>
      <c r="L48" s="26">
        <f t="shared" si="11"/>
        <v>-5.7979225684608116E-2</v>
      </c>
    </row>
    <row r="49" spans="2:12" ht="15" hidden="1" customHeight="1" outlineLevel="1">
      <c r="B49" s="24" t="s">
        <v>36</v>
      </c>
      <c r="C49" s="82">
        <v>55.079139950689175</v>
      </c>
      <c r="D49" s="26">
        <f t="shared" si="5"/>
        <v>-4.5257818262839034E-2</v>
      </c>
      <c r="E49" s="83">
        <v>59.81</v>
      </c>
      <c r="F49" s="28">
        <f t="shared" si="5"/>
        <v>-1.9025750369033867E-2</v>
      </c>
      <c r="G49" s="82">
        <v>56.59</v>
      </c>
      <c r="H49" s="26">
        <f t="shared" si="9"/>
        <v>-2.1611341632088554E-2</v>
      </c>
      <c r="I49" s="83">
        <v>56.94</v>
      </c>
      <c r="J49" s="28">
        <f t="shared" si="10"/>
        <v>-5.9153998678122988E-2</v>
      </c>
      <c r="K49" s="82">
        <v>40.82</v>
      </c>
      <c r="L49" s="26">
        <f t="shared" si="11"/>
        <v>-0.11778690296088179</v>
      </c>
    </row>
    <row r="50" spans="2:12" ht="13.5" hidden="1" customHeight="1" outlineLevel="1">
      <c r="B50" s="24" t="s">
        <v>37</v>
      </c>
      <c r="C50" s="82">
        <v>71.763031797437264</v>
      </c>
      <c r="D50" s="26">
        <f t="shared" si="5"/>
        <v>-2.1725537089390734E-2</v>
      </c>
      <c r="E50" s="83">
        <v>77.61</v>
      </c>
      <c r="F50" s="28">
        <f t="shared" si="5"/>
        <v>-9.0113285272919175E-4</v>
      </c>
      <c r="G50" s="82">
        <v>71.87</v>
      </c>
      <c r="H50" s="26">
        <f t="shared" si="9"/>
        <v>-8.3414430696515662E-4</v>
      </c>
      <c r="I50" s="83">
        <v>81.11</v>
      </c>
      <c r="J50" s="28">
        <f t="shared" si="10"/>
        <v>3.4640603736235676E-3</v>
      </c>
      <c r="K50" s="82">
        <v>36.9</v>
      </c>
      <c r="L50" s="26">
        <f t="shared" si="11"/>
        <v>0.12226277372262762</v>
      </c>
    </row>
    <row r="51" spans="2:12" ht="13.5" hidden="1" customHeight="1" outlineLevel="1">
      <c r="B51" s="24" t="s">
        <v>38</v>
      </c>
      <c r="C51" s="82">
        <v>65.643077418180823</v>
      </c>
      <c r="D51" s="26">
        <f t="shared" si="5"/>
        <v>2.7911086986943445E-2</v>
      </c>
      <c r="E51" s="83">
        <v>72.56</v>
      </c>
      <c r="F51" s="28">
        <f t="shared" si="5"/>
        <v>8.282345918519618E-2</v>
      </c>
      <c r="G51" s="82">
        <v>68.260000000000005</v>
      </c>
      <c r="H51" s="26">
        <f t="shared" si="9"/>
        <v>4.3730886850152917E-2</v>
      </c>
      <c r="I51" s="83">
        <v>65.28</v>
      </c>
      <c r="J51" s="28">
        <f t="shared" si="10"/>
        <v>-4.7980166253463463E-2</v>
      </c>
      <c r="K51" s="82">
        <v>48.89</v>
      </c>
      <c r="L51" s="26">
        <f t="shared" si="11"/>
        <v>-3.9677862895305394E-2</v>
      </c>
    </row>
    <row r="52" spans="2:12" ht="15" hidden="1" customHeight="1" outlineLevel="1">
      <c r="B52" s="24" t="s">
        <v>39</v>
      </c>
      <c r="C52" s="82">
        <v>55.456624203364015</v>
      </c>
      <c r="D52" s="26">
        <f t="shared" si="5"/>
        <v>5.0001488404924466E-2</v>
      </c>
      <c r="E52" s="83">
        <v>59.98</v>
      </c>
      <c r="F52" s="28">
        <f t="shared" si="5"/>
        <v>0.1134211991832188</v>
      </c>
      <c r="G52" s="82">
        <v>59.35</v>
      </c>
      <c r="H52" s="26">
        <f t="shared" si="9"/>
        <v>0.11602106054907857</v>
      </c>
      <c r="I52" s="83">
        <v>56.92</v>
      </c>
      <c r="J52" s="28">
        <f t="shared" si="10"/>
        <v>-9.3978419770275323E-3</v>
      </c>
      <c r="K52" s="82">
        <v>46.79</v>
      </c>
      <c r="L52" s="26">
        <f t="shared" si="11"/>
        <v>-0.12705223880597016</v>
      </c>
    </row>
    <row r="53" spans="2:12" ht="15" hidden="1" customHeight="1" outlineLevel="1">
      <c r="B53" s="24" t="s">
        <v>40</v>
      </c>
      <c r="C53" s="82">
        <v>51.607253736137892</v>
      </c>
      <c r="D53" s="26">
        <f t="shared" si="5"/>
        <v>9.2375821819973281E-2</v>
      </c>
      <c r="E53" s="83">
        <v>57.23</v>
      </c>
      <c r="F53" s="28">
        <f t="shared" si="5"/>
        <v>0.19903624554787336</v>
      </c>
      <c r="G53" s="82">
        <v>51.11</v>
      </c>
      <c r="H53" s="26">
        <f t="shared" si="9"/>
        <v>2.5275827482447388E-2</v>
      </c>
      <c r="I53" s="83">
        <v>55.42</v>
      </c>
      <c r="J53" s="28">
        <f t="shared" si="10"/>
        <v>0.2058311575282854</v>
      </c>
      <c r="K53" s="82">
        <v>54.87</v>
      </c>
      <c r="L53" s="26">
        <f t="shared" si="11"/>
        <v>1.8563207722294361E-2</v>
      </c>
    </row>
    <row r="54" spans="2:12" ht="15" hidden="1" customHeight="1" outlineLevel="1">
      <c r="B54" s="24" t="s">
        <v>41</v>
      </c>
      <c r="C54" s="82">
        <v>60.662707736080876</v>
      </c>
      <c r="D54" s="26">
        <f t="shared" si="5"/>
        <v>1.989692699997514E-2</v>
      </c>
      <c r="E54" s="83">
        <v>64.94</v>
      </c>
      <c r="F54" s="28">
        <f t="shared" si="5"/>
        <v>2.0427404148334327E-2</v>
      </c>
      <c r="G54" s="82">
        <v>58.83</v>
      </c>
      <c r="H54" s="26">
        <f t="shared" si="9"/>
        <v>4.5680767863490956E-2</v>
      </c>
      <c r="I54" s="83">
        <v>68.86</v>
      </c>
      <c r="J54" s="28">
        <f t="shared" si="10"/>
        <v>0.1242448979591837</v>
      </c>
      <c r="K54" s="82">
        <v>50.48</v>
      </c>
      <c r="L54" s="26">
        <f t="shared" si="11"/>
        <v>-0.10401135960241403</v>
      </c>
    </row>
    <row r="55" spans="2:12" ht="15" hidden="1" customHeight="1" outlineLevel="1">
      <c r="B55" s="24" t="s">
        <v>42</v>
      </c>
      <c r="C55" s="82">
        <v>69.241084062320297</v>
      </c>
      <c r="D55" s="26">
        <f t="shared" si="5"/>
        <v>2.7754726081888892E-2</v>
      </c>
      <c r="E55" s="83">
        <v>72.06</v>
      </c>
      <c r="F55" s="28">
        <f t="shared" si="5"/>
        <v>7.0251002524877482E-2</v>
      </c>
      <c r="G55" s="82">
        <v>71.790000000000006</v>
      </c>
      <c r="H55" s="26">
        <f t="shared" si="9"/>
        <v>4.6044004079848655E-2</v>
      </c>
      <c r="I55" s="83">
        <v>72.02</v>
      </c>
      <c r="J55" s="28">
        <f t="shared" si="10"/>
        <v>-9.3535075653371491E-3</v>
      </c>
      <c r="K55" s="82">
        <v>55.63</v>
      </c>
      <c r="L55" s="26">
        <f t="shared" si="11"/>
        <v>-8.45812078328122E-2</v>
      </c>
    </row>
    <row r="56" spans="2:12" ht="15" hidden="1" customHeight="1" outlineLevel="1">
      <c r="B56" s="24" t="s">
        <v>43</v>
      </c>
      <c r="C56" s="82">
        <v>69.652414863419494</v>
      </c>
      <c r="D56" s="26">
        <f t="shared" si="5"/>
        <v>1.9612984767295005E-2</v>
      </c>
      <c r="E56" s="83">
        <v>71.23</v>
      </c>
      <c r="F56" s="28">
        <f t="shared" si="5"/>
        <v>5.1055039102847921E-2</v>
      </c>
      <c r="G56" s="82">
        <v>74.540000000000006</v>
      </c>
      <c r="H56" s="26">
        <f t="shared" si="9"/>
        <v>4.779308405960081E-2</v>
      </c>
      <c r="I56" s="83">
        <v>73.55</v>
      </c>
      <c r="J56" s="28">
        <f t="shared" si="10"/>
        <v>-4.6014345648938138E-3</v>
      </c>
      <c r="K56" s="82">
        <v>60.05</v>
      </c>
      <c r="L56" s="26">
        <f t="shared" si="11"/>
        <v>9.8810612991765856E-2</v>
      </c>
    </row>
    <row r="57" spans="2:12" ht="15" hidden="1" customHeight="1" outlineLevel="1">
      <c r="B57" s="24" t="s">
        <v>44</v>
      </c>
      <c r="C57" s="82">
        <v>66.052129666391551</v>
      </c>
      <c r="D57" s="26">
        <f t="shared" si="5"/>
        <v>1.1932664685926131E-2</v>
      </c>
      <c r="E57" s="83">
        <v>69.2</v>
      </c>
      <c r="F57" s="28">
        <f t="shared" si="5"/>
        <v>3.7636827110511417E-2</v>
      </c>
      <c r="G57" s="82">
        <v>70.22</v>
      </c>
      <c r="H57" s="26">
        <f t="shared" si="9"/>
        <v>4.6030090868464324E-2</v>
      </c>
      <c r="I57" s="83">
        <v>69.3</v>
      </c>
      <c r="J57" s="28">
        <f t="shared" si="10"/>
        <v>4.93039443155463E-3</v>
      </c>
      <c r="K57" s="82">
        <v>49.78</v>
      </c>
      <c r="L57" s="26">
        <f t="shared" si="11"/>
        <v>4.4262638976295454E-2</v>
      </c>
    </row>
    <row r="58" spans="2:12" collapsed="1">
      <c r="B58" s="38">
        <v>2008</v>
      </c>
      <c r="C58" s="87">
        <v>61.717103063000927</v>
      </c>
      <c r="D58" s="40">
        <f t="shared" si="5"/>
        <v>-3.5023520967877309E-3</v>
      </c>
      <c r="E58" s="87">
        <v>65.817717394308161</v>
      </c>
      <c r="F58" s="40">
        <f>E58/E71-1</f>
        <v>2.5365732768151794E-2</v>
      </c>
      <c r="G58" s="87">
        <v>63.912637219568246</v>
      </c>
      <c r="H58" s="40">
        <f>G58/G71-1</f>
        <v>1.1812566476002706E-2</v>
      </c>
      <c r="I58" s="87">
        <v>64.684745240971253</v>
      </c>
      <c r="J58" s="40">
        <f>I58/I71-1</f>
        <v>1.0161953465488427E-3</v>
      </c>
      <c r="K58" s="87">
        <v>49.043617846978854</v>
      </c>
      <c r="L58" s="40">
        <f>K58/K71-1</f>
        <v>-4.1529867590950564E-2</v>
      </c>
    </row>
    <row r="59" spans="2:12" ht="15" hidden="1" customHeight="1" outlineLevel="1">
      <c r="B59" s="24" t="s">
        <v>33</v>
      </c>
      <c r="C59" s="82">
        <v>62.820329411079243</v>
      </c>
      <c r="D59" s="26">
        <f t="shared" si="5"/>
        <v>5.1172792302491832E-3</v>
      </c>
      <c r="E59" s="83">
        <v>64.53</v>
      </c>
      <c r="F59" s="28">
        <f t="shared" si="5"/>
        <v>3.5628310062590263E-2</v>
      </c>
      <c r="G59" s="82">
        <v>66.680000000000007</v>
      </c>
      <c r="H59" s="26">
        <f t="shared" si="9"/>
        <v>8.621993646952264E-3</v>
      </c>
      <c r="I59" s="83">
        <v>65.709999999999994</v>
      </c>
      <c r="J59" s="28">
        <f t="shared" si="10"/>
        <v>9.6803933620159821E-3</v>
      </c>
      <c r="K59" s="82">
        <v>50.58</v>
      </c>
      <c r="L59" s="26">
        <f t="shared" si="11"/>
        <v>-9.9358974358974339E-2</v>
      </c>
    </row>
    <row r="60" spans="2:12" ht="15" hidden="1" customHeight="1" outlineLevel="1">
      <c r="B60" s="24" t="s">
        <v>34</v>
      </c>
      <c r="C60" s="82">
        <v>65.39013154004526</v>
      </c>
      <c r="D60" s="26">
        <f t="shared" si="5"/>
        <v>1.2115844891495975E-2</v>
      </c>
      <c r="E60" s="83">
        <v>67.84</v>
      </c>
      <c r="F60" s="28">
        <f t="shared" si="5"/>
        <v>4.3050430504304904E-2</v>
      </c>
      <c r="G60" s="82">
        <v>68.92</v>
      </c>
      <c r="H60" s="26">
        <f t="shared" si="9"/>
        <v>3.1119090365050894E-2</v>
      </c>
      <c r="I60" s="83">
        <v>65.63</v>
      </c>
      <c r="J60" s="28">
        <f t="shared" si="10"/>
        <v>-1.2042751768779336E-2</v>
      </c>
      <c r="K60" s="82">
        <v>54.26</v>
      </c>
      <c r="L60" s="26">
        <f t="shared" si="11"/>
        <v>-6.5449534963830547E-2</v>
      </c>
    </row>
    <row r="61" spans="2:12" ht="15" hidden="1" customHeight="1" outlineLevel="1">
      <c r="B61" s="24" t="s">
        <v>35</v>
      </c>
      <c r="C61" s="82">
        <v>59.75155878343709</v>
      </c>
      <c r="D61" s="26">
        <f t="shared" si="5"/>
        <v>-7.0934011952755394E-2</v>
      </c>
      <c r="E61" s="83">
        <v>65.23</v>
      </c>
      <c r="F61" s="28">
        <f t="shared" si="5"/>
        <v>-2.4233358264771687E-2</v>
      </c>
      <c r="G61" s="82">
        <v>61.28</v>
      </c>
      <c r="H61" s="26">
        <f t="shared" si="9"/>
        <v>-0.10761613513907098</v>
      </c>
      <c r="I61" s="83">
        <v>54.21</v>
      </c>
      <c r="J61" s="28">
        <f t="shared" si="10"/>
        <v>-9.7252289758534505E-2</v>
      </c>
      <c r="K61" s="82">
        <v>52.95</v>
      </c>
      <c r="L61" s="26">
        <f t="shared" si="11"/>
        <v>6.3893911995177799E-2</v>
      </c>
    </row>
    <row r="62" spans="2:12" ht="15" hidden="1" customHeight="1" outlineLevel="1">
      <c r="B62" s="24" t="s">
        <v>36</v>
      </c>
      <c r="C62" s="82">
        <v>57.690066495723741</v>
      </c>
      <c r="D62" s="26">
        <f t="shared" si="5"/>
        <v>-8.1787987863093048E-2</v>
      </c>
      <c r="E62" s="83">
        <v>60.97</v>
      </c>
      <c r="F62" s="28">
        <f t="shared" si="5"/>
        <v>-5.7067738942158996E-2</v>
      </c>
      <c r="G62" s="82">
        <v>57.84</v>
      </c>
      <c r="H62" s="26">
        <f t="shared" si="9"/>
        <v>-9.0994813767090954E-2</v>
      </c>
      <c r="I62" s="83">
        <v>60.52</v>
      </c>
      <c r="J62" s="28">
        <f t="shared" si="10"/>
        <v>-0.11221945137157108</v>
      </c>
      <c r="K62" s="82">
        <v>46.27</v>
      </c>
      <c r="L62" s="26">
        <f t="shared" si="11"/>
        <v>-4.2028985507246208E-2</v>
      </c>
    </row>
    <row r="63" spans="2:12" ht="15" hidden="1" customHeight="1" outlineLevel="1">
      <c r="B63" s="24" t="s">
        <v>37</v>
      </c>
      <c r="C63" s="82">
        <v>73.356746514597177</v>
      </c>
      <c r="D63" s="26">
        <f t="shared" si="5"/>
        <v>-7.486000149323413E-2</v>
      </c>
      <c r="E63" s="83">
        <v>77.680000000000007</v>
      </c>
      <c r="F63" s="28">
        <f t="shared" si="5"/>
        <v>-5.7738961669092537E-2</v>
      </c>
      <c r="G63" s="82">
        <v>71.930000000000007</v>
      </c>
      <c r="H63" s="26">
        <f t="shared" si="9"/>
        <v>-9.9974974974974873E-2</v>
      </c>
      <c r="I63" s="83">
        <v>80.83</v>
      </c>
      <c r="J63" s="28">
        <f t="shared" si="10"/>
        <v>-3.3596365375418435E-2</v>
      </c>
      <c r="K63" s="82">
        <v>32.880000000000003</v>
      </c>
      <c r="L63" s="26">
        <f t="shared" si="11"/>
        <v>-0.18634001484780982</v>
      </c>
    </row>
    <row r="64" spans="2:12" ht="15" hidden="1" customHeight="1" outlineLevel="1">
      <c r="B64" s="24" t="s">
        <v>38</v>
      </c>
      <c r="C64" s="82">
        <v>63.860657063828924</v>
      </c>
      <c r="D64" s="26">
        <f t="shared" si="5"/>
        <v>-9.0719090399179803E-2</v>
      </c>
      <c r="E64" s="83">
        <v>67.010000000000005</v>
      </c>
      <c r="F64" s="28">
        <f t="shared" si="5"/>
        <v>-7.661568141105124E-2</v>
      </c>
      <c r="G64" s="82">
        <v>65.400000000000006</v>
      </c>
      <c r="H64" s="26">
        <f t="shared" si="9"/>
        <v>-8.1718618365627549E-2</v>
      </c>
      <c r="I64" s="83">
        <v>68.569999999999993</v>
      </c>
      <c r="J64" s="28">
        <f t="shared" si="10"/>
        <v>-9.5501912676428047E-2</v>
      </c>
      <c r="K64" s="82">
        <v>50.91</v>
      </c>
      <c r="L64" s="26">
        <f t="shared" si="11"/>
        <v>0.14020156774916015</v>
      </c>
    </row>
    <row r="65" spans="2:14" ht="15" hidden="1" customHeight="1" outlineLevel="1" thickBot="1">
      <c r="B65" s="24" t="s">
        <v>39</v>
      </c>
      <c r="C65" s="82">
        <v>52.815757706790627</v>
      </c>
      <c r="D65" s="26">
        <f t="shared" si="5"/>
        <v>-8.1411747683396096E-2</v>
      </c>
      <c r="E65" s="83">
        <v>53.87</v>
      </c>
      <c r="F65" s="28">
        <f t="shared" si="5"/>
        <v>-9.0033783783783905E-2</v>
      </c>
      <c r="G65" s="82">
        <v>53.18</v>
      </c>
      <c r="H65" s="26">
        <f t="shared" si="9"/>
        <v>-9.5732018364223848E-2</v>
      </c>
      <c r="I65" s="83">
        <v>57.46</v>
      </c>
      <c r="J65" s="28">
        <f t="shared" si="10"/>
        <v>-5.4156378600823007E-2</v>
      </c>
      <c r="K65" s="82">
        <v>53.6</v>
      </c>
      <c r="L65" s="26">
        <f t="shared" si="11"/>
        <v>0.20179372197309409</v>
      </c>
    </row>
    <row r="66" spans="2:14" ht="16.5" hidden="1" customHeight="1" outlineLevel="1" thickBot="1">
      <c r="B66" s="24" t="s">
        <v>40</v>
      </c>
      <c r="C66" s="82">
        <v>47.243130711330338</v>
      </c>
      <c r="D66" s="26">
        <f t="shared" si="5"/>
        <v>-9.5136023733904174E-2</v>
      </c>
      <c r="E66" s="83">
        <v>47.73</v>
      </c>
      <c r="F66" s="28">
        <f t="shared" si="5"/>
        <v>-0.11447124304267164</v>
      </c>
      <c r="G66" s="82">
        <v>49.85</v>
      </c>
      <c r="H66" s="26">
        <f t="shared" si="9"/>
        <v>-5.5871212121212044E-2</v>
      </c>
      <c r="I66" s="83">
        <v>45.96</v>
      </c>
      <c r="J66" s="28">
        <f t="shared" si="10"/>
        <v>-0.15592286501377417</v>
      </c>
      <c r="K66" s="82">
        <v>53.87</v>
      </c>
      <c r="L66" s="26">
        <f t="shared" si="11"/>
        <v>0.27021928790379635</v>
      </c>
      <c r="N66" s="41" t="s">
        <v>45</v>
      </c>
    </row>
    <row r="67" spans="2:14" ht="15" hidden="1" customHeight="1" outlineLevel="1">
      <c r="B67" s="24" t="s">
        <v>41</v>
      </c>
      <c r="C67" s="82">
        <v>59.479253373691513</v>
      </c>
      <c r="D67" s="26">
        <f t="shared" si="5"/>
        <v>-8.0337278871136064E-2</v>
      </c>
      <c r="E67" s="83">
        <v>63.64</v>
      </c>
      <c r="F67" s="28">
        <f t="shared" si="5"/>
        <v>-8.1408775981524295E-2</v>
      </c>
      <c r="G67" s="82">
        <v>56.26</v>
      </c>
      <c r="H67" s="26">
        <f t="shared" si="9"/>
        <v>-0.12490278425882728</v>
      </c>
      <c r="I67" s="83">
        <v>61.25</v>
      </c>
      <c r="J67" s="28">
        <f t="shared" si="10"/>
        <v>-6.0870898497393466E-2</v>
      </c>
      <c r="K67" s="82">
        <v>56.34</v>
      </c>
      <c r="L67" s="26">
        <f t="shared" si="11"/>
        <v>0.19415006358626541</v>
      </c>
    </row>
    <row r="68" spans="2:14" ht="15" hidden="1" customHeight="1" outlineLevel="1">
      <c r="B68" s="24" t="s">
        <v>42</v>
      </c>
      <c r="C68" s="82">
        <v>67.371214459200985</v>
      </c>
      <c r="D68" s="26">
        <f t="shared" si="5"/>
        <v>-3.1740398771837874E-3</v>
      </c>
      <c r="E68" s="83">
        <v>67.33</v>
      </c>
      <c r="F68" s="28">
        <f t="shared" si="5"/>
        <v>-1.8942153577152787E-2</v>
      </c>
      <c r="G68" s="82">
        <v>68.63</v>
      </c>
      <c r="H68" s="26">
        <f t="shared" si="9"/>
        <v>-1.0382119682768587E-2</v>
      </c>
      <c r="I68" s="83">
        <v>72.7</v>
      </c>
      <c r="J68" s="28">
        <f t="shared" si="10"/>
        <v>-9.1317977374949511E-3</v>
      </c>
      <c r="K68" s="82">
        <v>60.77</v>
      </c>
      <c r="L68" s="26">
        <f t="shared" si="11"/>
        <v>0.12976389663506227</v>
      </c>
    </row>
    <row r="69" spans="2:14" ht="15" hidden="1" customHeight="1" outlineLevel="1">
      <c r="B69" s="24" t="s">
        <v>43</v>
      </c>
      <c r="C69" s="82">
        <v>68.312600863273801</v>
      </c>
      <c r="D69" s="26">
        <f t="shared" si="5"/>
        <v>-1.1654096319740681E-2</v>
      </c>
      <c r="E69" s="83">
        <v>67.77</v>
      </c>
      <c r="F69" s="28">
        <f t="shared" si="5"/>
        <v>-3.0749427917620253E-2</v>
      </c>
      <c r="G69" s="82">
        <v>71.14</v>
      </c>
      <c r="H69" s="26">
        <f t="shared" si="9"/>
        <v>-1.6839741790626306E-3</v>
      </c>
      <c r="I69" s="83">
        <v>73.89</v>
      </c>
      <c r="J69" s="28">
        <f t="shared" si="10"/>
        <v>-9.7829000268024879E-3</v>
      </c>
      <c r="K69" s="82">
        <v>54.65</v>
      </c>
      <c r="L69" s="26">
        <f t="shared" si="11"/>
        <v>-6.8677573278800308E-2</v>
      </c>
    </row>
    <row r="70" spans="2:14" ht="15" hidden="1" customHeight="1" outlineLevel="1">
      <c r="B70" s="24" t="s">
        <v>44</v>
      </c>
      <c r="C70" s="82">
        <v>65.27324590998569</v>
      </c>
      <c r="D70" s="26">
        <f t="shared" si="5"/>
        <v>-6.6156871770760572E-3</v>
      </c>
      <c r="E70" s="83">
        <v>66.69</v>
      </c>
      <c r="F70" s="28">
        <f t="shared" si="5"/>
        <v>-4.5239799570508166E-2</v>
      </c>
      <c r="G70" s="82">
        <v>67.13</v>
      </c>
      <c r="H70" s="26">
        <f t="shared" si="9"/>
        <v>-1.7849305047549335E-2</v>
      </c>
      <c r="I70" s="83">
        <v>68.959999999999994</v>
      </c>
      <c r="J70" s="28">
        <f t="shared" si="10"/>
        <v>3.0638170677028898E-2</v>
      </c>
      <c r="K70" s="82">
        <v>47.67</v>
      </c>
      <c r="L70" s="26">
        <f t="shared" si="11"/>
        <v>0.14895155459146792</v>
      </c>
    </row>
    <row r="71" spans="2:14" collapsed="1">
      <c r="B71" s="38">
        <v>2007</v>
      </c>
      <c r="C71" s="87">
        <v>61.934017800105615</v>
      </c>
      <c r="D71" s="40">
        <f t="shared" si="5"/>
        <v>-4.782533547071699E-2</v>
      </c>
      <c r="E71" s="87">
        <v>64.189503599483345</v>
      </c>
      <c r="F71" s="40">
        <f>E71/E84-1</f>
        <v>-4.2822574517340728E-2</v>
      </c>
      <c r="G71" s="87">
        <v>63.166478987473681</v>
      </c>
      <c r="H71" s="40">
        <f>G71/G84-1</f>
        <v>-5.3994960589662244E-2</v>
      </c>
      <c r="I71" s="87">
        <v>64.619079632949976</v>
      </c>
      <c r="J71" s="40">
        <f>I71/I84-1</f>
        <v>-4.7618018101246662E-2</v>
      </c>
      <c r="K71" s="87">
        <v>51.168644894245226</v>
      </c>
      <c r="L71" s="40">
        <f>K71/K84-1</f>
        <v>5.062093020086289E-2</v>
      </c>
    </row>
    <row r="72" spans="2:14" ht="15" hidden="1" customHeight="1" outlineLevel="1">
      <c r="B72" s="24" t="s">
        <v>33</v>
      </c>
      <c r="C72" s="82">
        <v>62.500496916329055</v>
      </c>
      <c r="D72" s="25"/>
      <c r="E72" s="83">
        <v>62.31</v>
      </c>
      <c r="F72" s="28"/>
      <c r="G72" s="82">
        <v>66.11</v>
      </c>
      <c r="H72" s="25"/>
      <c r="I72" s="83">
        <v>65.08</v>
      </c>
      <c r="J72" s="28"/>
      <c r="K72" s="82">
        <v>56.16</v>
      </c>
      <c r="L72" s="25"/>
    </row>
    <row r="73" spans="2:14" ht="15" hidden="1" customHeight="1" outlineLevel="1">
      <c r="B73" s="24" t="s">
        <v>34</v>
      </c>
      <c r="C73" s="82">
        <v>64.607358801951591</v>
      </c>
      <c r="D73" s="25"/>
      <c r="E73" s="83">
        <v>65.040000000000006</v>
      </c>
      <c r="F73" s="28"/>
      <c r="G73" s="82">
        <v>66.84</v>
      </c>
      <c r="H73" s="25"/>
      <c r="I73" s="83">
        <v>66.430000000000007</v>
      </c>
      <c r="J73" s="28"/>
      <c r="K73" s="82">
        <v>58.06</v>
      </c>
      <c r="L73" s="25"/>
    </row>
    <row r="74" spans="2:14" ht="15" hidden="1" customHeight="1" outlineLevel="1">
      <c r="B74" s="24" t="s">
        <v>35</v>
      </c>
      <c r="C74" s="82">
        <v>64.313578962271322</v>
      </c>
      <c r="D74" s="25"/>
      <c r="E74" s="83">
        <v>66.849999999999994</v>
      </c>
      <c r="F74" s="28"/>
      <c r="G74" s="82">
        <v>68.67</v>
      </c>
      <c r="H74" s="25"/>
      <c r="I74" s="83">
        <v>60.05</v>
      </c>
      <c r="J74" s="28"/>
      <c r="K74" s="82">
        <v>49.77</v>
      </c>
      <c r="L74" s="25"/>
    </row>
    <row r="75" spans="2:14" ht="15" hidden="1" customHeight="1" outlineLevel="1">
      <c r="B75" s="24" t="s">
        <v>36</v>
      </c>
      <c r="C75" s="82">
        <v>62.828699399678577</v>
      </c>
      <c r="D75" s="25"/>
      <c r="E75" s="83">
        <v>64.66</v>
      </c>
      <c r="F75" s="28"/>
      <c r="G75" s="82">
        <v>63.63</v>
      </c>
      <c r="H75" s="25"/>
      <c r="I75" s="83">
        <v>68.17</v>
      </c>
      <c r="J75" s="28"/>
      <c r="K75" s="82">
        <v>48.3</v>
      </c>
      <c r="L75" s="25"/>
    </row>
    <row r="76" spans="2:14" ht="15" hidden="1" customHeight="1" outlineLevel="1">
      <c r="B76" s="24" t="s">
        <v>37</v>
      </c>
      <c r="C76" s="82">
        <v>79.292589913958508</v>
      </c>
      <c r="D76" s="25"/>
      <c r="E76" s="83">
        <v>82.44</v>
      </c>
      <c r="F76" s="28"/>
      <c r="G76" s="82">
        <v>79.92</v>
      </c>
      <c r="H76" s="25"/>
      <c r="I76" s="83">
        <v>83.64</v>
      </c>
      <c r="J76" s="28"/>
      <c r="K76" s="82">
        <v>40.409999999999997</v>
      </c>
      <c r="L76" s="25"/>
    </row>
    <row r="77" spans="2:14" ht="15" hidden="1" customHeight="1" outlineLevel="1">
      <c r="B77" s="24" t="s">
        <v>38</v>
      </c>
      <c r="C77" s="82">
        <v>70.232044233573689</v>
      </c>
      <c r="D77" s="25"/>
      <c r="E77" s="83">
        <v>72.569999999999993</v>
      </c>
      <c r="F77" s="28"/>
      <c r="G77" s="82">
        <v>71.22</v>
      </c>
      <c r="H77" s="25"/>
      <c r="I77" s="83">
        <v>75.81</v>
      </c>
      <c r="J77" s="28"/>
      <c r="K77" s="82">
        <v>44.65</v>
      </c>
      <c r="L77" s="25"/>
    </row>
    <row r="78" spans="2:14" ht="15" hidden="1" customHeight="1" outlineLevel="1">
      <c r="B78" s="24" t="s">
        <v>39</v>
      </c>
      <c r="C78" s="82">
        <v>57.496661397088019</v>
      </c>
      <c r="D78" s="25"/>
      <c r="E78" s="83">
        <v>59.2</v>
      </c>
      <c r="F78" s="28"/>
      <c r="G78" s="82">
        <v>58.81</v>
      </c>
      <c r="H78" s="25"/>
      <c r="I78" s="83">
        <v>60.75</v>
      </c>
      <c r="J78" s="28"/>
      <c r="K78" s="82">
        <v>44.6</v>
      </c>
      <c r="L78" s="25"/>
    </row>
    <row r="79" spans="2:14" ht="15" hidden="1" customHeight="1" outlineLevel="1">
      <c r="B79" s="24" t="s">
        <v>40</v>
      </c>
      <c r="C79" s="82">
        <v>52.210201699351792</v>
      </c>
      <c r="D79" s="25"/>
      <c r="E79" s="83">
        <v>53.9</v>
      </c>
      <c r="F79" s="28"/>
      <c r="G79" s="82">
        <v>52.8</v>
      </c>
      <c r="H79" s="25"/>
      <c r="I79" s="83">
        <v>54.45</v>
      </c>
      <c r="J79" s="28"/>
      <c r="K79" s="82">
        <v>42.41</v>
      </c>
      <c r="L79" s="25"/>
    </row>
    <row r="80" spans="2:14" ht="15" hidden="1" customHeight="1" outlineLevel="1">
      <c r="B80" s="24" t="s">
        <v>41</v>
      </c>
      <c r="C80" s="82">
        <v>64.675072727403972</v>
      </c>
      <c r="D80" s="25"/>
      <c r="E80" s="83">
        <v>69.28</v>
      </c>
      <c r="F80" s="28"/>
      <c r="G80" s="82">
        <v>64.290000000000006</v>
      </c>
      <c r="H80" s="25"/>
      <c r="I80" s="83">
        <v>65.22</v>
      </c>
      <c r="J80" s="28"/>
      <c r="K80" s="82">
        <v>47.18</v>
      </c>
      <c r="L80" s="25"/>
    </row>
    <row r="81" spans="2:12" ht="15" hidden="1" customHeight="1" outlineLevel="1">
      <c r="B81" s="24" t="s">
        <v>42</v>
      </c>
      <c r="C81" s="82">
        <v>67.585734274918323</v>
      </c>
      <c r="D81" s="25"/>
      <c r="E81" s="83">
        <v>68.63</v>
      </c>
      <c r="F81" s="28"/>
      <c r="G81" s="82">
        <v>69.349999999999994</v>
      </c>
      <c r="H81" s="25"/>
      <c r="I81" s="83">
        <v>73.37</v>
      </c>
      <c r="J81" s="28"/>
      <c r="K81" s="82">
        <v>53.79</v>
      </c>
      <c r="L81" s="25"/>
    </row>
    <row r="82" spans="2:12" ht="15" hidden="1" customHeight="1" outlineLevel="1">
      <c r="B82" s="24" t="s">
        <v>43</v>
      </c>
      <c r="C82" s="82">
        <v>69.118109974353345</v>
      </c>
      <c r="D82" s="25"/>
      <c r="E82" s="83">
        <v>69.92</v>
      </c>
      <c r="F82" s="28"/>
      <c r="G82" s="82">
        <v>71.260000000000005</v>
      </c>
      <c r="H82" s="25"/>
      <c r="I82" s="83">
        <v>74.62</v>
      </c>
      <c r="J82" s="28"/>
      <c r="K82" s="82">
        <v>58.68</v>
      </c>
      <c r="L82" s="25"/>
    </row>
    <row r="83" spans="2:12" ht="15" hidden="1" customHeight="1" outlineLevel="1">
      <c r="B83" s="24" t="s">
        <v>44</v>
      </c>
      <c r="C83" s="82">
        <v>65.707949146586728</v>
      </c>
      <c r="D83" s="25"/>
      <c r="E83" s="83">
        <v>69.849999999999994</v>
      </c>
      <c r="F83" s="28"/>
      <c r="G83" s="82">
        <v>68.349999999999994</v>
      </c>
      <c r="H83" s="25"/>
      <c r="I83" s="83">
        <v>66.91</v>
      </c>
      <c r="J83" s="28"/>
      <c r="K83" s="82">
        <v>41.49</v>
      </c>
      <c r="L83" s="25"/>
    </row>
    <row r="84" spans="2:12" collapsed="1">
      <c r="B84" s="38">
        <v>2006</v>
      </c>
      <c r="C84" s="87">
        <v>65.044807541401354</v>
      </c>
      <c r="D84" s="39"/>
      <c r="E84" s="87">
        <v>67.06123848158623</v>
      </c>
      <c r="F84" s="40"/>
      <c r="G84" s="87">
        <v>66.771820821215186</v>
      </c>
      <c r="H84" s="40"/>
      <c r="I84" s="87">
        <v>67.849960269218485</v>
      </c>
      <c r="J84" s="40"/>
      <c r="K84" s="87">
        <v>48.703241505442456</v>
      </c>
      <c r="L84" s="40"/>
    </row>
    <row r="85" spans="2:12" ht="15" customHeight="1">
      <c r="B85" s="42" t="s">
        <v>46</v>
      </c>
      <c r="C85" s="42"/>
      <c r="D85" s="42"/>
      <c r="E85" s="42"/>
      <c r="F85" s="42"/>
      <c r="G85" s="42"/>
      <c r="H85" s="42"/>
      <c r="I85" s="43"/>
      <c r="J85" s="43"/>
      <c r="K85" s="43"/>
      <c r="L85" s="43"/>
    </row>
  </sheetData>
  <mergeCells count="7">
    <mergeCell ref="B85:H85"/>
    <mergeCell ref="B5:L5"/>
    <mergeCell ref="C6:D6"/>
    <mergeCell ref="E6:F6"/>
    <mergeCell ref="G6:H6"/>
    <mergeCell ref="I6:J6"/>
    <mergeCell ref="K6:L6"/>
  </mergeCells>
  <hyperlinks>
    <hyperlink ref="N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45.75" customHeight="1">
      <c r="B6" s="90" t="s">
        <v>48</v>
      </c>
      <c r="C6" s="47" t="str">
        <f>actualizaciones!A3</f>
        <v>acumulado nov. 2010</v>
      </c>
      <c r="D6" s="47" t="str">
        <f>actualizaciones!A2</f>
        <v xml:space="preserve">acum. nov.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56.116107872837844</v>
      </c>
      <c r="D8" s="95">
        <v>63.769129049991648</v>
      </c>
      <c r="E8" s="96">
        <f>D8/C8-1</f>
        <v>0.13637833177054914</v>
      </c>
    </row>
    <row r="9" spans="2:6" ht="15" customHeight="1">
      <c r="B9" s="97" t="s">
        <v>67</v>
      </c>
      <c r="C9" s="98">
        <v>65.506268017427203</v>
      </c>
      <c r="D9" s="98">
        <v>74.425410860148872</v>
      </c>
      <c r="E9" s="99">
        <f t="shared" ref="E9:E25" si="0">D9/C9-1</f>
        <v>0.13615709019400768</v>
      </c>
      <c r="F9" s="100"/>
    </row>
    <row r="10" spans="2:6" ht="15" customHeight="1">
      <c r="B10" s="97" t="s">
        <v>73</v>
      </c>
      <c r="C10" s="98">
        <v>47.192341927222337</v>
      </c>
      <c r="D10" s="98">
        <v>52.982097987768547</v>
      </c>
      <c r="E10" s="99">
        <f t="shared" si="0"/>
        <v>0.12268422850204974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59.555618682766948</v>
      </c>
      <c r="D12" s="95">
        <v>67.817446207256395</v>
      </c>
      <c r="E12" s="96">
        <f t="shared" si="0"/>
        <v>0.13872456885214257</v>
      </c>
    </row>
    <row r="13" spans="2:6" ht="15" customHeight="1">
      <c r="B13" s="97" t="s">
        <v>67</v>
      </c>
      <c r="C13" s="98">
        <v>72.106151416539916</v>
      </c>
      <c r="D13" s="98">
        <v>82.519296846733909</v>
      </c>
      <c r="E13" s="99">
        <f t="shared" si="0"/>
        <v>0.14441410650306041</v>
      </c>
      <c r="F13" s="100"/>
    </row>
    <row r="14" spans="2:6" ht="15" customHeight="1">
      <c r="B14" s="97" t="s">
        <v>73</v>
      </c>
      <c r="C14" s="98">
        <v>45.936554397484329</v>
      </c>
      <c r="D14" s="98">
        <v>51.074353673101598</v>
      </c>
      <c r="E14" s="99">
        <f t="shared" si="0"/>
        <v>0.11184555182699185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59.558671769698144</v>
      </c>
      <c r="D16" s="95">
        <v>105.5588018653968</v>
      </c>
      <c r="E16" s="96">
        <f t="shared" si="0"/>
        <v>0.772349831332241</v>
      </c>
    </row>
    <row r="17" spans="2:12" ht="15" customHeight="1">
      <c r="B17" s="97" t="s">
        <v>67</v>
      </c>
      <c r="C17" s="98">
        <v>70.369759489407713</v>
      </c>
      <c r="D17" s="98">
        <v>125.55107891194589</v>
      </c>
      <c r="E17" s="99">
        <f t="shared" si="0"/>
        <v>0.78416239906069674</v>
      </c>
      <c r="F17" s="100"/>
    </row>
    <row r="18" spans="2:12" ht="15" customHeight="1">
      <c r="B18" s="97" t="s">
        <v>73</v>
      </c>
      <c r="C18" s="98">
        <v>52.902126125277327</v>
      </c>
      <c r="D18" s="98">
        <v>92.783996630004268</v>
      </c>
      <c r="E18" s="99">
        <f t="shared" si="0"/>
        <v>0.7538802960448665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52.728876748177228</v>
      </c>
      <c r="D20" s="95">
        <v>58.626671529413564</v>
      </c>
      <c r="E20" s="96">
        <f t="shared" si="0"/>
        <v>0.11185132597083469</v>
      </c>
    </row>
    <row r="21" spans="2:12" ht="15" customHeight="1">
      <c r="B21" s="97" t="s">
        <v>67</v>
      </c>
      <c r="C21" s="98">
        <v>58.07796958101207</v>
      </c>
      <c r="D21" s="98">
        <v>65.128757837803434</v>
      </c>
      <c r="E21" s="99">
        <f t="shared" si="0"/>
        <v>0.12140211353216013</v>
      </c>
      <c r="F21" s="100"/>
    </row>
    <row r="22" spans="2:12" ht="15" customHeight="1">
      <c r="B22" s="97" t="s">
        <v>73</v>
      </c>
      <c r="C22" s="98">
        <v>44.177528193412101</v>
      </c>
      <c r="D22" s="98">
        <v>46.376425501704226</v>
      </c>
      <c r="E22" s="99">
        <f t="shared" si="0"/>
        <v>4.9774113632279571E-2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39.580090931481863</v>
      </c>
      <c r="D24" s="95">
        <v>47.024473876756325</v>
      </c>
      <c r="E24" s="96">
        <f t="shared" si="0"/>
        <v>0.18808402836066329</v>
      </c>
    </row>
    <row r="25" spans="2:12" ht="15" customHeight="1">
      <c r="B25" s="97" t="s">
        <v>67</v>
      </c>
      <c r="C25" s="98">
        <v>39.580090931481863</v>
      </c>
      <c r="D25" s="98">
        <v>47.024473876756325</v>
      </c>
      <c r="E25" s="99">
        <f t="shared" si="0"/>
        <v>0.18808402836066329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acumulado nov. 2010</v>
      </c>
      <c r="D6" s="47" t="str">
        <f>actualizaciones!$A$2</f>
        <v xml:space="preserve">acum. nov. 2011 </v>
      </c>
      <c r="E6" s="69" t="s">
        <v>50</v>
      </c>
      <c r="G6" s="67" t="s">
        <v>63</v>
      </c>
      <c r="H6" s="47" t="str">
        <f>actualizaciones!$A$3</f>
        <v>acumulado nov. 2010</v>
      </c>
      <c r="I6" s="47" t="str">
        <f>actualizaciones!$A$2</f>
        <v xml:space="preserve">acum. nov.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59.555618682766948</v>
      </c>
      <c r="D8" s="108">
        <v>67.817446207256395</v>
      </c>
      <c r="E8" s="54">
        <f>D8/C8-1</f>
        <v>0.13872456885214257</v>
      </c>
      <c r="G8" s="70" t="s">
        <v>99</v>
      </c>
      <c r="H8" s="108">
        <v>59.558671769698144</v>
      </c>
      <c r="I8" s="108">
        <v>105.5588018653968</v>
      </c>
      <c r="J8" s="54">
        <f>I8/H8-1</f>
        <v>0.772349831332241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72.106151416539916</v>
      </c>
      <c r="D10" s="110">
        <v>82.519296846733909</v>
      </c>
      <c r="E10" s="74">
        <f>D10/C10-1</f>
        <v>0.14441410650306041</v>
      </c>
      <c r="G10" s="72" t="s">
        <v>67</v>
      </c>
      <c r="H10" s="110">
        <v>70.369759489407713</v>
      </c>
      <c r="I10" s="110">
        <v>125.55107891194589</v>
      </c>
      <c r="J10" s="74">
        <f>I10/H10-1</f>
        <v>0.78416239906069674</v>
      </c>
    </row>
    <row r="11" spans="2:10" ht="15" customHeight="1">
      <c r="B11" s="75" t="s">
        <v>68</v>
      </c>
      <c r="C11" s="111">
        <v>69.106358211772601</v>
      </c>
      <c r="D11" s="111">
        <v>80.964362867959352</v>
      </c>
      <c r="E11" s="61">
        <f>D11/C11-1</f>
        <v>0.1715906461146246</v>
      </c>
      <c r="G11" s="75" t="s">
        <v>68</v>
      </c>
      <c r="H11" s="111">
        <v>68.445790657910919</v>
      </c>
      <c r="I11" s="111">
        <v>120.67125246210824</v>
      </c>
      <c r="J11" s="61">
        <f>I11/H11-1</f>
        <v>0.76301933694093638</v>
      </c>
    </row>
    <row r="12" spans="2:10" ht="15" customHeight="1">
      <c r="B12" s="75" t="s">
        <v>69</v>
      </c>
      <c r="C12" s="111">
        <v>76.05040161623387</v>
      </c>
      <c r="D12" s="111">
        <v>85.832453368732118</v>
      </c>
      <c r="E12" s="61">
        <f>D12/C12-1</f>
        <v>0.1286259052497909</v>
      </c>
      <c r="G12" s="75" t="s">
        <v>69</v>
      </c>
      <c r="H12" s="111">
        <v>78.960951336763088</v>
      </c>
      <c r="I12" s="111">
        <v>140.75592056663626</v>
      </c>
      <c r="J12" s="61">
        <f>I12/H12-1</f>
        <v>0.78260163009335892</v>
      </c>
    </row>
    <row r="13" spans="2:10" ht="15" customHeight="1">
      <c r="B13" s="75" t="s">
        <v>70</v>
      </c>
      <c r="C13" s="111">
        <v>61.109555977942776</v>
      </c>
      <c r="D13" s="111">
        <v>73.979006808862081</v>
      </c>
      <c r="E13" s="61">
        <f>D13/C13-1</f>
        <v>0.21059637277620658</v>
      </c>
      <c r="G13" s="75" t="s">
        <v>70</v>
      </c>
      <c r="H13" s="111">
        <v>59.189417065913062</v>
      </c>
      <c r="I13" s="111">
        <v>105.53608282349752</v>
      </c>
      <c r="J13" s="61">
        <f>I13/H13-1</f>
        <v>0.78302284521526921</v>
      </c>
    </row>
    <row r="14" spans="2:10" ht="15" customHeight="1">
      <c r="B14" s="75" t="s">
        <v>71</v>
      </c>
      <c r="C14" s="111">
        <v>62.306026245381574</v>
      </c>
      <c r="D14" s="111">
        <v>61.485975417585884</v>
      </c>
      <c r="E14" s="61">
        <f>D14/C14-1</f>
        <v>-1.3161661515148748E-2</v>
      </c>
      <c r="G14" s="75" t="s">
        <v>71</v>
      </c>
      <c r="H14" s="111">
        <v>47.845803714422182</v>
      </c>
      <c r="I14" s="111">
        <v>88.372093023255815</v>
      </c>
      <c r="J14" s="61">
        <f>I14/H14-1</f>
        <v>0.84701867588479396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45.936554397484329</v>
      </c>
      <c r="D16" s="110">
        <v>51.074353673101598</v>
      </c>
      <c r="E16" s="74">
        <f>D16/C16-1</f>
        <v>0.11184555182699185</v>
      </c>
      <c r="G16" s="72" t="s">
        <v>73</v>
      </c>
      <c r="H16" s="110">
        <v>52.902126125277327</v>
      </c>
      <c r="I16" s="110">
        <v>92.783996630004268</v>
      </c>
      <c r="J16" s="74">
        <f>I16/H16-1</f>
        <v>0.7538802960448665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acumulado nov. 2010</v>
      </c>
      <c r="D20" s="47" t="str">
        <f>actualizaciones!$A$2</f>
        <v xml:space="preserve">acum. nov. 2011 </v>
      </c>
      <c r="E20" s="69" t="s">
        <v>50</v>
      </c>
      <c r="G20" s="67" t="s">
        <v>63</v>
      </c>
      <c r="H20" s="47" t="str">
        <f>actualizaciones!$A$3</f>
        <v>acumulado nov. 2010</v>
      </c>
      <c r="I20" s="47" t="str">
        <f>actualizaciones!$A$2</f>
        <v xml:space="preserve">acum. nov.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52.728876748177228</v>
      </c>
      <c r="D22" s="108">
        <v>58.626671529413564</v>
      </c>
      <c r="E22" s="54">
        <f>D22/C22-1</f>
        <v>0.11185132597083469</v>
      </c>
      <c r="G22" s="70" t="s">
        <v>99</v>
      </c>
      <c r="H22" s="108">
        <v>39.580090931481863</v>
      </c>
      <c r="I22" s="108">
        <v>47.024473876756325</v>
      </c>
      <c r="J22" s="54">
        <f>I22/H22-1</f>
        <v>0.18808402836066329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58.07796958101207</v>
      </c>
      <c r="D24" s="110">
        <v>65.128757837803434</v>
      </c>
      <c r="E24" s="74">
        <f>D24/C24-1</f>
        <v>0.12140211353216013</v>
      </c>
      <c r="G24" s="72" t="s">
        <v>67</v>
      </c>
      <c r="H24" s="110">
        <v>39.580090931481863</v>
      </c>
      <c r="I24" s="110">
        <v>47.024473876756325</v>
      </c>
      <c r="J24" s="74">
        <f>I24/H24-1</f>
        <v>0.18808402836066329</v>
      </c>
    </row>
    <row r="25" spans="2:12" ht="15" customHeight="1">
      <c r="B25" s="75" t="s">
        <v>77</v>
      </c>
      <c r="C25" s="111">
        <v>61.521411056697872</v>
      </c>
      <c r="D25" s="111">
        <v>67.402542483930134</v>
      </c>
      <c r="E25" s="61">
        <f>D25/C25-1</f>
        <v>9.5594872195181591E-2</v>
      </c>
      <c r="G25" s="75" t="s">
        <v>77</v>
      </c>
      <c r="H25" s="111">
        <v>61.521411056697872</v>
      </c>
      <c r="I25" s="111">
        <v>67.402542483930134</v>
      </c>
      <c r="J25" s="61">
        <f>I25/H25-1</f>
        <v>9.5594872195181591E-2</v>
      </c>
    </row>
    <row r="26" spans="2:12" ht="15" customHeight="1">
      <c r="B26" s="75" t="s">
        <v>70</v>
      </c>
      <c r="C26" s="111">
        <v>47.119375010033878</v>
      </c>
      <c r="D26" s="111">
        <v>59.368545960194666</v>
      </c>
      <c r="E26" s="61">
        <f>D26/C26-1</f>
        <v>0.25996038673162314</v>
      </c>
      <c r="G26" s="75" t="s">
        <v>70</v>
      </c>
      <c r="H26" s="111">
        <v>46.514557092711129</v>
      </c>
      <c r="I26" s="111">
        <v>49.03417303324386</v>
      </c>
      <c r="J26" s="61">
        <f>I26/H26-1</f>
        <v>5.4168331335730624E-2</v>
      </c>
    </row>
    <row r="27" spans="2:12" ht="15" customHeight="1">
      <c r="B27" s="75" t="s">
        <v>71</v>
      </c>
      <c r="C27" s="111">
        <v>26.146634345250519</v>
      </c>
      <c r="D27" s="111">
        <v>21.354652814415001</v>
      </c>
      <c r="E27" s="61">
        <f>D27/C27-1</f>
        <v>-0.18327336006463757</v>
      </c>
      <c r="G27" s="75" t="s">
        <v>78</v>
      </c>
      <c r="H27" s="111">
        <v>42.363492599370993</v>
      </c>
      <c r="I27" s="111">
        <v>47.157909699888059</v>
      </c>
      <c r="J27" s="61">
        <f>I27/H27-1</f>
        <v>0.1131733199114997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39.92664670658683</v>
      </c>
      <c r="I28" s="111">
        <v>40.006169031462058</v>
      </c>
      <c r="J28" s="61">
        <f>I28/H28-1</f>
        <v>1.9917105851543493E-3</v>
      </c>
    </row>
    <row r="29" spans="2:12" ht="15" customHeight="1">
      <c r="B29" s="72" t="s">
        <v>73</v>
      </c>
      <c r="C29" s="110">
        <v>44.177528193412101</v>
      </c>
      <c r="D29" s="110">
        <v>46.376425501704226</v>
      </c>
      <c r="E29" s="74">
        <f>D29/C29-1</f>
        <v>4.9774113632279571E-2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41.25" customHeight="1">
      <c r="B36" s="67" t="s">
        <v>63</v>
      </c>
      <c r="C36" s="47" t="str">
        <f>actualizaciones!$A$3</f>
        <v>acumulado nov. 2010</v>
      </c>
      <c r="D36" s="47" t="str">
        <f>actualizaciones!$A$2</f>
        <v xml:space="preserve">acum. nov.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56.116107872837844</v>
      </c>
      <c r="D38" s="108">
        <v>63.769129049991648</v>
      </c>
      <c r="E38" s="54">
        <f>D38/C38-1</f>
        <v>0.13637833177054914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65.506268017427203</v>
      </c>
      <c r="D40" s="110">
        <v>74.425410860148872</v>
      </c>
      <c r="E40" s="74">
        <f t="shared" ref="E40:E45" si="0">D40/C40-1</f>
        <v>0.13615709019400768</v>
      </c>
    </row>
    <row r="41" spans="2:5" ht="15" customHeight="1">
      <c r="B41" s="75" t="s">
        <v>68</v>
      </c>
      <c r="C41" s="111">
        <v>61.309174584747161</v>
      </c>
      <c r="D41" s="111">
        <v>71.818407819973729</v>
      </c>
      <c r="E41" s="61">
        <f t="shared" si="0"/>
        <v>0.17141371265241445</v>
      </c>
    </row>
    <row r="42" spans="2:5" ht="15" customHeight="1">
      <c r="B42" s="75" t="s">
        <v>69</v>
      </c>
      <c r="C42" s="111">
        <v>71.287295190282435</v>
      </c>
      <c r="D42" s="111">
        <v>79.516335561217346</v>
      </c>
      <c r="E42" s="61">
        <f t="shared" si="0"/>
        <v>0.11543488007182323</v>
      </c>
    </row>
    <row r="43" spans="2:5" ht="15" customHeight="1">
      <c r="B43" s="75" t="s">
        <v>70</v>
      </c>
      <c r="C43" s="111">
        <v>56.06813427779035</v>
      </c>
      <c r="D43" s="111">
        <v>65.920756743689722</v>
      </c>
      <c r="E43" s="61">
        <f t="shared" si="0"/>
        <v>0.17572588410173262</v>
      </c>
    </row>
    <row r="44" spans="2:5" ht="15" customHeight="1">
      <c r="B44" s="75" t="s">
        <v>78</v>
      </c>
      <c r="C44" s="111">
        <v>41.235423889063981</v>
      </c>
      <c r="D44" s="111">
        <v>47.891629454251209</v>
      </c>
      <c r="E44" s="61">
        <f t="shared" si="0"/>
        <v>0.16141959842814946</v>
      </c>
    </row>
    <row r="45" spans="2:5" ht="15" customHeight="1">
      <c r="B45" s="75" t="s">
        <v>79</v>
      </c>
      <c r="C45" s="111">
        <v>50.049695113761516</v>
      </c>
      <c r="D45" s="111">
        <v>53.067950282274779</v>
      </c>
      <c r="E45" s="61">
        <f t="shared" si="0"/>
        <v>6.0305165928640658E-2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47.192341927222337</v>
      </c>
      <c r="D47" s="110">
        <v>52.982097987768547</v>
      </c>
      <c r="E47" s="74">
        <f>D47/C47-1</f>
        <v>0.12268422850204974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5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34</v>
      </c>
      <c r="C8" s="113">
        <v>8.3879635243615542</v>
      </c>
      <c r="D8" s="114">
        <f t="shared" ref="D8:D18" si="0">C8/C21-1</f>
        <v>3.2957354437717745E-2</v>
      </c>
      <c r="E8" s="115">
        <v>8.9700000000000006</v>
      </c>
      <c r="F8" s="116">
        <f t="shared" ref="F8:F18" si="1">E8/E21-1</f>
        <v>1.5855039637599155E-2</v>
      </c>
      <c r="G8" s="113">
        <v>8.9</v>
      </c>
      <c r="H8" s="114">
        <f t="shared" ref="H8:H18" si="2">G8/G21-1</f>
        <v>3.7296037296037365E-2</v>
      </c>
      <c r="I8" s="115">
        <v>8.35</v>
      </c>
      <c r="J8" s="116">
        <f t="shared" ref="J8:J18" si="3">I8/I21-1</f>
        <v>5.1637279596977281E-2</v>
      </c>
      <c r="K8" s="113">
        <v>1.98</v>
      </c>
      <c r="L8" s="114">
        <f t="shared" ref="L8:L18" si="4">K8/K21-1</f>
        <v>-1.980198019801982E-2</v>
      </c>
    </row>
    <row r="9" spans="2:16">
      <c r="B9" s="24" t="s">
        <v>35</v>
      </c>
      <c r="C9" s="113">
        <v>7.29</v>
      </c>
      <c r="D9" s="114">
        <f t="shared" si="0"/>
        <v>3.2613800851246211E-2</v>
      </c>
      <c r="E9" s="115">
        <v>7.89</v>
      </c>
      <c r="F9" s="116">
        <f t="shared" si="1"/>
        <v>4.503311258278142E-2</v>
      </c>
      <c r="G9" s="113">
        <v>7.84</v>
      </c>
      <c r="H9" s="114">
        <f t="shared" si="2"/>
        <v>3.8412291933418441E-3</v>
      </c>
      <c r="I9" s="115">
        <v>6.08</v>
      </c>
      <c r="J9" s="116">
        <f t="shared" si="3"/>
        <v>-2.7200000000000002E-2</v>
      </c>
      <c r="K9" s="113">
        <v>2.0499999999999998</v>
      </c>
      <c r="L9" s="114">
        <f t="shared" si="4"/>
        <v>1.4851485148514865E-2</v>
      </c>
    </row>
    <row r="10" spans="2:16">
      <c r="B10" s="24" t="s">
        <v>36</v>
      </c>
      <c r="C10" s="113">
        <v>7.5729801462855297</v>
      </c>
      <c r="D10" s="114">
        <f t="shared" si="0"/>
        <v>-5.9556257748452079E-3</v>
      </c>
      <c r="E10" s="115">
        <v>8.3101120767314924</v>
      </c>
      <c r="F10" s="116">
        <f t="shared" si="1"/>
        <v>1.8656367748736358E-2</v>
      </c>
      <c r="G10" s="113">
        <v>8.3865096448040113</v>
      </c>
      <c r="H10" s="114">
        <f t="shared" si="2"/>
        <v>-3.4019750627445777E-2</v>
      </c>
      <c r="I10" s="115">
        <v>6.922908492152466</v>
      </c>
      <c r="J10" s="116">
        <f t="shared" si="3"/>
        <v>0.12249654940521726</v>
      </c>
      <c r="K10" s="113">
        <v>2.025505184288201</v>
      </c>
      <c r="L10" s="114">
        <f t="shared" si="4"/>
        <v>-6.2392323051291387E-2</v>
      </c>
    </row>
    <row r="11" spans="2:16">
      <c r="B11" s="24" t="s">
        <v>37</v>
      </c>
      <c r="C11" s="113">
        <v>7.9261312519256446</v>
      </c>
      <c r="D11" s="114">
        <f t="shared" si="0"/>
        <v>2.316578766244759E-2</v>
      </c>
      <c r="E11" s="115">
        <v>8.65</v>
      </c>
      <c r="F11" s="116">
        <f t="shared" si="1"/>
        <v>2.9066938711449497E-2</v>
      </c>
      <c r="G11" s="113">
        <v>8.5299999999999994</v>
      </c>
      <c r="H11" s="114">
        <f t="shared" si="2"/>
        <v>1.3148130186951157E-2</v>
      </c>
      <c r="I11" s="115">
        <v>6.6</v>
      </c>
      <c r="J11" s="116">
        <f t="shared" si="3"/>
        <v>6.5819598710139537E-2</v>
      </c>
      <c r="K11" s="113">
        <v>2.23</v>
      </c>
      <c r="L11" s="114">
        <f t="shared" si="4"/>
        <v>-3.4632034632034681E-2</v>
      </c>
    </row>
    <row r="12" spans="2:16">
      <c r="B12" s="24" t="s">
        <v>38</v>
      </c>
      <c r="C12" s="113">
        <v>7.2500219251282365</v>
      </c>
      <c r="D12" s="114">
        <f t="shared" si="0"/>
        <v>5.589645678326427E-3</v>
      </c>
      <c r="E12" s="115">
        <v>7.83</v>
      </c>
      <c r="F12" s="116">
        <f t="shared" si="1"/>
        <v>-2.0784730243955107E-2</v>
      </c>
      <c r="G12" s="113">
        <v>8.06</v>
      </c>
      <c r="H12" s="114">
        <f t="shared" si="2"/>
        <v>2.1586392015431777E-2</v>
      </c>
      <c r="I12" s="115">
        <v>5.96</v>
      </c>
      <c r="J12" s="116">
        <f t="shared" si="3"/>
        <v>-5.3040035290446985E-3</v>
      </c>
      <c r="K12" s="113">
        <v>2.02</v>
      </c>
      <c r="L12" s="114">
        <f t="shared" si="4"/>
        <v>-6.4814814814814881E-2</v>
      </c>
    </row>
    <row r="13" spans="2:16">
      <c r="B13" s="24" t="s">
        <v>39</v>
      </c>
      <c r="C13" s="113">
        <v>7.51</v>
      </c>
      <c r="D13" s="114">
        <f t="shared" si="0"/>
        <v>5.8073706858975616E-2</v>
      </c>
      <c r="E13" s="115">
        <v>8.06</v>
      </c>
      <c r="F13" s="116">
        <f t="shared" si="1"/>
        <v>4.2411279487799547E-2</v>
      </c>
      <c r="G13" s="113">
        <v>8.1</v>
      </c>
      <c r="H13" s="114">
        <f t="shared" si="2"/>
        <v>3.3344222723266093E-2</v>
      </c>
      <c r="I13" s="115">
        <v>6.61</v>
      </c>
      <c r="J13" s="116">
        <f t="shared" si="3"/>
        <v>3.9658066241914369E-2</v>
      </c>
      <c r="K13" s="113">
        <v>2.09</v>
      </c>
      <c r="L13" s="114">
        <f t="shared" si="4"/>
        <v>1.4482336280476016E-2</v>
      </c>
      <c r="N13" s="29"/>
      <c r="O13" s="29"/>
      <c r="P13" s="29"/>
    </row>
    <row r="14" spans="2:16">
      <c r="B14" s="24" t="s">
        <v>40</v>
      </c>
      <c r="C14" s="113">
        <v>7.3181305488860353</v>
      </c>
      <c r="D14" s="114">
        <f t="shared" si="0"/>
        <v>7.5415464935307819E-2</v>
      </c>
      <c r="E14" s="115">
        <v>7.9582544892836458</v>
      </c>
      <c r="F14" s="116">
        <f t="shared" si="1"/>
        <v>0.10715440309209967</v>
      </c>
      <c r="G14" s="113">
        <v>8.0125650040642835</v>
      </c>
      <c r="H14" s="114">
        <f t="shared" si="2"/>
        <v>7.4625693801092519E-2</v>
      </c>
      <c r="I14" s="115">
        <v>6.5705836575875489</v>
      </c>
      <c r="J14" s="116">
        <f t="shared" si="3"/>
        <v>-1.0218417147906167E-2</v>
      </c>
      <c r="K14" s="113">
        <v>2.0243198054415563</v>
      </c>
      <c r="L14" s="114">
        <f t="shared" si="4"/>
        <v>-7.9105772589118661E-3</v>
      </c>
    </row>
    <row r="15" spans="2:16">
      <c r="B15" s="24" t="s">
        <v>41</v>
      </c>
      <c r="C15" s="113">
        <v>7.1377246896853972</v>
      </c>
      <c r="D15" s="114">
        <f t="shared" si="0"/>
        <v>0.11513241655354345</v>
      </c>
      <c r="E15" s="115">
        <v>7.4778147901399068</v>
      </c>
      <c r="F15" s="116">
        <f t="shared" si="1"/>
        <v>0.10348640518864105</v>
      </c>
      <c r="G15" s="113">
        <v>7.5776976319028009</v>
      </c>
      <c r="H15" s="114">
        <f t="shared" si="2"/>
        <v>0.16119547365297238</v>
      </c>
      <c r="I15" s="115">
        <v>6.9952208544532946</v>
      </c>
      <c r="J15" s="116">
        <f t="shared" si="3"/>
        <v>0.11324540624574397</v>
      </c>
      <c r="K15" s="113">
        <v>2.1224684298308314</v>
      </c>
      <c r="L15" s="114">
        <f t="shared" si="4"/>
        <v>-2.9673688867651982E-2</v>
      </c>
    </row>
    <row r="16" spans="2:16">
      <c r="B16" s="24" t="s">
        <v>42</v>
      </c>
      <c r="C16" s="113">
        <v>8.0508114510135425</v>
      </c>
      <c r="D16" s="114">
        <f t="shared" si="0"/>
        <v>2.429832938717591E-2</v>
      </c>
      <c r="E16" s="115">
        <v>8.4030626571733453</v>
      </c>
      <c r="F16" s="116">
        <f t="shared" si="1"/>
        <v>3.5985935760497467E-2</v>
      </c>
      <c r="G16" s="113">
        <v>8.8313833028641078</v>
      </c>
      <c r="H16" s="114">
        <f t="shared" si="2"/>
        <v>4.6276287078209188E-2</v>
      </c>
      <c r="I16" s="115">
        <v>8.3000000000000007</v>
      </c>
      <c r="J16" s="116">
        <f t="shared" si="3"/>
        <v>8.7396806118598125E-3</v>
      </c>
      <c r="K16" s="113">
        <v>2.1524711490215753</v>
      </c>
      <c r="L16" s="114">
        <f t="shared" si="4"/>
        <v>0.10205917884561533</v>
      </c>
    </row>
    <row r="17" spans="2:18">
      <c r="B17" s="24" t="s">
        <v>43</v>
      </c>
      <c r="C17" s="113">
        <v>8.57</v>
      </c>
      <c r="D17" s="114">
        <f>C17/C30-1</f>
        <v>3.848634006285323E-2</v>
      </c>
      <c r="E17" s="115">
        <v>9.0399999999999991</v>
      </c>
      <c r="F17" s="116">
        <f t="shared" si="1"/>
        <v>4.8723897911832958E-2</v>
      </c>
      <c r="G17" s="113">
        <v>9.2100000000000009</v>
      </c>
      <c r="H17" s="114">
        <f t="shared" si="2"/>
        <v>7.0930232558139572E-2</v>
      </c>
      <c r="I17" s="115">
        <v>9.42</v>
      </c>
      <c r="J17" s="116">
        <f t="shared" si="3"/>
        <v>-1.0504201680672232E-2</v>
      </c>
      <c r="K17" s="113">
        <v>2.3199999999999998</v>
      </c>
      <c r="L17" s="114">
        <f t="shared" si="4"/>
        <v>0.12077294685990347</v>
      </c>
    </row>
    <row r="18" spans="2:18">
      <c r="B18" s="24" t="s">
        <v>44</v>
      </c>
      <c r="C18" s="113">
        <v>8.859663865546219</v>
      </c>
      <c r="D18" s="114">
        <f t="shared" si="0"/>
        <v>4.9216915339237444E-2</v>
      </c>
      <c r="E18" s="115">
        <v>9.39</v>
      </c>
      <c r="F18" s="116">
        <f t="shared" si="1"/>
        <v>6.2217194570135748E-2</v>
      </c>
      <c r="G18" s="113">
        <v>9.4700000000000006</v>
      </c>
      <c r="H18" s="114">
        <f t="shared" si="2"/>
        <v>8.7256027554534876E-2</v>
      </c>
      <c r="I18" s="115">
        <v>9.33</v>
      </c>
      <c r="J18" s="116">
        <f t="shared" si="3"/>
        <v>-1.2698412698412653E-2</v>
      </c>
      <c r="K18" s="113">
        <v>2.2799999999999998</v>
      </c>
      <c r="L18" s="114">
        <f t="shared" si="4"/>
        <v>5.0691244239631228E-2</v>
      </c>
    </row>
    <row r="19" spans="2:18" ht="25.5">
      <c r="B19" s="30" t="str">
        <f>actualizaciones!$A$2</f>
        <v xml:space="preserve">acum. nov. 2011 </v>
      </c>
      <c r="C19" s="117">
        <v>7.7897659505846493</v>
      </c>
      <c r="D19" s="118">
        <v>3.8636430186392623E-2</v>
      </c>
      <c r="E19" s="119">
        <v>8.3314952577650345</v>
      </c>
      <c r="F19" s="120">
        <v>4.1310272861339703E-2</v>
      </c>
      <c r="G19" s="119">
        <v>8.4317083307402818</v>
      </c>
      <c r="H19" s="120">
        <v>4.3801668814854811E-2</v>
      </c>
      <c r="I19" s="119">
        <v>7.3373069997547304</v>
      </c>
      <c r="J19" s="120">
        <v>2.746809370664649E-2</v>
      </c>
      <c r="K19" s="119">
        <v>2.1141202461512729</v>
      </c>
      <c r="L19" s="120">
        <v>9.9338133490225466E-3</v>
      </c>
      <c r="O19" s="21"/>
      <c r="P19" s="21"/>
      <c r="Q19" s="21"/>
      <c r="R19" s="21"/>
    </row>
    <row r="20" spans="2:18" outlineLevel="1">
      <c r="B20" s="24" t="s">
        <v>33</v>
      </c>
      <c r="C20" s="113">
        <v>7.4864179894831473</v>
      </c>
      <c r="D20" s="114">
        <f>C20/C33-1</f>
        <v>-5.6742507769950601E-2</v>
      </c>
      <c r="E20" s="115">
        <v>8.01</v>
      </c>
      <c r="F20" s="116">
        <f>E20/E33-1</f>
        <v>-5.0509091431284459E-2</v>
      </c>
      <c r="G20" s="113">
        <v>8.27</v>
      </c>
      <c r="H20" s="114">
        <f>G20/G33-1</f>
        <v>-2.0601013876686558E-3</v>
      </c>
      <c r="I20" s="115">
        <v>7.7400869610407605</v>
      </c>
      <c r="J20" s="116">
        <f>I20/I33-1</f>
        <v>-3.8805256241661201E-2</v>
      </c>
      <c r="K20" s="113">
        <v>2.12</v>
      </c>
      <c r="L20" s="114">
        <f>K20/K33-1</f>
        <v>-0.23100343718815819</v>
      </c>
    </row>
    <row r="21" spans="2:18" outlineLevel="1">
      <c r="B21" s="24" t="s">
        <v>34</v>
      </c>
      <c r="C21" s="113">
        <v>8.12033864546855</v>
      </c>
      <c r="D21" s="114">
        <f t="shared" ref="D21:F71" si="5">C21/C34-1</f>
        <v>7.1676117542205375E-3</v>
      </c>
      <c r="E21" s="115">
        <v>8.83</v>
      </c>
      <c r="F21" s="116">
        <f t="shared" si="5"/>
        <v>1.3316884628803871E-2</v>
      </c>
      <c r="G21" s="113">
        <v>8.58</v>
      </c>
      <c r="H21" s="114">
        <f t="shared" ref="H21:H31" si="6">G21/G34-1</f>
        <v>2.2717016978689442E-2</v>
      </c>
      <c r="I21" s="115">
        <v>7.94</v>
      </c>
      <c r="J21" s="116">
        <f t="shared" ref="J21:J31" si="7">I21/I34-1</f>
        <v>-5.2055294699249188E-3</v>
      </c>
      <c r="K21" s="113">
        <v>2.02</v>
      </c>
      <c r="L21" s="114">
        <f t="shared" ref="L21:L31" si="8">K21/K34-1</f>
        <v>2.0062084897487731E-2</v>
      </c>
    </row>
    <row r="22" spans="2:18" outlineLevel="1">
      <c r="B22" s="24" t="s">
        <v>35</v>
      </c>
      <c r="C22" s="113">
        <v>7.0597545703828581</v>
      </c>
      <c r="D22" s="114">
        <f t="shared" si="5"/>
        <v>-6.661817712961926E-3</v>
      </c>
      <c r="E22" s="115">
        <v>7.55</v>
      </c>
      <c r="F22" s="116">
        <f t="shared" si="5"/>
        <v>-8.6862155831124443E-4</v>
      </c>
      <c r="G22" s="113">
        <v>7.81</v>
      </c>
      <c r="H22" s="114">
        <f t="shared" si="6"/>
        <v>1.7172011536862541E-2</v>
      </c>
      <c r="I22" s="115">
        <v>6.25</v>
      </c>
      <c r="J22" s="116">
        <f t="shared" si="7"/>
        <v>-2.3406230988440857E-2</v>
      </c>
      <c r="K22" s="113">
        <v>2.02</v>
      </c>
      <c r="L22" s="114">
        <f t="shared" si="8"/>
        <v>-0.10686296168450116</v>
      </c>
    </row>
    <row r="23" spans="2:18" outlineLevel="1">
      <c r="B23" s="24" t="s">
        <v>36</v>
      </c>
      <c r="C23" s="113">
        <v>7.6183522010157478</v>
      </c>
      <c r="D23" s="114">
        <f t="shared" si="5"/>
        <v>-6.956202540417844E-3</v>
      </c>
      <c r="E23" s="115">
        <v>8.1579150141643062</v>
      </c>
      <c r="F23" s="116">
        <f t="shared" si="5"/>
        <v>-3.9114839321047534E-2</v>
      </c>
      <c r="G23" s="113">
        <v>8.6818645104301151</v>
      </c>
      <c r="H23" s="114">
        <f t="shared" si="6"/>
        <v>7.5819641936817117E-2</v>
      </c>
      <c r="I23" s="115">
        <v>6.1674207335610438</v>
      </c>
      <c r="J23" s="116">
        <f t="shared" si="7"/>
        <v>-0.10095907674037263</v>
      </c>
      <c r="K23" s="113">
        <v>2.160290742157613</v>
      </c>
      <c r="L23" s="114">
        <f t="shared" si="8"/>
        <v>-7.2836591348663937E-2</v>
      </c>
    </row>
    <row r="24" spans="2:18" outlineLevel="1">
      <c r="B24" s="24" t="s">
        <v>37</v>
      </c>
      <c r="C24" s="113">
        <v>7.746673459473171</v>
      </c>
      <c r="D24" s="114">
        <f t="shared" si="5"/>
        <v>1.5090239408137363E-2</v>
      </c>
      <c r="E24" s="115">
        <v>8.4056728232189979</v>
      </c>
      <c r="F24" s="116">
        <f t="shared" si="5"/>
        <v>2.5082051612073109E-2</v>
      </c>
      <c r="G24" s="113">
        <v>8.4193019222430987</v>
      </c>
      <c r="H24" s="114">
        <f t="shared" si="6"/>
        <v>3.6859842640775797E-2</v>
      </c>
      <c r="I24" s="115">
        <v>6.1924175610838397</v>
      </c>
      <c r="J24" s="116">
        <f t="shared" si="7"/>
        <v>-4.2903004469267425E-2</v>
      </c>
      <c r="K24" s="113">
        <v>2.31</v>
      </c>
      <c r="L24" s="114">
        <f t="shared" si="8"/>
        <v>-0.16000000000000003</v>
      </c>
    </row>
    <row r="25" spans="2:18" outlineLevel="1">
      <c r="B25" s="24" t="s">
        <v>38</v>
      </c>
      <c r="C25" s="113">
        <v>7.2097221329657692</v>
      </c>
      <c r="D25" s="114">
        <f t="shared" si="5"/>
        <v>-1.53210634713703E-2</v>
      </c>
      <c r="E25" s="115">
        <v>7.9961988357786877</v>
      </c>
      <c r="F25" s="116">
        <f t="shared" si="5"/>
        <v>-9.145125677981758E-3</v>
      </c>
      <c r="G25" s="113">
        <v>7.8896900575377362</v>
      </c>
      <c r="H25" s="114">
        <f t="shared" si="6"/>
        <v>-2.5676286298690343E-3</v>
      </c>
      <c r="I25" s="115">
        <v>5.9917804245168984</v>
      </c>
      <c r="J25" s="116">
        <f t="shared" si="7"/>
        <v>-3.8237492051862332E-2</v>
      </c>
      <c r="K25" s="113">
        <v>2.16</v>
      </c>
      <c r="L25" s="114">
        <f t="shared" si="8"/>
        <v>-5.6768558951964976E-2</v>
      </c>
    </row>
    <row r="26" spans="2:18" outlineLevel="1">
      <c r="B26" s="24" t="s">
        <v>39</v>
      </c>
      <c r="C26" s="113">
        <v>7.0978041995716685</v>
      </c>
      <c r="D26" s="114">
        <f t="shared" si="5"/>
        <v>-3.3241513826265168E-2</v>
      </c>
      <c r="E26" s="115">
        <v>7.7320728954126166</v>
      </c>
      <c r="F26" s="116">
        <f t="shared" si="5"/>
        <v>-3.1593157858701759E-2</v>
      </c>
      <c r="G26" s="113">
        <v>7.8386270730321908</v>
      </c>
      <c r="H26" s="114">
        <f t="shared" si="6"/>
        <v>-2.0412479793293414E-2</v>
      </c>
      <c r="I26" s="115">
        <v>6.3578595834815008</v>
      </c>
      <c r="J26" s="116">
        <f t="shared" si="7"/>
        <v>-2.3214425449739617E-2</v>
      </c>
      <c r="K26" s="113">
        <v>2.0601640119854912</v>
      </c>
      <c r="L26" s="114">
        <f t="shared" si="8"/>
        <v>-6.5294599928296559E-2</v>
      </c>
      <c r="N26" s="29"/>
      <c r="O26" s="29"/>
      <c r="P26" s="29"/>
    </row>
    <row r="27" spans="2:18" outlineLevel="1">
      <c r="B27" s="24" t="s">
        <v>40</v>
      </c>
      <c r="C27" s="113">
        <v>6.8049333373927823</v>
      </c>
      <c r="D27" s="114">
        <f t="shared" si="5"/>
        <v>-1.6254944659779946E-2</v>
      </c>
      <c r="E27" s="115">
        <v>7.188025867988741</v>
      </c>
      <c r="F27" s="116">
        <f t="shared" si="5"/>
        <v>-1.2633809342205926E-2</v>
      </c>
      <c r="G27" s="113">
        <v>7.4561450096384592</v>
      </c>
      <c r="H27" s="114">
        <f t="shared" si="6"/>
        <v>2.1700281772121244E-3</v>
      </c>
      <c r="I27" s="115">
        <v>6.6384177796622144</v>
      </c>
      <c r="J27" s="116">
        <f t="shared" si="7"/>
        <v>-1.5071546044181927E-2</v>
      </c>
      <c r="K27" s="113">
        <v>2.0404610300636739</v>
      </c>
      <c r="L27" s="114">
        <f t="shared" si="8"/>
        <v>-8.9079897293002808E-2</v>
      </c>
    </row>
    <row r="28" spans="2:18" outlineLevel="1">
      <c r="B28" s="24" t="s">
        <v>41</v>
      </c>
      <c r="C28" s="113">
        <v>6.4007866543288472</v>
      </c>
      <c r="D28" s="114">
        <f t="shared" si="5"/>
        <v>-8.2291084742508458E-2</v>
      </c>
      <c r="E28" s="115">
        <v>6.7765354923983629</v>
      </c>
      <c r="F28" s="116">
        <f t="shared" si="5"/>
        <v>-0.11985141615146566</v>
      </c>
      <c r="G28" s="113">
        <v>6.5257726229885602</v>
      </c>
      <c r="H28" s="114">
        <f t="shared" si="6"/>
        <v>-0.10113324752223685</v>
      </c>
      <c r="I28" s="115">
        <v>6.2836287625418059</v>
      </c>
      <c r="J28" s="116">
        <f t="shared" si="7"/>
        <v>-1.8183005852842826E-2</v>
      </c>
      <c r="K28" s="113">
        <v>2.1873759430000002</v>
      </c>
      <c r="L28" s="114">
        <f t="shared" si="8"/>
        <v>-4.0624586403508633E-2</v>
      </c>
    </row>
    <row r="29" spans="2:18" outlineLevel="1">
      <c r="B29" s="24" t="s">
        <v>42</v>
      </c>
      <c r="C29" s="113">
        <v>7.8598306958386193</v>
      </c>
      <c r="D29" s="114">
        <f t="shared" si="5"/>
        <v>-2.0334208218096728E-2</v>
      </c>
      <c r="E29" s="115">
        <v>8.1111744543180677</v>
      </c>
      <c r="F29" s="116">
        <f t="shared" si="5"/>
        <v>-5.3538570091240634E-2</v>
      </c>
      <c r="G29" s="113">
        <v>8.4407755503341164</v>
      </c>
      <c r="H29" s="114">
        <f t="shared" si="6"/>
        <v>2.065000608635037E-2</v>
      </c>
      <c r="I29" s="115">
        <v>8.2280891289669142</v>
      </c>
      <c r="J29" s="116">
        <f t="shared" si="7"/>
        <v>-2.0465579884891172E-2</v>
      </c>
      <c r="K29" s="113">
        <v>1.9531357211472484</v>
      </c>
      <c r="L29" s="114">
        <f t="shared" si="8"/>
        <v>-0.1653266148943382</v>
      </c>
    </row>
    <row r="30" spans="2:18" outlineLevel="1">
      <c r="B30" s="24" t="s">
        <v>43</v>
      </c>
      <c r="C30" s="113">
        <v>8.2523955004370215</v>
      </c>
      <c r="D30" s="114">
        <f t="shared" si="5"/>
        <v>1.1151403420307515E-2</v>
      </c>
      <c r="E30" s="115">
        <v>8.6199999999999992</v>
      </c>
      <c r="F30" s="116">
        <f t="shared" si="5"/>
        <v>3.9806996381182236E-2</v>
      </c>
      <c r="G30" s="113">
        <v>8.6</v>
      </c>
      <c r="H30" s="114">
        <f t="shared" si="6"/>
        <v>-1.3761467889908396E-2</v>
      </c>
      <c r="I30" s="115">
        <v>9.52</v>
      </c>
      <c r="J30" s="116">
        <f t="shared" si="7"/>
        <v>5.8954393770856539E-2</v>
      </c>
      <c r="K30" s="113">
        <v>2.0699999999999998</v>
      </c>
      <c r="L30" s="114">
        <f t="shared" si="8"/>
        <v>-0.20077220077220082</v>
      </c>
    </row>
    <row r="31" spans="2:18" outlineLevel="1">
      <c r="B31" s="24" t="s">
        <v>44</v>
      </c>
      <c r="C31" s="113">
        <v>8.4440726564932227</v>
      </c>
      <c r="D31" s="114">
        <f t="shared" si="5"/>
        <v>-6.0115443061264817E-2</v>
      </c>
      <c r="E31" s="115">
        <v>8.84</v>
      </c>
      <c r="F31" s="116">
        <f t="shared" si="5"/>
        <v>-3.0701754385964897E-2</v>
      </c>
      <c r="G31" s="113">
        <v>8.7100000000000009</v>
      </c>
      <c r="H31" s="114">
        <f t="shared" si="6"/>
        <v>-7.7330508474576121E-2</v>
      </c>
      <c r="I31" s="115">
        <v>9.4499999999999993</v>
      </c>
      <c r="J31" s="116">
        <f t="shared" si="7"/>
        <v>-8.252427184466038E-2</v>
      </c>
      <c r="K31" s="113">
        <v>2.17</v>
      </c>
      <c r="L31" s="114">
        <f t="shared" si="8"/>
        <v>-0.10699588477366262</v>
      </c>
    </row>
    <row r="32" spans="2:18" ht="15" customHeight="1">
      <c r="B32" s="35">
        <v>2010</v>
      </c>
      <c r="C32" s="121">
        <v>7.4988521782326796</v>
      </c>
      <c r="D32" s="122">
        <f>C32/C45-1</f>
        <v>-2.2747443111520327E-2</v>
      </c>
      <c r="E32" s="121">
        <v>8.0018504852338062</v>
      </c>
      <c r="F32" s="122">
        <f>E32/E45-1</f>
        <v>-2.3979058112307605E-2</v>
      </c>
      <c r="G32" s="121">
        <v>8.0939274883978083</v>
      </c>
      <c r="H32" s="122">
        <f>G32/G45-1</f>
        <v>-4.3738920378029178E-3</v>
      </c>
      <c r="I32" s="121">
        <v>7.1897370610189304</v>
      </c>
      <c r="J32" s="122">
        <f>I32/I45-1</f>
        <v>-2.5714724382263077E-2</v>
      </c>
      <c r="K32" s="121">
        <v>2.096033241781214</v>
      </c>
      <c r="L32" s="122">
        <f>K32/K45-1</f>
        <v>-0.11168139652741826</v>
      </c>
      <c r="O32" s="21"/>
      <c r="P32" s="21"/>
      <c r="Q32" s="21"/>
      <c r="R32" s="21"/>
    </row>
    <row r="33" spans="2:17" ht="15" hidden="1" customHeight="1" outlineLevel="1">
      <c r="B33" s="24" t="s">
        <v>33</v>
      </c>
      <c r="C33" s="113">
        <v>7.9367702362837926</v>
      </c>
      <c r="D33" s="114">
        <f t="shared" si="5"/>
        <v>-3.0459494642648299E-2</v>
      </c>
      <c r="E33" s="115">
        <v>8.4360997327235694</v>
      </c>
      <c r="F33" s="116">
        <f t="shared" si="5"/>
        <v>-2.4728354598431368E-2</v>
      </c>
      <c r="G33" s="113">
        <v>8.2870722089573832</v>
      </c>
      <c r="H33" s="114">
        <f t="shared" ref="H33:H70" si="9">G33/G46-1</f>
        <v>-5.7215903417817571E-2</v>
      </c>
      <c r="I33" s="115">
        <v>8.0525689630557888</v>
      </c>
      <c r="J33" s="116">
        <f t="shared" ref="J33:J70" si="10">I33/I46-1</f>
        <v>-3.6774047481364924E-2</v>
      </c>
      <c r="K33" s="113">
        <v>2.7568393703194252</v>
      </c>
      <c r="L33" s="114">
        <f t="shared" ref="L33:L70" si="11">K33/K46-1</f>
        <v>0.16322336300397677</v>
      </c>
      <c r="N33" s="29"/>
      <c r="O33" s="29"/>
      <c r="P33" s="29"/>
    </row>
    <row r="34" spans="2:17" ht="15" hidden="1" customHeight="1" outlineLevel="1">
      <c r="B34" s="24" t="s">
        <v>34</v>
      </c>
      <c r="C34" s="113">
        <v>8.0625494214662652</v>
      </c>
      <c r="D34" s="114">
        <f t="shared" si="5"/>
        <v>2.3196004959372685E-2</v>
      </c>
      <c r="E34" s="115">
        <v>8.7139572368169773</v>
      </c>
      <c r="F34" s="116">
        <f t="shared" si="5"/>
        <v>3.3684132481254681E-2</v>
      </c>
      <c r="G34" s="113">
        <v>8.3894174610949914</v>
      </c>
      <c r="H34" s="114">
        <f t="shared" si="9"/>
        <v>3.3179490282634561E-2</v>
      </c>
      <c r="I34" s="115">
        <v>7.9815481842889424</v>
      </c>
      <c r="J34" s="116">
        <f t="shared" si="10"/>
        <v>-3.5520369177349798E-3</v>
      </c>
      <c r="K34" s="113">
        <v>1.9802716225875625</v>
      </c>
      <c r="L34" s="114">
        <f t="shared" si="11"/>
        <v>-0.167953099753125</v>
      </c>
      <c r="O34" s="29"/>
      <c r="P34" s="29"/>
      <c r="Q34" s="29"/>
    </row>
    <row r="35" spans="2:17" ht="15" hidden="1" customHeight="1" outlineLevel="1">
      <c r="B35" s="24" t="s">
        <v>35</v>
      </c>
      <c r="C35" s="113">
        <v>7.1071007802485235</v>
      </c>
      <c r="D35" s="114">
        <f t="shared" si="5"/>
        <v>-4.5850611501949912E-2</v>
      </c>
      <c r="E35" s="115">
        <v>7.5565637942184125</v>
      </c>
      <c r="F35" s="116">
        <f t="shared" si="5"/>
        <v>-5.7785063065035835E-2</v>
      </c>
      <c r="G35" s="113">
        <v>7.6781507074695625</v>
      </c>
      <c r="H35" s="114">
        <f t="shared" si="9"/>
        <v>-2.6850353932881821E-2</v>
      </c>
      <c r="I35" s="115">
        <v>6.3997950819672127</v>
      </c>
      <c r="J35" s="116">
        <f t="shared" si="10"/>
        <v>-0.10866363760902331</v>
      </c>
      <c r="K35" s="113">
        <v>2.2616909985166678</v>
      </c>
      <c r="L35" s="114">
        <f t="shared" si="11"/>
        <v>-1.6656087601448766E-2</v>
      </c>
    </row>
    <row r="36" spans="2:17" ht="15" hidden="1" customHeight="1" outlineLevel="1">
      <c r="B36" s="24" t="s">
        <v>36</v>
      </c>
      <c r="C36" s="113">
        <v>7.6717182268346251</v>
      </c>
      <c r="D36" s="114">
        <f t="shared" si="5"/>
        <v>-2.7510196180655866E-2</v>
      </c>
      <c r="E36" s="115">
        <v>8.49</v>
      </c>
      <c r="F36" s="116">
        <f t="shared" si="5"/>
        <v>-2.1889400921658919E-2</v>
      </c>
      <c r="G36" s="113">
        <v>8.07</v>
      </c>
      <c r="H36" s="114">
        <f t="shared" si="9"/>
        <v>-6.380510440835252E-2</v>
      </c>
      <c r="I36" s="115">
        <v>6.86</v>
      </c>
      <c r="J36" s="116">
        <f t="shared" si="10"/>
        <v>-4.9861495844875314E-2</v>
      </c>
      <c r="K36" s="113">
        <v>2.33</v>
      </c>
      <c r="L36" s="114">
        <f t="shared" si="11"/>
        <v>3.0973451327433787E-2</v>
      </c>
    </row>
    <row r="37" spans="2:17" ht="15" hidden="1" customHeight="1" outlineLevel="1">
      <c r="B37" s="24" t="s">
        <v>37</v>
      </c>
      <c r="C37" s="113">
        <v>7.6315121146174931</v>
      </c>
      <c r="D37" s="114">
        <f t="shared" si="5"/>
        <v>-2.3677343140679041E-2</v>
      </c>
      <c r="E37" s="115">
        <v>8.1999999999999993</v>
      </c>
      <c r="F37" s="116">
        <f t="shared" si="5"/>
        <v>-3.6427732079906017E-2</v>
      </c>
      <c r="G37" s="113">
        <v>8.1199999999999992</v>
      </c>
      <c r="H37" s="114">
        <f t="shared" si="9"/>
        <v>-4.4705882352941262E-2</v>
      </c>
      <c r="I37" s="115">
        <v>6.47</v>
      </c>
      <c r="J37" s="116">
        <f t="shared" si="10"/>
        <v>-7.0402298850574696E-2</v>
      </c>
      <c r="K37" s="113">
        <v>2.75</v>
      </c>
      <c r="L37" s="114">
        <f t="shared" si="11"/>
        <v>6.1776061776061875E-2</v>
      </c>
    </row>
    <row r="38" spans="2:17" ht="15" hidden="1" customHeight="1" outlineLevel="1">
      <c r="B38" s="24" t="s">
        <v>38</v>
      </c>
      <c r="C38" s="113">
        <v>7.3219014498094177</v>
      </c>
      <c r="D38" s="114">
        <f t="shared" si="5"/>
        <v>-9.9666139594407621E-2</v>
      </c>
      <c r="E38" s="115">
        <v>8.07</v>
      </c>
      <c r="F38" s="116">
        <f t="shared" si="5"/>
        <v>-0.12944983818770217</v>
      </c>
      <c r="G38" s="113">
        <v>7.91</v>
      </c>
      <c r="H38" s="114">
        <f t="shared" si="9"/>
        <v>-0.10419026047565116</v>
      </c>
      <c r="I38" s="115">
        <v>6.23</v>
      </c>
      <c r="J38" s="116">
        <f t="shared" si="10"/>
        <v>-8.247422680412364E-2</v>
      </c>
      <c r="K38" s="113">
        <v>2.29</v>
      </c>
      <c r="L38" s="114">
        <f t="shared" si="11"/>
        <v>-0.11583011583011582</v>
      </c>
      <c r="O38" s="21"/>
      <c r="P38" s="21"/>
      <c r="Q38" s="21"/>
    </row>
    <row r="39" spans="2:17" ht="15" hidden="1" customHeight="1" outlineLevel="1">
      <c r="B39" s="24" t="s">
        <v>39</v>
      </c>
      <c r="C39" s="113">
        <v>7.3418586969570514</v>
      </c>
      <c r="D39" s="114">
        <f t="shared" si="5"/>
        <v>-4.3003571248072192E-2</v>
      </c>
      <c r="E39" s="115">
        <v>7.9843228681819305</v>
      </c>
      <c r="F39" s="116">
        <f t="shared" si="5"/>
        <v>-3.9190990591825514E-2</v>
      </c>
      <c r="G39" s="113">
        <v>8.0019670640333711</v>
      </c>
      <c r="H39" s="114">
        <f t="shared" si="9"/>
        <v>-2.1764417599832386E-2</v>
      </c>
      <c r="I39" s="115">
        <v>6.5089613822448582</v>
      </c>
      <c r="J39" s="116">
        <f t="shared" si="10"/>
        <v>-6.075593329800022E-2</v>
      </c>
      <c r="K39" s="113">
        <v>2.2040784313725492</v>
      </c>
      <c r="L39" s="114">
        <f t="shared" si="11"/>
        <v>-0.12882275439820179</v>
      </c>
    </row>
    <row r="40" spans="2:17" ht="15" hidden="1" customHeight="1" outlineLevel="1">
      <c r="B40" s="24" t="s">
        <v>40</v>
      </c>
      <c r="C40" s="113">
        <v>6.9173748833119699</v>
      </c>
      <c r="D40" s="114">
        <f t="shared" si="5"/>
        <v>-3.7277840318329036E-2</v>
      </c>
      <c r="E40" s="115">
        <v>7.28</v>
      </c>
      <c r="F40" s="116">
        <f t="shared" si="5"/>
        <v>-6.9053708439897665E-2</v>
      </c>
      <c r="G40" s="113">
        <v>7.44</v>
      </c>
      <c r="H40" s="114">
        <f t="shared" si="9"/>
        <v>-3.8759689922480578E-2</v>
      </c>
      <c r="I40" s="115">
        <v>6.74</v>
      </c>
      <c r="J40" s="116">
        <f t="shared" si="10"/>
        <v>-1.6058394160583855E-2</v>
      </c>
      <c r="K40" s="113">
        <v>2.2400000000000002</v>
      </c>
      <c r="L40" s="114">
        <f t="shared" si="11"/>
        <v>-0.17647058823529405</v>
      </c>
    </row>
    <row r="41" spans="2:17" ht="15" hidden="1" customHeight="1" outlineLevel="1">
      <c r="B41" s="24" t="s">
        <v>41</v>
      </c>
      <c r="C41" s="113">
        <v>6.9747460746122414</v>
      </c>
      <c r="D41" s="114">
        <f t="shared" si="5"/>
        <v>-0.12327190501039598</v>
      </c>
      <c r="E41" s="115">
        <v>7.6993085221671436</v>
      </c>
      <c r="F41" s="116">
        <f t="shared" si="5"/>
        <v>-9.9496079278696747E-2</v>
      </c>
      <c r="G41" s="113">
        <v>7.26</v>
      </c>
      <c r="H41" s="114">
        <f t="shared" si="9"/>
        <v>-0.12</v>
      </c>
      <c r="I41" s="115">
        <v>6.4</v>
      </c>
      <c r="J41" s="116">
        <f t="shared" si="10"/>
        <v>-0.19799498746867172</v>
      </c>
      <c r="K41" s="113">
        <v>2.2799999999999998</v>
      </c>
      <c r="L41" s="114">
        <f t="shared" si="11"/>
        <v>-5.0000000000000044E-2</v>
      </c>
    </row>
    <row r="42" spans="2:17" ht="15" hidden="1" customHeight="1" outlineLevel="1">
      <c r="B42" s="24" t="s">
        <v>42</v>
      </c>
      <c r="C42" s="113">
        <v>8.0229714682008648</v>
      </c>
      <c r="D42" s="114">
        <f t="shared" si="5"/>
        <v>2.3368184021882454E-2</v>
      </c>
      <c r="E42" s="115">
        <v>8.57</v>
      </c>
      <c r="F42" s="116">
        <f t="shared" si="5"/>
        <v>4.1312272174969689E-2</v>
      </c>
      <c r="G42" s="113">
        <v>8.27</v>
      </c>
      <c r="H42" s="114">
        <f t="shared" si="9"/>
        <v>-1.4302741358760529E-2</v>
      </c>
      <c r="I42" s="115">
        <v>8.4</v>
      </c>
      <c r="J42" s="116">
        <f t="shared" si="10"/>
        <v>0.12299465240641716</v>
      </c>
      <c r="K42" s="113">
        <v>2.34</v>
      </c>
      <c r="L42" s="114">
        <f t="shared" si="11"/>
        <v>-0.19310344827586212</v>
      </c>
    </row>
    <row r="43" spans="2:17" ht="15" hidden="1" customHeight="1" outlineLevel="1">
      <c r="B43" s="24" t="s">
        <v>43</v>
      </c>
      <c r="C43" s="113">
        <v>8.1613846082026651</v>
      </c>
      <c r="D43" s="114">
        <f t="shared" si="5"/>
        <v>1.3770349944357552E-3</v>
      </c>
      <c r="E43" s="115">
        <v>8.2899999999999991</v>
      </c>
      <c r="F43" s="116">
        <f t="shared" si="5"/>
        <v>-1.2048192771085819E-3</v>
      </c>
      <c r="G43" s="113">
        <v>8.7200000000000006</v>
      </c>
      <c r="H43" s="114">
        <f t="shared" si="9"/>
        <v>-4.5662100456620447E-3</v>
      </c>
      <c r="I43" s="115">
        <v>8.99</v>
      </c>
      <c r="J43" s="116">
        <f t="shared" si="10"/>
        <v>-2.4945770065075923E-2</v>
      </c>
      <c r="K43" s="113">
        <v>2.59</v>
      </c>
      <c r="L43" s="114">
        <f t="shared" si="11"/>
        <v>3.1872509960159334E-2</v>
      </c>
    </row>
    <row r="44" spans="2:17" ht="15" hidden="1" customHeight="1" outlineLevel="1">
      <c r="B44" s="24" t="s">
        <v>44</v>
      </c>
      <c r="C44" s="113">
        <v>8.9841593780369298</v>
      </c>
      <c r="D44" s="114">
        <f t="shared" si="5"/>
        <v>-3.1204164671607137E-2</v>
      </c>
      <c r="E44" s="115">
        <v>9.1199999999999992</v>
      </c>
      <c r="F44" s="116">
        <f t="shared" si="5"/>
        <v>-7.5050709939148086E-2</v>
      </c>
      <c r="G44" s="113">
        <v>9.44</v>
      </c>
      <c r="H44" s="114">
        <f t="shared" si="9"/>
        <v>-1.8711018711018657E-2</v>
      </c>
      <c r="I44" s="115">
        <v>10.3</v>
      </c>
      <c r="J44" s="116">
        <f t="shared" si="10"/>
        <v>6.4049586776859568E-2</v>
      </c>
      <c r="K44" s="113">
        <v>2.4300000000000002</v>
      </c>
      <c r="L44" s="114">
        <f t="shared" si="11"/>
        <v>-4.0854871699516515E-2</v>
      </c>
    </row>
    <row r="45" spans="2:17" collapsed="1">
      <c r="B45" s="38">
        <v>2009</v>
      </c>
      <c r="C45" s="123">
        <v>7.6734024642602394</v>
      </c>
      <c r="D45" s="124">
        <f t="shared" si="5"/>
        <v>-3.4518551153073118E-2</v>
      </c>
      <c r="E45" s="123">
        <v>8.1984413876998072</v>
      </c>
      <c r="F45" s="124">
        <f>E45/E58-1</f>
        <v>-4.0012751276043534E-2</v>
      </c>
      <c r="G45" s="123">
        <v>8.1294849780145846</v>
      </c>
      <c r="H45" s="124">
        <f>G45/G58-1</f>
        <v>-4.120265966729908E-2</v>
      </c>
      <c r="I45" s="123">
        <v>7.3794988397626575</v>
      </c>
      <c r="J45" s="124">
        <f>I45/I58-1</f>
        <v>-3.5646521201894044E-2</v>
      </c>
      <c r="K45" s="123">
        <v>2.3595512168578701</v>
      </c>
      <c r="L45" s="124">
        <f>K45/K58-1</f>
        <v>-5.7876879477053667E-2</v>
      </c>
    </row>
    <row r="46" spans="2:17" ht="15" hidden="1" customHeight="1" outlineLevel="1">
      <c r="B46" s="24" t="s">
        <v>33</v>
      </c>
      <c r="C46" s="113">
        <v>8.1861151673683512</v>
      </c>
      <c r="D46" s="114">
        <f t="shared" si="5"/>
        <v>-9.5168201128168484E-3</v>
      </c>
      <c r="E46" s="115">
        <v>8.65</v>
      </c>
      <c r="F46" s="116">
        <f t="shared" si="5"/>
        <v>-4.8404840484048361E-2</v>
      </c>
      <c r="G46" s="113">
        <v>8.7899999999999991</v>
      </c>
      <c r="H46" s="114">
        <f t="shared" si="9"/>
        <v>1.0344827586206806E-2</v>
      </c>
      <c r="I46" s="115">
        <v>8.36</v>
      </c>
      <c r="J46" s="116">
        <f t="shared" si="10"/>
        <v>4.761904761904745E-2</v>
      </c>
      <c r="K46" s="113">
        <v>2.37</v>
      </c>
      <c r="L46" s="114">
        <f t="shared" si="11"/>
        <v>-4.0485829959514219E-2</v>
      </c>
    </row>
    <row r="47" spans="2:17" ht="15" hidden="1" customHeight="1" outlineLevel="1">
      <c r="B47" s="24" t="s">
        <v>34</v>
      </c>
      <c r="C47" s="113">
        <v>7.879770232084125</v>
      </c>
      <c r="D47" s="114">
        <f t="shared" si="5"/>
        <v>-1.2075668700906816E-2</v>
      </c>
      <c r="E47" s="115">
        <v>8.43</v>
      </c>
      <c r="F47" s="116">
        <f t="shared" si="5"/>
        <v>9.5808383233533245E-3</v>
      </c>
      <c r="G47" s="113">
        <v>8.1199999999999992</v>
      </c>
      <c r="H47" s="114">
        <f t="shared" si="9"/>
        <v>-5.2508751458576586E-2</v>
      </c>
      <c r="I47" s="115">
        <v>8.01</v>
      </c>
      <c r="J47" s="116">
        <f t="shared" si="10"/>
        <v>3.759398496240518E-3</v>
      </c>
      <c r="K47" s="113">
        <v>2.38</v>
      </c>
      <c r="L47" s="114">
        <f t="shared" si="11"/>
        <v>3.9301310043668103E-2</v>
      </c>
    </row>
    <row r="48" spans="2:17" ht="15" hidden="1" customHeight="1" outlineLevel="1">
      <c r="B48" s="24" t="s">
        <v>35</v>
      </c>
      <c r="C48" s="113">
        <v>7.4486247813206532</v>
      </c>
      <c r="D48" s="114">
        <f t="shared" si="5"/>
        <v>9.8106738963672502E-3</v>
      </c>
      <c r="E48" s="115">
        <v>8.02</v>
      </c>
      <c r="F48" s="116">
        <f t="shared" si="5"/>
        <v>-3.7267080745343462E-3</v>
      </c>
      <c r="G48" s="113">
        <v>7.89</v>
      </c>
      <c r="H48" s="114">
        <f t="shared" si="9"/>
        <v>1.1538461538461497E-2</v>
      </c>
      <c r="I48" s="115">
        <v>7.18</v>
      </c>
      <c r="J48" s="116">
        <f t="shared" si="10"/>
        <v>9.4512195121951192E-2</v>
      </c>
      <c r="K48" s="113">
        <v>2.2999999999999998</v>
      </c>
      <c r="L48" s="114">
        <f t="shared" si="11"/>
        <v>-8.7301587301587324E-2</v>
      </c>
    </row>
    <row r="49" spans="2:12" ht="15" hidden="1" customHeight="1" outlineLevel="1">
      <c r="B49" s="24" t="s">
        <v>36</v>
      </c>
      <c r="C49" s="113">
        <v>7.8887389838996933</v>
      </c>
      <c r="D49" s="114">
        <f t="shared" si="5"/>
        <v>3.8379578828873218E-3</v>
      </c>
      <c r="E49" s="115">
        <v>8.68</v>
      </c>
      <c r="F49" s="116">
        <f t="shared" si="5"/>
        <v>-5.7273768613975706E-3</v>
      </c>
      <c r="G49" s="113">
        <v>8.6199999999999992</v>
      </c>
      <c r="H49" s="114">
        <f t="shared" si="9"/>
        <v>0</v>
      </c>
      <c r="I49" s="115">
        <v>7.22</v>
      </c>
      <c r="J49" s="116">
        <f t="shared" si="10"/>
        <v>5.0946142649199277E-2</v>
      </c>
      <c r="K49" s="113">
        <v>2.2599999999999998</v>
      </c>
      <c r="L49" s="114">
        <f t="shared" si="11"/>
        <v>-0.13740458015267187</v>
      </c>
    </row>
    <row r="50" spans="2:12" ht="13.5" hidden="1" customHeight="1" outlineLevel="1">
      <c r="B50" s="24" t="s">
        <v>37</v>
      </c>
      <c r="C50" s="113">
        <v>7.8165881545419502</v>
      </c>
      <c r="D50" s="114">
        <f t="shared" si="5"/>
        <v>-2.3302494587785327E-2</v>
      </c>
      <c r="E50" s="115">
        <v>8.51</v>
      </c>
      <c r="F50" s="116">
        <f t="shared" si="5"/>
        <v>-3.5147392290249435E-2</v>
      </c>
      <c r="G50" s="113">
        <v>8.5</v>
      </c>
      <c r="H50" s="114">
        <f t="shared" si="9"/>
        <v>-3.0786773090079822E-2</v>
      </c>
      <c r="I50" s="115">
        <v>6.96</v>
      </c>
      <c r="J50" s="116">
        <f t="shared" si="10"/>
        <v>2.9585798816567976E-2</v>
      </c>
      <c r="K50" s="113">
        <v>2.59</v>
      </c>
      <c r="L50" s="114">
        <f t="shared" si="11"/>
        <v>-4.7794117647058987E-2</v>
      </c>
    </row>
    <row r="51" spans="2:12" ht="13.5" hidden="1" customHeight="1" outlineLevel="1">
      <c r="B51" s="24" t="s">
        <v>38</v>
      </c>
      <c r="C51" s="113">
        <v>8.1324292818565844</v>
      </c>
      <c r="D51" s="114">
        <f t="shared" si="5"/>
        <v>2.9442140956630336E-2</v>
      </c>
      <c r="E51" s="115">
        <v>9.27</v>
      </c>
      <c r="F51" s="116">
        <f t="shared" si="5"/>
        <v>5.2213393870601532E-2</v>
      </c>
      <c r="G51" s="113">
        <v>8.83</v>
      </c>
      <c r="H51" s="114">
        <f t="shared" si="9"/>
        <v>-2.2598870056497189E-3</v>
      </c>
      <c r="I51" s="115">
        <v>6.79</v>
      </c>
      <c r="J51" s="116">
        <f t="shared" si="10"/>
        <v>3.348554033485529E-2</v>
      </c>
      <c r="K51" s="113">
        <v>2.59</v>
      </c>
      <c r="L51" s="114">
        <f t="shared" si="11"/>
        <v>-0.11301369863013699</v>
      </c>
    </row>
    <row r="52" spans="2:12" ht="15" hidden="1" customHeight="1" outlineLevel="1">
      <c r="B52" s="24" t="s">
        <v>39</v>
      </c>
      <c r="C52" s="113">
        <v>7.6717723038235128</v>
      </c>
      <c r="D52" s="114">
        <f t="shared" si="5"/>
        <v>7.688078932529252E-2</v>
      </c>
      <c r="E52" s="115">
        <v>8.31</v>
      </c>
      <c r="F52" s="116">
        <f t="shared" si="5"/>
        <v>9.3421052631579071E-2</v>
      </c>
      <c r="G52" s="113">
        <v>8.18</v>
      </c>
      <c r="H52" s="114">
        <f t="shared" si="9"/>
        <v>4.7375160051216447E-2</v>
      </c>
      <c r="I52" s="115">
        <v>6.93</v>
      </c>
      <c r="J52" s="116">
        <f t="shared" si="10"/>
        <v>0.10000000000000009</v>
      </c>
      <c r="K52" s="113">
        <v>2.5299999999999998</v>
      </c>
      <c r="L52" s="114">
        <f t="shared" si="11"/>
        <v>-0.21183800623052962</v>
      </c>
    </row>
    <row r="53" spans="2:12" ht="15" hidden="1" customHeight="1" outlineLevel="1">
      <c r="B53" s="24" t="s">
        <v>40</v>
      </c>
      <c r="C53" s="113">
        <v>7.1852245362246938</v>
      </c>
      <c r="D53" s="114">
        <f t="shared" si="5"/>
        <v>-9.4261389010255381E-2</v>
      </c>
      <c r="E53" s="115">
        <v>7.82</v>
      </c>
      <c r="F53" s="116">
        <f t="shared" si="5"/>
        <v>-9.6997690531177794E-2</v>
      </c>
      <c r="G53" s="113">
        <v>7.74</v>
      </c>
      <c r="H53" s="114">
        <f t="shared" si="9"/>
        <v>-0.10623556581986138</v>
      </c>
      <c r="I53" s="115">
        <v>6.85</v>
      </c>
      <c r="J53" s="116">
        <f t="shared" si="10"/>
        <v>-1.1544011544011523E-2</v>
      </c>
      <c r="K53" s="113">
        <v>2.72</v>
      </c>
      <c r="L53" s="114">
        <f t="shared" si="11"/>
        <v>-8.7248322147650881E-2</v>
      </c>
    </row>
    <row r="54" spans="2:12" ht="15" hidden="1" customHeight="1" outlineLevel="1">
      <c r="B54" s="24" t="s">
        <v>41</v>
      </c>
      <c r="C54" s="113">
        <v>7.9554266761520234</v>
      </c>
      <c r="D54" s="114">
        <f t="shared" si="5"/>
        <v>5.6064765324701282E-2</v>
      </c>
      <c r="E54" s="115">
        <v>8.5500000000000007</v>
      </c>
      <c r="F54" s="116">
        <f t="shared" si="5"/>
        <v>6.079404466501237E-2</v>
      </c>
      <c r="G54" s="113">
        <v>8.25</v>
      </c>
      <c r="H54" s="114">
        <f t="shared" si="9"/>
        <v>1.977750309023496E-2</v>
      </c>
      <c r="I54" s="115">
        <v>7.98</v>
      </c>
      <c r="J54" s="116">
        <f t="shared" si="10"/>
        <v>0.16157205240174677</v>
      </c>
      <c r="K54" s="113">
        <v>2.4</v>
      </c>
      <c r="L54" s="114">
        <f t="shared" si="11"/>
        <v>-0.16376306620209069</v>
      </c>
    </row>
    <row r="55" spans="2:12" ht="15" hidden="1" customHeight="1" outlineLevel="1">
      <c r="B55" s="24" t="s">
        <v>42</v>
      </c>
      <c r="C55" s="113">
        <v>7.8397702737544854</v>
      </c>
      <c r="D55" s="114">
        <f t="shared" si="5"/>
        <v>-7.7829677822055521E-3</v>
      </c>
      <c r="E55" s="115">
        <v>8.23</v>
      </c>
      <c r="F55" s="116">
        <f t="shared" si="5"/>
        <v>1.2300123001230068E-2</v>
      </c>
      <c r="G55" s="113">
        <v>8.39</v>
      </c>
      <c r="H55" s="114">
        <f t="shared" si="9"/>
        <v>-1.1904761904761862E-3</v>
      </c>
      <c r="I55" s="115">
        <v>7.48</v>
      </c>
      <c r="J55" s="116">
        <f t="shared" si="10"/>
        <v>-0.12</v>
      </c>
      <c r="K55" s="113">
        <v>2.9</v>
      </c>
      <c r="L55" s="114">
        <f t="shared" si="11"/>
        <v>0.11111111111111116</v>
      </c>
    </row>
    <row r="56" spans="2:12" ht="15" hidden="1" customHeight="1" outlineLevel="1">
      <c r="B56" s="24" t="s">
        <v>43</v>
      </c>
      <c r="C56" s="113">
        <v>8.1501615505372698</v>
      </c>
      <c r="D56" s="114">
        <f t="shared" si="5"/>
        <v>-2.3749576405047379E-2</v>
      </c>
      <c r="E56" s="115">
        <v>8.3000000000000007</v>
      </c>
      <c r="F56" s="116">
        <f t="shared" si="5"/>
        <v>-2.4676850763807212E-2</v>
      </c>
      <c r="G56" s="113">
        <v>8.76</v>
      </c>
      <c r="H56" s="114">
        <f t="shared" si="9"/>
        <v>4.5871559633026138E-3</v>
      </c>
      <c r="I56" s="115">
        <v>9.2200000000000006</v>
      </c>
      <c r="J56" s="116">
        <f t="shared" si="10"/>
        <v>9.8576122672509037E-3</v>
      </c>
      <c r="K56" s="113">
        <v>2.5099999999999998</v>
      </c>
      <c r="L56" s="114">
        <f t="shared" si="11"/>
        <v>-4.9242424242424421E-2</v>
      </c>
    </row>
    <row r="57" spans="2:12" ht="15" hidden="1" customHeight="1" outlineLevel="1">
      <c r="B57" s="24" t="s">
        <v>44</v>
      </c>
      <c r="C57" s="113">
        <v>9.2735322040185775</v>
      </c>
      <c r="D57" s="114">
        <f t="shared" si="5"/>
        <v>8.5139641714102599E-3</v>
      </c>
      <c r="E57" s="115">
        <v>9.86</v>
      </c>
      <c r="F57" s="116">
        <f t="shared" si="5"/>
        <v>2.7083333333333348E-2</v>
      </c>
      <c r="G57" s="113">
        <v>9.6199999999999992</v>
      </c>
      <c r="H57" s="114">
        <f t="shared" si="9"/>
        <v>2.4494142705005162E-2</v>
      </c>
      <c r="I57" s="115">
        <v>9.68</v>
      </c>
      <c r="J57" s="116">
        <f t="shared" si="10"/>
        <v>-2.0618556701030855E-3</v>
      </c>
      <c r="K57" s="113">
        <v>2.5335060652455543</v>
      </c>
      <c r="L57" s="114">
        <f t="shared" si="11"/>
        <v>-5.4661915953151397E-2</v>
      </c>
    </row>
    <row r="58" spans="2:12" collapsed="1">
      <c r="B58" s="38">
        <v>2008</v>
      </c>
      <c r="C58" s="123">
        <v>7.9477471819107173</v>
      </c>
      <c r="D58" s="124">
        <f t="shared" si="5"/>
        <v>3.6573648895443789E-4</v>
      </c>
      <c r="E58" s="123">
        <v>8.5401565474931243</v>
      </c>
      <c r="F58" s="124">
        <f>E58/E71-1</f>
        <v>1.9839720419601026E-3</v>
      </c>
      <c r="G58" s="123">
        <v>8.4788355537090538</v>
      </c>
      <c r="H58" s="124">
        <f>G58/G71-1</f>
        <v>-6.5037628434604366E-3</v>
      </c>
      <c r="I58" s="123">
        <v>7.6522758532067332</v>
      </c>
      <c r="J58" s="124">
        <f>I58/I71-1</f>
        <v>3.1317011287776308E-2</v>
      </c>
      <c r="K58" s="123">
        <v>2.5045040987298441</v>
      </c>
      <c r="L58" s="124">
        <f>K58/K71-1</f>
        <v>-6.835066990479377E-2</v>
      </c>
    </row>
    <row r="59" spans="2:12" ht="15" hidden="1" customHeight="1" outlineLevel="1">
      <c r="B59" s="24" t="s">
        <v>33</v>
      </c>
      <c r="C59" s="113">
        <v>8.2647694918966277</v>
      </c>
      <c r="D59" s="114">
        <f t="shared" si="5"/>
        <v>5.235609236052241E-2</v>
      </c>
      <c r="E59" s="115">
        <v>9.09</v>
      </c>
      <c r="F59" s="116">
        <f t="shared" si="5"/>
        <v>0.10853658536585375</v>
      </c>
      <c r="G59" s="113">
        <v>8.6999999999999993</v>
      </c>
      <c r="H59" s="114">
        <f t="shared" si="9"/>
        <v>3.2028469750889688E-2</v>
      </c>
      <c r="I59" s="115">
        <v>7.98</v>
      </c>
      <c r="J59" s="116">
        <f t="shared" si="10"/>
        <v>-3.7453183520598232E-3</v>
      </c>
      <c r="K59" s="113">
        <v>2.4700000000000002</v>
      </c>
      <c r="L59" s="114">
        <f t="shared" si="11"/>
        <v>-9.1911764705882359E-2</v>
      </c>
    </row>
    <row r="60" spans="2:12" ht="15" hidden="1" customHeight="1" outlineLevel="1">
      <c r="B60" s="24" t="s">
        <v>34</v>
      </c>
      <c r="C60" s="113">
        <v>7.9760868139794114</v>
      </c>
      <c r="D60" s="114">
        <f t="shared" si="5"/>
        <v>-3.7922636691955391E-2</v>
      </c>
      <c r="E60" s="115">
        <v>8.35</v>
      </c>
      <c r="F60" s="116">
        <f t="shared" si="5"/>
        <v>-4.0229885057471271E-2</v>
      </c>
      <c r="G60" s="113">
        <v>8.57</v>
      </c>
      <c r="H60" s="114">
        <f t="shared" si="9"/>
        <v>-3.8159371492704763E-2</v>
      </c>
      <c r="I60" s="115">
        <v>7.98</v>
      </c>
      <c r="J60" s="116">
        <f t="shared" si="10"/>
        <v>-2.682926829268284E-2</v>
      </c>
      <c r="K60" s="113">
        <v>2.29</v>
      </c>
      <c r="L60" s="114">
        <f t="shared" si="11"/>
        <v>-9.486166007905128E-2</v>
      </c>
    </row>
    <row r="61" spans="2:12" ht="15" hidden="1" customHeight="1" outlineLevel="1">
      <c r="B61" s="24" t="s">
        <v>35</v>
      </c>
      <c r="C61" s="113">
        <v>7.3762587125169112</v>
      </c>
      <c r="D61" s="114">
        <f t="shared" si="5"/>
        <v>-2.4500567326496414E-2</v>
      </c>
      <c r="E61" s="115">
        <v>8.0500000000000007</v>
      </c>
      <c r="F61" s="116">
        <f t="shared" si="5"/>
        <v>1.1306532663316604E-2</v>
      </c>
      <c r="G61" s="113">
        <v>7.8</v>
      </c>
      <c r="H61" s="114">
        <f t="shared" si="9"/>
        <v>-2.3779724655819789E-2</v>
      </c>
      <c r="I61" s="115">
        <v>6.56</v>
      </c>
      <c r="J61" s="116">
        <f t="shared" si="10"/>
        <v>-7.9943899018232845E-2</v>
      </c>
      <c r="K61" s="113">
        <v>2.52</v>
      </c>
      <c r="L61" s="114">
        <f t="shared" si="11"/>
        <v>-2.3255813953488413E-2</v>
      </c>
    </row>
    <row r="62" spans="2:12" ht="15" hidden="1" customHeight="1" outlineLevel="1">
      <c r="B62" s="24" t="s">
        <v>36</v>
      </c>
      <c r="C62" s="113">
        <v>7.8585780921625918</v>
      </c>
      <c r="D62" s="114">
        <f t="shared" si="5"/>
        <v>4.5474545758274143E-2</v>
      </c>
      <c r="E62" s="115">
        <v>8.73</v>
      </c>
      <c r="F62" s="116">
        <f t="shared" si="5"/>
        <v>8.4472049689440887E-2</v>
      </c>
      <c r="G62" s="113">
        <v>8.6199999999999992</v>
      </c>
      <c r="H62" s="114">
        <f t="shared" si="9"/>
        <v>4.106280193236711E-2</v>
      </c>
      <c r="I62" s="115">
        <v>6.87</v>
      </c>
      <c r="J62" s="116">
        <f t="shared" si="10"/>
        <v>1.178203240058906E-2</v>
      </c>
      <c r="K62" s="113">
        <v>2.62</v>
      </c>
      <c r="L62" s="114">
        <f t="shared" si="11"/>
        <v>-1.1320754716981019E-2</v>
      </c>
    </row>
    <row r="63" spans="2:12" ht="15" hidden="1" customHeight="1" outlineLevel="1">
      <c r="B63" s="24" t="s">
        <v>37</v>
      </c>
      <c r="C63" s="113">
        <v>8.0030798801343952</v>
      </c>
      <c r="D63" s="114">
        <f t="shared" si="5"/>
        <v>-6.2029130382388442E-2</v>
      </c>
      <c r="E63" s="115">
        <v>8.82</v>
      </c>
      <c r="F63" s="116">
        <f t="shared" si="5"/>
        <v>-7.3529411764705843E-2</v>
      </c>
      <c r="G63" s="113">
        <v>8.77</v>
      </c>
      <c r="H63" s="114">
        <f t="shared" si="9"/>
        <v>-6.4034151547491924E-2</v>
      </c>
      <c r="I63" s="115">
        <v>6.76</v>
      </c>
      <c r="J63" s="116">
        <f t="shared" si="10"/>
        <v>-2.7338129496402908E-2</v>
      </c>
      <c r="K63" s="113">
        <v>2.72</v>
      </c>
      <c r="L63" s="114">
        <f t="shared" si="11"/>
        <v>-7.1672354948805417E-2</v>
      </c>
    </row>
    <row r="64" spans="2:12" ht="15" hidden="1" customHeight="1" outlineLevel="1">
      <c r="B64" s="24" t="s">
        <v>38</v>
      </c>
      <c r="C64" s="113">
        <v>7.8998410481810639</v>
      </c>
      <c r="D64" s="114">
        <f t="shared" si="5"/>
        <v>-4.6571415184538445E-2</v>
      </c>
      <c r="E64" s="115">
        <v>8.81</v>
      </c>
      <c r="F64" s="116">
        <f t="shared" si="5"/>
        <v>-3.0803080308030695E-2</v>
      </c>
      <c r="G64" s="113">
        <v>8.85</v>
      </c>
      <c r="H64" s="114">
        <f t="shared" si="9"/>
        <v>-6.25E-2</v>
      </c>
      <c r="I64" s="115">
        <v>6.57</v>
      </c>
      <c r="J64" s="116">
        <f t="shared" si="10"/>
        <v>-4.6444121915819925E-2</v>
      </c>
      <c r="K64" s="113">
        <v>2.92</v>
      </c>
      <c r="L64" s="114">
        <f t="shared" si="11"/>
        <v>0.1821862348178136</v>
      </c>
    </row>
    <row r="65" spans="2:14" ht="15" hidden="1" customHeight="1" outlineLevel="1" thickBot="1">
      <c r="B65" s="24" t="s">
        <v>39</v>
      </c>
      <c r="C65" s="113">
        <v>7.1240683090188419</v>
      </c>
      <c r="D65" s="114">
        <f t="shared" si="5"/>
        <v>-4.9419278342255346E-2</v>
      </c>
      <c r="E65" s="115">
        <v>7.6</v>
      </c>
      <c r="F65" s="116">
        <f t="shared" si="5"/>
        <v>-4.4025157232704504E-2</v>
      </c>
      <c r="G65" s="113">
        <v>7.81</v>
      </c>
      <c r="H65" s="114">
        <f t="shared" si="9"/>
        <v>-7.1343638525564912E-2</v>
      </c>
      <c r="I65" s="115">
        <v>6.3</v>
      </c>
      <c r="J65" s="116">
        <f t="shared" si="10"/>
        <v>-8.4302325581395388E-2</v>
      </c>
      <c r="K65" s="113">
        <v>3.21</v>
      </c>
      <c r="L65" s="114">
        <f t="shared" si="11"/>
        <v>0.43946188340807169</v>
      </c>
    </row>
    <row r="66" spans="2:14" ht="16.5" hidden="1" customHeight="1" outlineLevel="1" thickBot="1">
      <c r="B66" s="24" t="s">
        <v>40</v>
      </c>
      <c r="C66" s="113">
        <v>7.9330001493179685</v>
      </c>
      <c r="D66" s="114">
        <f t="shared" si="5"/>
        <v>-1.1920305161834399E-3</v>
      </c>
      <c r="E66" s="115">
        <v>8.66</v>
      </c>
      <c r="F66" s="116">
        <f t="shared" si="5"/>
        <v>1.4051522248243575E-2</v>
      </c>
      <c r="G66" s="113">
        <v>8.66</v>
      </c>
      <c r="H66" s="114">
        <f t="shared" si="9"/>
        <v>-2.3041474654377225E-3</v>
      </c>
      <c r="I66" s="115">
        <v>6.93</v>
      </c>
      <c r="J66" s="116">
        <f t="shared" si="10"/>
        <v>-5.7142857142857162E-2</v>
      </c>
      <c r="K66" s="113">
        <v>2.98</v>
      </c>
      <c r="L66" s="114">
        <f t="shared" si="11"/>
        <v>0.27350427350427364</v>
      </c>
      <c r="N66" s="41" t="s">
        <v>45</v>
      </c>
    </row>
    <row r="67" spans="2:14" ht="15" hidden="1" customHeight="1" outlineLevel="1">
      <c r="B67" s="24" t="s">
        <v>41</v>
      </c>
      <c r="C67" s="113">
        <v>7.533085978591493</v>
      </c>
      <c r="D67" s="114">
        <f t="shared" si="5"/>
        <v>1.7731958630031741E-3</v>
      </c>
      <c r="E67" s="115">
        <v>8.06</v>
      </c>
      <c r="F67" s="116">
        <f t="shared" si="5"/>
        <v>-2.4752475247524774E-3</v>
      </c>
      <c r="G67" s="113">
        <v>8.09</v>
      </c>
      <c r="H67" s="114">
        <f t="shared" si="9"/>
        <v>1.8891687657430767E-2</v>
      </c>
      <c r="I67" s="115">
        <v>6.87</v>
      </c>
      <c r="J67" s="116">
        <f t="shared" si="10"/>
        <v>-1.151079136690647E-2</v>
      </c>
      <c r="K67" s="113">
        <v>2.87</v>
      </c>
      <c r="L67" s="114">
        <f t="shared" si="11"/>
        <v>6.6914498141263934E-2</v>
      </c>
    </row>
    <row r="68" spans="2:14" ht="15" hidden="1" customHeight="1" outlineLevel="1">
      <c r="B68" s="24" t="s">
        <v>42</v>
      </c>
      <c r="C68" s="113">
        <v>7.9012655691175775</v>
      </c>
      <c r="D68" s="114">
        <f t="shared" si="5"/>
        <v>-4.093494255313157E-2</v>
      </c>
      <c r="E68" s="115">
        <v>8.1300000000000008</v>
      </c>
      <c r="F68" s="116">
        <f t="shared" si="5"/>
        <v>-5.2447552447552392E-2</v>
      </c>
      <c r="G68" s="113">
        <v>8.4</v>
      </c>
      <c r="H68" s="114">
        <f t="shared" si="9"/>
        <v>-3.4482758620689502E-2</v>
      </c>
      <c r="I68" s="115">
        <v>8.5</v>
      </c>
      <c r="J68" s="116">
        <f t="shared" si="10"/>
        <v>-3.0786773090079822E-2</v>
      </c>
      <c r="K68" s="113">
        <v>2.61</v>
      </c>
      <c r="L68" s="114">
        <f t="shared" si="11"/>
        <v>3.5714285714285587E-2</v>
      </c>
    </row>
    <row r="69" spans="2:14" ht="15" hidden="1" customHeight="1" outlineLevel="1">
      <c r="B69" s="24" t="s">
        <v>43</v>
      </c>
      <c r="C69" s="113">
        <v>8.3484333051811106</v>
      </c>
      <c r="D69" s="114">
        <f t="shared" si="5"/>
        <v>-1.53466012086374E-2</v>
      </c>
      <c r="E69" s="115">
        <v>8.51</v>
      </c>
      <c r="F69" s="116">
        <f t="shared" si="5"/>
        <v>-3.0751708428245927E-2</v>
      </c>
      <c r="G69" s="113">
        <v>8.7200000000000006</v>
      </c>
      <c r="H69" s="114">
        <f t="shared" si="9"/>
        <v>-4.8034934497816484E-2</v>
      </c>
      <c r="I69" s="115">
        <v>9.1300000000000008</v>
      </c>
      <c r="J69" s="116">
        <f t="shared" si="10"/>
        <v>2.2396416573348343E-2</v>
      </c>
      <c r="K69" s="113">
        <v>2.64</v>
      </c>
      <c r="L69" s="114">
        <f t="shared" si="11"/>
        <v>-3.9999999999999925E-2</v>
      </c>
    </row>
    <row r="70" spans="2:14" ht="15" hidden="1" customHeight="1" outlineLevel="1">
      <c r="B70" s="24" t="s">
        <v>44</v>
      </c>
      <c r="C70" s="113">
        <v>9.1952442241468244</v>
      </c>
      <c r="D70" s="114">
        <f t="shared" si="5"/>
        <v>3.0641762933970806E-2</v>
      </c>
      <c r="E70" s="115">
        <v>9.6</v>
      </c>
      <c r="F70" s="116">
        <f t="shared" si="5"/>
        <v>1.0427528675702735E-3</v>
      </c>
      <c r="G70" s="113">
        <v>9.39</v>
      </c>
      <c r="H70" s="114">
        <f t="shared" si="9"/>
        <v>5.3872053872053849E-2</v>
      </c>
      <c r="I70" s="115">
        <v>9.6999999999999993</v>
      </c>
      <c r="J70" s="116">
        <f t="shared" si="10"/>
        <v>2.5369978858350795E-2</v>
      </c>
      <c r="K70" s="113">
        <v>2.68</v>
      </c>
      <c r="L70" s="114">
        <f t="shared" si="11"/>
        <v>0.13080168776371304</v>
      </c>
    </row>
    <row r="71" spans="2:14" collapsed="1">
      <c r="B71" s="38">
        <v>2007</v>
      </c>
      <c r="C71" s="123">
        <v>7.9448414634885607</v>
      </c>
      <c r="D71" s="124">
        <f t="shared" si="5"/>
        <v>-1.3241054921363515E-2</v>
      </c>
      <c r="E71" s="123">
        <v>8.5232466644042173</v>
      </c>
      <c r="F71" s="124">
        <f>E71/E84-1</f>
        <v>-7.4418794498477547E-3</v>
      </c>
      <c r="G71" s="123">
        <v>8.5343408828362701</v>
      </c>
      <c r="H71" s="124">
        <f>G71/G84-1</f>
        <v>-1.6957846730931703E-2</v>
      </c>
      <c r="I71" s="123">
        <v>7.4199065558431485</v>
      </c>
      <c r="J71" s="124">
        <f>I71/I84-1</f>
        <v>-2.3120630858002311E-2</v>
      </c>
      <c r="K71" s="123">
        <v>2.6882476247515856</v>
      </c>
      <c r="L71" s="124">
        <f>K71/K84-1</f>
        <v>5.1332265862816806E-2</v>
      </c>
    </row>
    <row r="72" spans="2:14" ht="15" hidden="1" customHeight="1" outlineLevel="1">
      <c r="B72" s="24" t="s">
        <v>33</v>
      </c>
      <c r="C72" s="113">
        <v>7.8535863971272892</v>
      </c>
      <c r="D72" s="125"/>
      <c r="E72" s="115">
        <v>8.1999999999999993</v>
      </c>
      <c r="F72" s="116"/>
      <c r="G72" s="113">
        <v>8.43</v>
      </c>
      <c r="H72" s="125"/>
      <c r="I72" s="115">
        <v>8.01</v>
      </c>
      <c r="J72" s="116"/>
      <c r="K72" s="113">
        <v>2.72</v>
      </c>
      <c r="L72" s="125"/>
    </row>
    <row r="73" spans="2:14" ht="15" hidden="1" customHeight="1" outlineLevel="1">
      <c r="B73" s="24" t="s">
        <v>34</v>
      </c>
      <c r="C73" s="113">
        <v>8.2904838198813042</v>
      </c>
      <c r="D73" s="125"/>
      <c r="E73" s="115">
        <v>8.6999999999999993</v>
      </c>
      <c r="F73" s="116"/>
      <c r="G73" s="113">
        <v>8.91</v>
      </c>
      <c r="H73" s="125"/>
      <c r="I73" s="115">
        <v>8.1999999999999993</v>
      </c>
      <c r="J73" s="116"/>
      <c r="K73" s="113">
        <v>2.5299999999999998</v>
      </c>
      <c r="L73" s="125"/>
    </row>
    <row r="74" spans="2:14" ht="15" hidden="1" customHeight="1" outlineLevel="1">
      <c r="B74" s="24" t="s">
        <v>35</v>
      </c>
      <c r="C74" s="113">
        <v>7.5615202484548449</v>
      </c>
      <c r="D74" s="125"/>
      <c r="E74" s="115">
        <v>7.96</v>
      </c>
      <c r="F74" s="116"/>
      <c r="G74" s="113">
        <v>7.99</v>
      </c>
      <c r="H74" s="125"/>
      <c r="I74" s="115">
        <v>7.13</v>
      </c>
      <c r="J74" s="116"/>
      <c r="K74" s="113">
        <v>2.58</v>
      </c>
      <c r="L74" s="125"/>
    </row>
    <row r="75" spans="2:14" ht="15" hidden="1" customHeight="1" outlineLevel="1">
      <c r="B75" s="24" t="s">
        <v>36</v>
      </c>
      <c r="C75" s="113">
        <v>7.5167569827946696</v>
      </c>
      <c r="D75" s="125"/>
      <c r="E75" s="115">
        <v>8.0500000000000007</v>
      </c>
      <c r="F75" s="116"/>
      <c r="G75" s="113">
        <v>8.2799999999999994</v>
      </c>
      <c r="H75" s="125"/>
      <c r="I75" s="115">
        <v>6.79</v>
      </c>
      <c r="J75" s="116"/>
      <c r="K75" s="113">
        <v>2.65</v>
      </c>
      <c r="L75" s="125"/>
    </row>
    <row r="76" spans="2:14" ht="15" hidden="1" customHeight="1" outlineLevel="1">
      <c r="B76" s="24" t="s">
        <v>37</v>
      </c>
      <c r="C76" s="113">
        <v>8.5323330813003402</v>
      </c>
      <c r="D76" s="125"/>
      <c r="E76" s="115">
        <v>9.52</v>
      </c>
      <c r="F76" s="116"/>
      <c r="G76" s="113">
        <v>9.3699999999999992</v>
      </c>
      <c r="H76" s="125"/>
      <c r="I76" s="115">
        <v>6.95</v>
      </c>
      <c r="J76" s="116"/>
      <c r="K76" s="113">
        <v>2.93</v>
      </c>
      <c r="L76" s="125"/>
    </row>
    <row r="77" spans="2:14" ht="15" hidden="1" customHeight="1" outlineLevel="1">
      <c r="B77" s="24" t="s">
        <v>38</v>
      </c>
      <c r="C77" s="113">
        <v>8.2857186935611935</v>
      </c>
      <c r="D77" s="125"/>
      <c r="E77" s="115">
        <v>9.09</v>
      </c>
      <c r="F77" s="116"/>
      <c r="G77" s="113">
        <v>9.44</v>
      </c>
      <c r="H77" s="125"/>
      <c r="I77" s="115">
        <v>6.89</v>
      </c>
      <c r="J77" s="116"/>
      <c r="K77" s="113">
        <v>2.4700000000000002</v>
      </c>
      <c r="L77" s="125"/>
    </row>
    <row r="78" spans="2:14" ht="15" hidden="1" customHeight="1" outlineLevel="1">
      <c r="B78" s="24" t="s">
        <v>39</v>
      </c>
      <c r="C78" s="113">
        <v>7.4944380279404124</v>
      </c>
      <c r="D78" s="125"/>
      <c r="E78" s="115">
        <v>7.95</v>
      </c>
      <c r="F78" s="116"/>
      <c r="G78" s="113">
        <v>8.41</v>
      </c>
      <c r="H78" s="125"/>
      <c r="I78" s="115">
        <v>6.88</v>
      </c>
      <c r="J78" s="116"/>
      <c r="K78" s="113">
        <v>2.23</v>
      </c>
      <c r="L78" s="125"/>
    </row>
    <row r="79" spans="2:14" ht="15" hidden="1" customHeight="1" outlineLevel="1">
      <c r="B79" s="24" t="s">
        <v>40</v>
      </c>
      <c r="C79" s="113">
        <v>7.9424678133252566</v>
      </c>
      <c r="D79" s="125"/>
      <c r="E79" s="115">
        <v>8.5399999999999991</v>
      </c>
      <c r="F79" s="116"/>
      <c r="G79" s="113">
        <v>8.68</v>
      </c>
      <c r="H79" s="125"/>
      <c r="I79" s="115">
        <v>7.35</v>
      </c>
      <c r="J79" s="116"/>
      <c r="K79" s="113">
        <v>2.34</v>
      </c>
      <c r="L79" s="125"/>
    </row>
    <row r="80" spans="2:14" ht="15" hidden="1" customHeight="1" outlineLevel="1">
      <c r="B80" s="24" t="s">
        <v>41</v>
      </c>
      <c r="C80" s="113">
        <v>7.5197519854800294</v>
      </c>
      <c r="D80" s="125"/>
      <c r="E80" s="115">
        <v>8.08</v>
      </c>
      <c r="F80" s="116"/>
      <c r="G80" s="113">
        <v>7.94</v>
      </c>
      <c r="H80" s="125"/>
      <c r="I80" s="115">
        <v>6.95</v>
      </c>
      <c r="J80" s="116"/>
      <c r="K80" s="113">
        <v>2.69</v>
      </c>
      <c r="L80" s="125"/>
    </row>
    <row r="81" spans="2:12" ht="15" hidden="1" customHeight="1" outlineLevel="1">
      <c r="B81" s="24" t="s">
        <v>42</v>
      </c>
      <c r="C81" s="113">
        <v>8.2385084387826346</v>
      </c>
      <c r="D81" s="125"/>
      <c r="E81" s="115">
        <v>8.58</v>
      </c>
      <c r="F81" s="116"/>
      <c r="G81" s="113">
        <v>8.6999999999999993</v>
      </c>
      <c r="H81" s="125"/>
      <c r="I81" s="115">
        <v>8.77</v>
      </c>
      <c r="J81" s="116"/>
      <c r="K81" s="113">
        <v>2.52</v>
      </c>
      <c r="L81" s="125"/>
    </row>
    <row r="82" spans="2:12" ht="15" hidden="1" customHeight="1" outlineLevel="1">
      <c r="B82" s="24" t="s">
        <v>43</v>
      </c>
      <c r="C82" s="113">
        <v>8.4785502344567174</v>
      </c>
      <c r="D82" s="125"/>
      <c r="E82" s="115">
        <v>8.7799999999999994</v>
      </c>
      <c r="F82" s="116"/>
      <c r="G82" s="113">
        <v>9.16</v>
      </c>
      <c r="H82" s="125"/>
      <c r="I82" s="115">
        <v>8.93</v>
      </c>
      <c r="J82" s="116"/>
      <c r="K82" s="113">
        <v>2.75</v>
      </c>
      <c r="L82" s="125"/>
    </row>
    <row r="83" spans="2:12" ht="15" hidden="1" customHeight="1" outlineLevel="1">
      <c r="B83" s="24" t="s">
        <v>44</v>
      </c>
      <c r="C83" s="113">
        <v>8.9218626246721655</v>
      </c>
      <c r="D83" s="125"/>
      <c r="E83" s="115">
        <v>9.59</v>
      </c>
      <c r="F83" s="116"/>
      <c r="G83" s="113">
        <v>8.91</v>
      </c>
      <c r="H83" s="125"/>
      <c r="I83" s="115">
        <v>9.4600000000000009</v>
      </c>
      <c r="J83" s="116"/>
      <c r="K83" s="113">
        <v>2.37</v>
      </c>
      <c r="L83" s="125"/>
    </row>
    <row r="84" spans="2:12" collapsed="1">
      <c r="B84" s="38">
        <v>2006</v>
      </c>
      <c r="C84" s="123">
        <v>8.0514511706356231</v>
      </c>
      <c r="D84" s="126"/>
      <c r="E84" s="123">
        <v>8.5871512085156052</v>
      </c>
      <c r="F84" s="124"/>
      <c r="G84" s="123">
        <v>8.6815614716578047</v>
      </c>
      <c r="H84" s="124"/>
      <c r="I84" s="123">
        <v>7.5955197644926438</v>
      </c>
      <c r="J84" s="124"/>
      <c r="K84" s="123">
        <v>2.5569914593512171</v>
      </c>
      <c r="L84" s="124"/>
    </row>
    <row r="85" spans="2:12" ht="15" customHeight="1">
      <c r="B85" s="42" t="s">
        <v>46</v>
      </c>
      <c r="C85" s="42"/>
      <c r="D85" s="42"/>
      <c r="E85" s="42"/>
      <c r="F85" s="42"/>
      <c r="G85" s="42"/>
      <c r="H85" s="42"/>
      <c r="I85" s="43"/>
      <c r="J85" s="43"/>
      <c r="K85" s="43"/>
      <c r="L85" s="43"/>
    </row>
  </sheetData>
  <mergeCells count="7">
    <mergeCell ref="B85:H85"/>
    <mergeCell ref="B5:L5"/>
    <mergeCell ref="C6:D6"/>
    <mergeCell ref="E6:F6"/>
    <mergeCell ref="G6:H6"/>
    <mergeCell ref="I6:J6"/>
    <mergeCell ref="K6:L6"/>
  </mergeCells>
  <hyperlinks>
    <hyperlink ref="N6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49.5" customHeight="1">
      <c r="B6" s="67" t="s">
        <v>48</v>
      </c>
      <c r="C6" s="47" t="str">
        <f>actualizaciones!A3</f>
        <v>acumulado nov. 2010</v>
      </c>
      <c r="D6" s="47" t="str">
        <f>actualizaciones!A2</f>
        <v xml:space="preserve">acum. nov.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7.4999929948410395</v>
      </c>
      <c r="D8" s="95">
        <v>7.7897659505846493</v>
      </c>
      <c r="E8" s="127">
        <f>D8-C8</f>
        <v>0.28977295574360973</v>
      </c>
    </row>
    <row r="9" spans="2:5" ht="15" customHeight="1">
      <c r="B9" s="97" t="s">
        <v>107</v>
      </c>
      <c r="C9" s="98">
        <v>6.9978437618848863</v>
      </c>
      <c r="D9" s="98">
        <v>7.3751883236610665</v>
      </c>
      <c r="E9" s="128">
        <f>D9-C9</f>
        <v>0.37734456177618014</v>
      </c>
    </row>
    <row r="10" spans="2:5" ht="15" customHeight="1">
      <c r="B10" s="97" t="s">
        <v>108</v>
      </c>
      <c r="C10" s="98">
        <v>8.2841499783509196</v>
      </c>
      <c r="D10" s="98">
        <v>8.4665117755362278</v>
      </c>
      <c r="E10" s="128">
        <f>D10-C10</f>
        <v>0.18236179718530821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8.0009728847402357</v>
      </c>
      <c r="D12" s="95">
        <v>8.3314952577650345</v>
      </c>
      <c r="E12" s="127">
        <f>D12-C12</f>
        <v>0.33052237302479881</v>
      </c>
    </row>
    <row r="13" spans="2:5" ht="15" customHeight="1">
      <c r="B13" s="97" t="s">
        <v>107</v>
      </c>
      <c r="C13" s="98">
        <v>7.6595104763103254</v>
      </c>
      <c r="D13" s="98">
        <v>8.0332795890979654</v>
      </c>
      <c r="E13" s="128">
        <f>D13-C13</f>
        <v>0.37376911278763991</v>
      </c>
    </row>
    <row r="14" spans="2:5" ht="15" customHeight="1">
      <c r="B14" s="97" t="s">
        <v>108</v>
      </c>
      <c r="C14" s="98">
        <v>8.6584506648475159</v>
      </c>
      <c r="D14" s="98">
        <v>8.942301089225138</v>
      </c>
      <c r="E14" s="128">
        <f>D14-C14</f>
        <v>0.28385042437762209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8.0778835507264013</v>
      </c>
      <c r="D16" s="95">
        <v>8.4317083307402818</v>
      </c>
      <c r="E16" s="127">
        <f>D16-C16</f>
        <v>0.35382478001388051</v>
      </c>
    </row>
    <row r="17" spans="2:12" ht="15" customHeight="1">
      <c r="B17" s="97" t="s">
        <v>107</v>
      </c>
      <c r="C17" s="98">
        <v>7.8518119641842796</v>
      </c>
      <c r="D17" s="98">
        <v>8.352982708163001</v>
      </c>
      <c r="E17" s="128">
        <f>D17-C17</f>
        <v>0.50117074397872141</v>
      </c>
    </row>
    <row r="18" spans="2:12" ht="15" customHeight="1">
      <c r="B18" s="97" t="s">
        <v>108</v>
      </c>
      <c r="C18" s="98">
        <v>8.2729713341776954</v>
      </c>
      <c r="D18" s="98">
        <v>8.5009843843294615</v>
      </c>
      <c r="E18" s="128">
        <f>D18-C18</f>
        <v>0.22801305015176609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7.1411531362351113</v>
      </c>
      <c r="D20" s="95">
        <v>7.3373069997547304</v>
      </c>
      <c r="E20" s="127">
        <f>D20-C20</f>
        <v>0.19615386351961916</v>
      </c>
    </row>
    <row r="21" spans="2:12" ht="15" customHeight="1">
      <c r="B21" s="97" t="s">
        <v>107</v>
      </c>
      <c r="C21" s="98">
        <v>6.9908620514429387</v>
      </c>
      <c r="D21" s="98">
        <v>7.2152888391717225</v>
      </c>
      <c r="E21" s="128">
        <f>D21-C21</f>
        <v>0.22442678772878377</v>
      </c>
    </row>
    <row r="22" spans="2:12" ht="15" customHeight="1">
      <c r="B22" s="97" t="s">
        <v>108</v>
      </c>
      <c r="C22" s="98">
        <v>7.4790738339716745</v>
      </c>
      <c r="D22" s="98">
        <v>7.6809879333767137</v>
      </c>
      <c r="E22" s="128">
        <f>D22-C22</f>
        <v>0.20191409940503924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2.0933255409487463</v>
      </c>
      <c r="D24" s="95">
        <v>2.1141202461512729</v>
      </c>
      <c r="E24" s="127">
        <f>D24-C24</f>
        <v>2.0794705202526576E-2</v>
      </c>
    </row>
    <row r="25" spans="2:12" ht="15" customHeight="1">
      <c r="B25" s="97" t="s">
        <v>107</v>
      </c>
      <c r="C25" s="98">
        <v>2.0933255409487463</v>
      </c>
      <c r="D25" s="98">
        <v>2.1141202461512729</v>
      </c>
      <c r="E25" s="128">
        <f>D25-C25</f>
        <v>2.0794705202526576E-2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acumulado nov. 2010</v>
      </c>
      <c r="D6" s="47" t="str">
        <f>actualizaciones!$A$2</f>
        <v xml:space="preserve">acum. nov. 2011 </v>
      </c>
      <c r="E6" s="69" t="s">
        <v>112</v>
      </c>
      <c r="G6" s="67" t="s">
        <v>63</v>
      </c>
      <c r="H6" s="47" t="str">
        <f>actualizaciones!$A$3</f>
        <v>acumulado nov. 2010</v>
      </c>
      <c r="I6" s="47" t="str">
        <f>actualizaciones!$A$2</f>
        <v xml:space="preserve">acum. nov.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8.0009728847402357</v>
      </c>
      <c r="D8" s="130">
        <v>8.3314952577650345</v>
      </c>
      <c r="E8" s="131">
        <f>(D8-C8)</f>
        <v>0.33052237302479881</v>
      </c>
      <c r="G8" s="70" t="s">
        <v>113</v>
      </c>
      <c r="H8" s="130">
        <v>8.0778835507264013</v>
      </c>
      <c r="I8" s="130">
        <v>8.4317083307402818</v>
      </c>
      <c r="J8" s="131">
        <f>(I8-H8)</f>
        <v>0.35382478001388051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7.6595104763103254</v>
      </c>
      <c r="D10" s="133">
        <v>8.0332795890979654</v>
      </c>
      <c r="E10" s="134">
        <f>(D10-C10)</f>
        <v>0.37376911278763991</v>
      </c>
      <c r="G10" s="72" t="s">
        <v>67</v>
      </c>
      <c r="H10" s="133">
        <v>7.8518119641842796</v>
      </c>
      <c r="I10" s="133">
        <v>8.352982708163001</v>
      </c>
      <c r="J10" s="134">
        <f>(I10-H10)</f>
        <v>0.50117074397872141</v>
      </c>
    </row>
    <row r="11" spans="2:10">
      <c r="B11" s="75" t="s">
        <v>68</v>
      </c>
      <c r="C11" s="135">
        <v>7.0057874138698599</v>
      </c>
      <c r="D11" s="135">
        <v>7.5196043220210012</v>
      </c>
      <c r="E11" s="136">
        <f>(D11-C11)</f>
        <v>0.51381690815114123</v>
      </c>
      <c r="G11" s="75" t="s">
        <v>68</v>
      </c>
      <c r="H11" s="135">
        <v>7.431249590888263</v>
      </c>
      <c r="I11" s="135">
        <v>7.7243817544542885</v>
      </c>
      <c r="J11" s="136">
        <f>(I11-H11)</f>
        <v>0.29313216356602556</v>
      </c>
    </row>
    <row r="12" spans="2:10">
      <c r="B12" s="75" t="s">
        <v>69</v>
      </c>
      <c r="C12" s="135">
        <v>7.7261171674920694</v>
      </c>
      <c r="D12" s="135">
        <v>7.9801849304502914</v>
      </c>
      <c r="E12" s="136">
        <f>(D12-C12)</f>
        <v>0.25406776295822198</v>
      </c>
      <c r="G12" s="75" t="s">
        <v>69</v>
      </c>
      <c r="H12" s="135">
        <v>8.0428843874027116</v>
      </c>
      <c r="I12" s="135">
        <v>8.895377128953772</v>
      </c>
      <c r="J12" s="136">
        <f>(I12-H12)</f>
        <v>0.85249274155106036</v>
      </c>
    </row>
    <row r="13" spans="2:10">
      <c r="B13" s="75" t="s">
        <v>70</v>
      </c>
      <c r="C13" s="135">
        <v>8.0304053402272686</v>
      </c>
      <c r="D13" s="135">
        <v>8.790478472721464</v>
      </c>
      <c r="E13" s="136">
        <f>(D13-C13)</f>
        <v>0.76007313249419539</v>
      </c>
      <c r="G13" s="75" t="s">
        <v>70</v>
      </c>
      <c r="H13" s="135">
        <v>7.7554063255770274</v>
      </c>
      <c r="I13" s="135">
        <v>7.8708381805644017</v>
      </c>
      <c r="J13" s="136">
        <f>(I13-H13)</f>
        <v>0.11543185498737429</v>
      </c>
    </row>
    <row r="14" spans="2:10">
      <c r="B14" s="75" t="s">
        <v>71</v>
      </c>
      <c r="C14" s="135">
        <v>7.1612241909503584</v>
      </c>
      <c r="D14" s="135">
        <v>7.599623449977277</v>
      </c>
      <c r="E14" s="136">
        <f>(D14-C14)</f>
        <v>0.43839925902691856</v>
      </c>
      <c r="G14" s="75" t="s">
        <v>71</v>
      </c>
      <c r="H14" s="135">
        <v>6.4704004863591456</v>
      </c>
      <c r="I14" s="135">
        <v>5.3498616491422251</v>
      </c>
      <c r="J14" s="136">
        <f>(I14-H14)</f>
        <v>-1.1205388372169205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8.6584506648475159</v>
      </c>
      <c r="D16" s="133">
        <v>8.942301089225138</v>
      </c>
      <c r="E16" s="134">
        <f>(D16-C16)</f>
        <v>0.28385042437762209</v>
      </c>
      <c r="G16" s="72" t="s">
        <v>73</v>
      </c>
      <c r="H16" s="133">
        <v>8.2729713341776954</v>
      </c>
      <c r="I16" s="133">
        <v>8.5009843843294615</v>
      </c>
      <c r="J16" s="134">
        <f>(I16-H16)</f>
        <v>0.22801305015176609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acumulado nov. 2010</v>
      </c>
      <c r="D20" s="47" t="str">
        <f>actualizaciones!$A$2</f>
        <v xml:space="preserve">acum. nov. 2011 </v>
      </c>
      <c r="E20" s="69" t="s">
        <v>112</v>
      </c>
      <c r="G20" s="67" t="s">
        <v>63</v>
      </c>
      <c r="H20" s="47" t="str">
        <f>actualizaciones!$A$3</f>
        <v>acumulado nov. 2010</v>
      </c>
      <c r="I20" s="47" t="str">
        <f>actualizaciones!$A$2</f>
        <v xml:space="preserve">acum. nov.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7.1411531362351113</v>
      </c>
      <c r="D22" s="130">
        <v>7.3373069997547304</v>
      </c>
      <c r="E22" s="131">
        <f>(D22-C22)</f>
        <v>0.19615386351961916</v>
      </c>
      <c r="G22" s="70" t="s">
        <v>113</v>
      </c>
      <c r="H22" s="130">
        <v>2.0933255409487463</v>
      </c>
      <c r="I22" s="130">
        <v>2.1141202461512729</v>
      </c>
      <c r="J22" s="131">
        <f>(I22-H22)</f>
        <v>2.0794705202526576E-2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6.9908620514429387</v>
      </c>
      <c r="D24" s="133">
        <v>7.2152888391717225</v>
      </c>
      <c r="E24" s="134">
        <f>(D24-C24)</f>
        <v>0.22442678772878377</v>
      </c>
      <c r="G24" s="72" t="s">
        <v>67</v>
      </c>
      <c r="H24" s="133">
        <v>2.0933255409487463</v>
      </c>
      <c r="I24" s="133">
        <v>2.1141202461512729</v>
      </c>
      <c r="J24" s="134">
        <f>(I24-H24)</f>
        <v>2.0794705202526576E-2</v>
      </c>
    </row>
    <row r="25" spans="2:12">
      <c r="B25" s="75" t="s">
        <v>77</v>
      </c>
      <c r="C25" s="135">
        <v>7.0535024893813771</v>
      </c>
      <c r="D25" s="135">
        <v>7.3335049017831038</v>
      </c>
      <c r="E25" s="136">
        <f>(D25-C25)</f>
        <v>0.28000241240172663</v>
      </c>
      <c r="G25" s="75" t="s">
        <v>77</v>
      </c>
      <c r="H25" s="135">
        <v>1.8347267712463369</v>
      </c>
      <c r="I25" s="135">
        <v>1.8084545793695206</v>
      </c>
      <c r="J25" s="136">
        <f>(I25-H25)</f>
        <v>-2.6272191876816287E-2</v>
      </c>
    </row>
    <row r="26" spans="2:12">
      <c r="B26" s="75" t="s">
        <v>70</v>
      </c>
      <c r="C26" s="135">
        <v>7.1364983359421306</v>
      </c>
      <c r="D26" s="135">
        <v>7.405926936711114</v>
      </c>
      <c r="E26" s="136">
        <f>(D26-C26)</f>
        <v>0.26942860076898345</v>
      </c>
      <c r="G26" s="75" t="s">
        <v>70</v>
      </c>
      <c r="H26" s="135">
        <v>2.1397734558666381</v>
      </c>
      <c r="I26" s="135">
        <v>2.2397783541617544</v>
      </c>
      <c r="J26" s="136">
        <f>(I26-H26)</f>
        <v>0.10000489829511627</v>
      </c>
    </row>
    <row r="27" spans="2:12">
      <c r="B27" s="75" t="s">
        <v>71</v>
      </c>
      <c r="C27" s="135">
        <v>3.4609009774755632</v>
      </c>
      <c r="D27" s="135">
        <v>2.1551441677588468</v>
      </c>
      <c r="E27" s="136">
        <f>(D27-C27)</f>
        <v>-1.3057568097167165</v>
      </c>
      <c r="G27" s="75" t="s">
        <v>78</v>
      </c>
      <c r="H27" s="135">
        <v>2.0514326277749095</v>
      </c>
      <c r="I27" s="135">
        <v>2.1295460472207179</v>
      </c>
      <c r="J27" s="136">
        <f>(I27-H27)</f>
        <v>7.8113419445808407E-2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3.8036223616657159</v>
      </c>
      <c r="I28" s="135">
        <v>2.9547961630695445</v>
      </c>
      <c r="J28" s="136">
        <f>(I28-H28)</f>
        <v>-0.84882619859617137</v>
      </c>
    </row>
    <row r="29" spans="2:12">
      <c r="B29" s="72" t="s">
        <v>73</v>
      </c>
      <c r="C29" s="133">
        <v>7.4790738339716745</v>
      </c>
      <c r="D29" s="133">
        <v>7.6809879333767137</v>
      </c>
      <c r="E29" s="134">
        <f>(D29-C29)</f>
        <v>0.20191409940503924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acumulado nov. 2010</v>
      </c>
      <c r="D36" s="47" t="str">
        <f>actualizaciones!$A$2</f>
        <v xml:space="preserve">acum. nov.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7.4999929948410395</v>
      </c>
      <c r="D38" s="130">
        <v>7.7897659505846493</v>
      </c>
      <c r="E38" s="131">
        <f>($D$38-$C$38)</f>
        <v>0.28977295574360973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6.9978437618848863</v>
      </c>
      <c r="D40" s="133">
        <v>7.3751883236610665</v>
      </c>
      <c r="E40" s="134">
        <f>($D$40-$C$40)</f>
        <v>0.37734456177618014</v>
      </c>
    </row>
    <row r="41" spans="2:5">
      <c r="B41" s="75" t="s">
        <v>68</v>
      </c>
      <c r="C41" s="135">
        <v>6.5997741016486664</v>
      </c>
      <c r="D41" s="135">
        <v>7.2454523773956749</v>
      </c>
      <c r="E41" s="136">
        <f>($D$41-$C$41)</f>
        <v>0.64567827574700853</v>
      </c>
    </row>
    <row r="42" spans="2:5">
      <c r="B42" s="75" t="s">
        <v>69</v>
      </c>
      <c r="C42" s="135">
        <v>7.3809432233396306</v>
      </c>
      <c r="D42" s="135">
        <v>7.7066849189309732</v>
      </c>
      <c r="E42" s="136">
        <f>($D$42-$C$42)</f>
        <v>0.32574169559134258</v>
      </c>
    </row>
    <row r="43" spans="2:5">
      <c r="B43" s="75" t="s">
        <v>70</v>
      </c>
      <c r="C43" s="135">
        <v>6.7935641676664531</v>
      </c>
      <c r="D43" s="135">
        <v>7.3196789405526914</v>
      </c>
      <c r="E43" s="136">
        <f>($D$43-$C$43)</f>
        <v>0.52611477288623831</v>
      </c>
    </row>
    <row r="44" spans="2:5">
      <c r="B44" s="75" t="s">
        <v>78</v>
      </c>
      <c r="C44" s="135">
        <v>3.2425571346988913</v>
      </c>
      <c r="D44" s="135">
        <v>3.2099193776649653</v>
      </c>
      <c r="E44" s="136">
        <f>($D$44-$C$44)</f>
        <v>-3.2637757033926018E-2</v>
      </c>
    </row>
    <row r="45" spans="2:5">
      <c r="B45" s="75" t="s">
        <v>79</v>
      </c>
      <c r="C45" s="135">
        <v>5.576958893175469</v>
      </c>
      <c r="D45" s="135">
        <v>5.2525786599635955</v>
      </c>
      <c r="E45" s="136">
        <f>($D$45-$C$45)</f>
        <v>-0.32438023321187348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8.2841499783509196</v>
      </c>
      <c r="D47" s="133">
        <v>8.4665117755362278</v>
      </c>
      <c r="E47" s="134">
        <f>($D$47-$C$47)</f>
        <v>0.18236179718530821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" sqref="I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8" ht="15" customHeight="1">
      <c r="B1" s="137"/>
    </row>
    <row r="2" spans="2:8" ht="15" customHeight="1">
      <c r="B2" s="137"/>
    </row>
    <row r="3" spans="2:8" ht="15" customHeight="1">
      <c r="B3" s="137"/>
    </row>
    <row r="4" spans="2:8" ht="15" customHeight="1">
      <c r="B4" s="137"/>
    </row>
    <row r="5" spans="2:8" ht="18" customHeight="1">
      <c r="B5" s="89" t="s">
        <v>117</v>
      </c>
      <c r="C5" s="89"/>
      <c r="D5" s="89"/>
      <c r="E5" s="89"/>
      <c r="F5" s="89"/>
      <c r="G5" s="89"/>
    </row>
    <row r="6" spans="2:8" ht="18" customHeight="1">
      <c r="B6" s="89" t="str">
        <f>actualizaciones!$A$2</f>
        <v xml:space="preserve">acum. nov. 2011 </v>
      </c>
      <c r="C6" s="89"/>
      <c r="D6" s="89"/>
      <c r="E6" s="89"/>
      <c r="F6" s="89"/>
      <c r="G6" s="89"/>
    </row>
    <row r="7" spans="2:8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8" ht="15" customHeight="1">
      <c r="B8" s="75" t="s">
        <v>119</v>
      </c>
      <c r="C8" s="139">
        <v>1529066</v>
      </c>
      <c r="D8" s="140">
        <v>2957</v>
      </c>
      <c r="E8" s="140">
        <v>49553</v>
      </c>
      <c r="F8" s="140">
        <v>581717</v>
      </c>
      <c r="G8" s="140">
        <v>591887</v>
      </c>
    </row>
    <row r="9" spans="2:8" ht="15" customHeight="1">
      <c r="B9" s="75" t="s">
        <v>120</v>
      </c>
      <c r="C9" s="139">
        <v>1219720</v>
      </c>
      <c r="D9" s="140">
        <v>113754</v>
      </c>
      <c r="E9" s="140">
        <v>369892</v>
      </c>
      <c r="F9" s="140">
        <v>309390</v>
      </c>
      <c r="G9" s="140">
        <v>181400</v>
      </c>
    </row>
    <row r="10" spans="2:8" ht="15" customHeight="1">
      <c r="B10" s="75" t="s">
        <v>121</v>
      </c>
      <c r="C10" s="139">
        <v>539327</v>
      </c>
      <c r="D10" s="140">
        <v>4073</v>
      </c>
      <c r="E10" s="140">
        <v>139260</v>
      </c>
      <c r="F10" s="140">
        <v>229677</v>
      </c>
      <c r="G10" s="140">
        <v>77436</v>
      </c>
    </row>
    <row r="11" spans="2:8" ht="15" customHeight="1">
      <c r="B11" s="75" t="s">
        <v>122</v>
      </c>
      <c r="C11" s="139">
        <v>410007</v>
      </c>
      <c r="D11" s="140">
        <v>1871</v>
      </c>
      <c r="E11" s="140">
        <v>44251</v>
      </c>
      <c r="F11" s="140">
        <v>126998</v>
      </c>
      <c r="G11" s="140">
        <v>195584</v>
      </c>
    </row>
    <row r="12" spans="2:8" ht="15" customHeight="1">
      <c r="B12" s="75" t="s">
        <v>123</v>
      </c>
      <c r="C12" s="139">
        <v>128417</v>
      </c>
      <c r="D12" s="140">
        <v>468</v>
      </c>
      <c r="E12" s="140">
        <v>10466</v>
      </c>
      <c r="F12" s="140">
        <v>43247</v>
      </c>
      <c r="G12" s="140">
        <v>63725</v>
      </c>
    </row>
    <row r="13" spans="2:8" ht="15" customHeight="1">
      <c r="B13" s="75" t="s">
        <v>124</v>
      </c>
      <c r="C13" s="139">
        <v>112234</v>
      </c>
      <c r="D13" s="140">
        <v>546</v>
      </c>
      <c r="E13" s="140">
        <v>22629</v>
      </c>
      <c r="F13" s="140">
        <v>29190</v>
      </c>
      <c r="G13" s="140">
        <v>46513</v>
      </c>
      <c r="H13" s="141"/>
    </row>
    <row r="14" spans="2:8" ht="15" customHeight="1">
      <c r="B14" s="75" t="s">
        <v>125</v>
      </c>
      <c r="C14" s="139">
        <v>84961</v>
      </c>
      <c r="D14" s="140">
        <v>444</v>
      </c>
      <c r="E14" s="140">
        <v>6346</v>
      </c>
      <c r="F14" s="140">
        <v>29516</v>
      </c>
      <c r="G14" s="140">
        <v>37602</v>
      </c>
      <c r="H14" s="141"/>
    </row>
    <row r="15" spans="2:8" ht="15" customHeight="1">
      <c r="B15" s="75" t="s">
        <v>126</v>
      </c>
      <c r="C15" s="139">
        <v>84395</v>
      </c>
      <c r="D15" s="140">
        <v>413</v>
      </c>
      <c r="E15" s="140">
        <v>4810</v>
      </c>
      <c r="F15" s="140">
        <v>25045</v>
      </c>
      <c r="G15" s="140">
        <v>47744</v>
      </c>
      <c r="H15" s="141"/>
    </row>
    <row r="16" spans="2:8" ht="15" customHeight="1">
      <c r="B16" s="75" t="s">
        <v>127</v>
      </c>
      <c r="C16" s="139">
        <v>149708</v>
      </c>
      <c r="D16" s="140">
        <v>3133</v>
      </c>
      <c r="E16" s="140">
        <v>16465</v>
      </c>
      <c r="F16" s="140">
        <v>52784</v>
      </c>
      <c r="G16" s="140">
        <v>39603</v>
      </c>
      <c r="H16" s="75"/>
    </row>
    <row r="17" spans="2:11" ht="15" customHeight="1">
      <c r="B17" s="75" t="s">
        <v>128</v>
      </c>
      <c r="C17" s="139">
        <v>142800</v>
      </c>
      <c r="D17" s="140">
        <v>726</v>
      </c>
      <c r="E17" s="140">
        <v>3127</v>
      </c>
      <c r="F17" s="140">
        <v>64090</v>
      </c>
      <c r="G17" s="140">
        <v>65532</v>
      </c>
      <c r="H17" s="75"/>
    </row>
    <row r="18" spans="2:11" ht="15" customHeight="1">
      <c r="B18" s="75" t="s">
        <v>129</v>
      </c>
      <c r="C18" s="139">
        <v>128042</v>
      </c>
      <c r="D18" s="140">
        <v>687</v>
      </c>
      <c r="E18" s="140">
        <v>1864</v>
      </c>
      <c r="F18" s="140">
        <v>65170</v>
      </c>
      <c r="G18" s="140">
        <v>50037</v>
      </c>
      <c r="H18" s="75"/>
    </row>
    <row r="19" spans="2:11" ht="15" customHeight="1">
      <c r="B19" s="75" t="s">
        <v>130</v>
      </c>
      <c r="C19" s="139">
        <v>110192</v>
      </c>
      <c r="D19" s="140">
        <v>3244</v>
      </c>
      <c r="E19" s="140">
        <v>5861</v>
      </c>
      <c r="F19" s="140">
        <v>47779</v>
      </c>
      <c r="G19" s="140">
        <v>42434</v>
      </c>
      <c r="H19" s="75"/>
    </row>
    <row r="20" spans="2:11" ht="15" customHeight="1">
      <c r="B20" s="75" t="s">
        <v>131</v>
      </c>
      <c r="C20" s="139">
        <v>101252</v>
      </c>
      <c r="D20" s="140">
        <v>647</v>
      </c>
      <c r="E20" s="140">
        <v>4459</v>
      </c>
      <c r="F20" s="140">
        <v>54702</v>
      </c>
      <c r="G20" s="140">
        <v>26268</v>
      </c>
    </row>
    <row r="21" spans="2:11" ht="15" customHeight="1">
      <c r="B21" s="75" t="s">
        <v>132</v>
      </c>
      <c r="C21" s="139">
        <v>86242</v>
      </c>
      <c r="D21" s="140">
        <v>1227</v>
      </c>
      <c r="E21" s="140">
        <v>4300</v>
      </c>
      <c r="F21" s="140">
        <v>50699</v>
      </c>
      <c r="G21" s="140">
        <v>18046</v>
      </c>
    </row>
    <row r="22" spans="2:11" ht="15" customHeight="1">
      <c r="B22" s="75" t="s">
        <v>133</v>
      </c>
      <c r="C22" s="139">
        <v>69647</v>
      </c>
      <c r="D22" s="140">
        <v>387</v>
      </c>
      <c r="E22" s="140">
        <v>1644</v>
      </c>
      <c r="F22" s="140">
        <v>22364</v>
      </c>
      <c r="G22" s="140">
        <v>39679</v>
      </c>
    </row>
    <row r="23" spans="2:11" ht="15" customHeight="1">
      <c r="B23" s="75" t="s">
        <v>134</v>
      </c>
      <c r="C23" s="139">
        <v>38645</v>
      </c>
      <c r="D23" s="140">
        <v>535</v>
      </c>
      <c r="E23" s="140">
        <v>2686</v>
      </c>
      <c r="F23" s="140">
        <v>18495</v>
      </c>
      <c r="G23" s="140">
        <v>11464</v>
      </c>
    </row>
    <row r="24" spans="2:11" ht="15" customHeight="1">
      <c r="B24" s="75" t="s">
        <v>135</v>
      </c>
      <c r="C24" s="139">
        <v>31488</v>
      </c>
      <c r="D24" s="140">
        <v>350</v>
      </c>
      <c r="E24" s="140">
        <v>4257</v>
      </c>
      <c r="F24" s="140">
        <v>13311</v>
      </c>
      <c r="G24" s="140">
        <v>10248</v>
      </c>
    </row>
    <row r="25" spans="2:11" ht="15" customHeight="1">
      <c r="B25" s="75" t="s">
        <v>136</v>
      </c>
      <c r="C25" s="139">
        <v>101214</v>
      </c>
      <c r="D25" s="140">
        <v>1874</v>
      </c>
      <c r="E25" s="140">
        <v>11335</v>
      </c>
      <c r="F25" s="140">
        <v>40622</v>
      </c>
      <c r="G25" s="140">
        <v>22621</v>
      </c>
    </row>
    <row r="26" spans="2:11" ht="15" customHeight="1">
      <c r="B26" s="75" t="s">
        <v>137</v>
      </c>
      <c r="C26" s="139">
        <v>11745</v>
      </c>
      <c r="D26" s="140">
        <v>823</v>
      </c>
      <c r="E26" s="140">
        <v>1436</v>
      </c>
      <c r="F26" s="140">
        <v>3474</v>
      </c>
      <c r="G26" s="140">
        <v>2236</v>
      </c>
    </row>
    <row r="27" spans="2:11" ht="15" customHeight="1">
      <c r="B27" s="75" t="s">
        <v>138</v>
      </c>
      <c r="C27" s="139">
        <v>17016</v>
      </c>
      <c r="D27" s="140">
        <v>3208</v>
      </c>
      <c r="E27" s="140">
        <v>4008</v>
      </c>
      <c r="F27" s="140">
        <v>2773</v>
      </c>
      <c r="G27" s="140">
        <v>3705</v>
      </c>
    </row>
    <row r="28" spans="2:11" ht="15" customHeight="1">
      <c r="B28" s="75" t="s">
        <v>139</v>
      </c>
      <c r="C28" s="139">
        <v>57759</v>
      </c>
      <c r="D28" s="140">
        <v>3993</v>
      </c>
      <c r="E28" s="140">
        <v>4254</v>
      </c>
      <c r="F28" s="140">
        <v>11569</v>
      </c>
      <c r="G28" s="140">
        <v>19787</v>
      </c>
    </row>
    <row r="29" spans="2:11" ht="15" customHeight="1">
      <c r="B29" s="92" t="s">
        <v>140</v>
      </c>
      <c r="C29" s="142">
        <v>3524150</v>
      </c>
      <c r="D29" s="142">
        <v>29735</v>
      </c>
      <c r="E29" s="142">
        <v>298760</v>
      </c>
      <c r="F29" s="142">
        <v>1386224</v>
      </c>
      <c r="G29" s="142">
        <v>1216567</v>
      </c>
    </row>
    <row r="30" spans="2:11" ht="15" customHeight="1">
      <c r="B30" s="143" t="s">
        <v>96</v>
      </c>
      <c r="C30" s="144">
        <v>4743870</v>
      </c>
      <c r="D30" s="144">
        <v>143489</v>
      </c>
      <c r="E30" s="144">
        <v>668652</v>
      </c>
      <c r="F30" s="144">
        <v>1695614</v>
      </c>
      <c r="G30" s="144">
        <v>1397967</v>
      </c>
      <c r="H30" s="145"/>
      <c r="I30" s="145"/>
      <c r="J30" s="145"/>
      <c r="K30" s="145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acum. nov.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75" t="str">
        <f>'Nacionalidad-Zona (datos)'!B8</f>
        <v>Reino Unido</v>
      </c>
      <c r="C8" s="146">
        <v>0.11280470720089664</v>
      </c>
      <c r="D8" s="147">
        <v>0.19089810712847366</v>
      </c>
      <c r="E8" s="147">
        <v>0.29040910392958508</v>
      </c>
      <c r="F8" s="147">
        <v>0.12103856360171061</v>
      </c>
      <c r="G8" s="147">
        <v>6.5240435752118797E-2</v>
      </c>
    </row>
    <row r="9" spans="2:7" ht="15" customHeight="1">
      <c r="B9" s="75" t="str">
        <f>'Nacionalidad-Zona (datos)'!B9</f>
        <v>España</v>
      </c>
      <c r="C9" s="146">
        <v>-0.11198864831847033</v>
      </c>
      <c r="D9" s="147">
        <v>-1.8066933110050365E-2</v>
      </c>
      <c r="E9" s="147">
        <v>-9.8444484525277764E-2</v>
      </c>
      <c r="F9" s="147">
        <v>-0.12163255572305831</v>
      </c>
      <c r="G9" s="147">
        <v>-0.19042433546958959</v>
      </c>
    </row>
    <row r="10" spans="2:7" ht="15" customHeight="1">
      <c r="B10" s="75" t="str">
        <f>'Nacionalidad-Zona (datos)'!B10</f>
        <v>Alemania</v>
      </c>
      <c r="C10" s="146">
        <v>0.10950261058469701</v>
      </c>
      <c r="D10" s="147">
        <v>0.23874695863746953</v>
      </c>
      <c r="E10" s="147">
        <v>0.19702934552768658</v>
      </c>
      <c r="F10" s="147">
        <v>7.5805764123413777E-2</v>
      </c>
      <c r="G10" s="147">
        <v>1.2076537013801847E-2</v>
      </c>
    </row>
    <row r="11" spans="2:7" ht="15" customHeight="1">
      <c r="B11" s="75" t="str">
        <f>'Nacionalidad-Zona (datos)'!B11</f>
        <v>Países Nórdicos</v>
      </c>
      <c r="C11" s="146">
        <v>0.25619123193489979</v>
      </c>
      <c r="D11" s="147">
        <v>0.24318936877076403</v>
      </c>
      <c r="E11" s="147">
        <v>0.20663703542115464</v>
      </c>
      <c r="F11" s="147">
        <v>0.25494574991600616</v>
      </c>
      <c r="G11" s="147">
        <v>0.18413038608472432</v>
      </c>
    </row>
    <row r="12" spans="2:7" ht="15" customHeight="1">
      <c r="B12" s="75" t="str">
        <f>'Nacionalidad-Zona (datos)'!B12</f>
        <v>Suecia</v>
      </c>
      <c r="C12" s="146">
        <v>0.24270106544606485</v>
      </c>
      <c r="D12" s="147">
        <v>0.13868613138686126</v>
      </c>
      <c r="E12" s="147">
        <v>0.31963182448619332</v>
      </c>
      <c r="F12" s="147">
        <v>0.2049538881613775</v>
      </c>
      <c r="G12" s="147">
        <v>0.2407032436431602</v>
      </c>
    </row>
    <row r="13" spans="2:7" ht="15" customHeight="1">
      <c r="B13" s="75" t="str">
        <f>'Nacionalidad-Zona (datos)'!B13</f>
        <v>Finlandia</v>
      </c>
      <c r="C13" s="146">
        <v>0.28353975823698274</v>
      </c>
      <c r="D13" s="147">
        <v>0.12577319587628866</v>
      </c>
      <c r="E13" s="147">
        <v>0.13622213295842545</v>
      </c>
      <c r="F13" s="147">
        <v>0.40953208749818915</v>
      </c>
      <c r="G13" s="147">
        <v>0.1426571021471037</v>
      </c>
    </row>
    <row r="14" spans="2:7" ht="15" customHeight="1">
      <c r="B14" s="75" t="str">
        <f>'Nacionalidad-Zona (datos)'!B14</f>
        <v>Dinamarca</v>
      </c>
      <c r="C14" s="146">
        <v>0.26537390345977996</v>
      </c>
      <c r="D14" s="147">
        <v>0.36196319018404899</v>
      </c>
      <c r="E14" s="147">
        <v>0.16933849272157731</v>
      </c>
      <c r="F14" s="147">
        <v>0.17387846006999674</v>
      </c>
      <c r="G14" s="147">
        <v>0.21445643046314844</v>
      </c>
    </row>
    <row r="15" spans="2:7" ht="15" customHeight="1">
      <c r="B15" s="75" t="str">
        <f>'Nacionalidad-Zona (datos)'!B15</f>
        <v>Noruega</v>
      </c>
      <c r="C15" s="146">
        <v>0.23261961792370167</v>
      </c>
      <c r="D15" s="147">
        <v>0.45936395759717308</v>
      </c>
      <c r="E15" s="147">
        <v>0.41512209473374528</v>
      </c>
      <c r="F15" s="147">
        <v>0.28739590829649431</v>
      </c>
      <c r="G15" s="147">
        <v>0.13295840155667871</v>
      </c>
    </row>
    <row r="16" spans="2:7" ht="15" customHeight="1">
      <c r="B16" s="75" t="str">
        <f>'Nacionalidad-Zona (datos)'!B16</f>
        <v>Francia</v>
      </c>
      <c r="C16" s="146">
        <v>0.48079129574678525</v>
      </c>
      <c r="D16" s="147">
        <v>0.46607393542349085</v>
      </c>
      <c r="E16" s="147">
        <v>0.32825104872539534</v>
      </c>
      <c r="F16" s="147">
        <v>0.39791837707566402</v>
      </c>
      <c r="G16" s="147">
        <v>0.47937990287635412</v>
      </c>
    </row>
    <row r="17" spans="2:7" ht="15" customHeight="1">
      <c r="B17" s="75" t="str">
        <f>'Nacionalidad-Zona (datos)'!B17</f>
        <v>Holanda</v>
      </c>
      <c r="C17" s="146">
        <v>0.11098144474267713</v>
      </c>
      <c r="D17" s="147">
        <v>3.5663338088445018E-2</v>
      </c>
      <c r="E17" s="147">
        <v>0.11758398856325947</v>
      </c>
      <c r="F17" s="147">
        <v>0.19060003715400331</v>
      </c>
      <c r="G17" s="147">
        <v>6.3727559003993184E-2</v>
      </c>
    </row>
    <row r="18" spans="2:7" ht="15" customHeight="1">
      <c r="B18" s="75" t="str">
        <f>'Nacionalidad-Zona (datos)'!B18</f>
        <v>Bélgica</v>
      </c>
      <c r="C18" s="146">
        <v>0.11399959978771346</v>
      </c>
      <c r="D18" s="147">
        <v>0.12438625204582654</v>
      </c>
      <c r="E18" s="147">
        <v>-9.5145631067961145E-2</v>
      </c>
      <c r="F18" s="147">
        <v>0.10422067469797858</v>
      </c>
      <c r="G18" s="147">
        <v>0.11867021395515209</v>
      </c>
    </row>
    <row r="19" spans="2:7" ht="15" customHeight="1">
      <c r="B19" s="75" t="str">
        <f>'Nacionalidad-Zona (datos)'!B19</f>
        <v>Italia</v>
      </c>
      <c r="C19" s="146">
        <v>0.3379147897670014</v>
      </c>
      <c r="D19" s="147">
        <v>0.2448196469685342</v>
      </c>
      <c r="E19" s="147">
        <v>0.17454909819639286</v>
      </c>
      <c r="F19" s="147">
        <v>0.30007346738864249</v>
      </c>
      <c r="G19" s="147">
        <v>0.45128082355757715</v>
      </c>
    </row>
    <row r="20" spans="2:7" ht="15" customHeight="1">
      <c r="B20" s="75" t="str">
        <f>'Nacionalidad-Zona (datos)'!B20</f>
        <v>Rusia</v>
      </c>
      <c r="C20" s="146">
        <v>0.34298940219914309</v>
      </c>
      <c r="D20" s="147">
        <v>0.68051948051948052</v>
      </c>
      <c r="E20" s="147">
        <v>1.8311111111111109</v>
      </c>
      <c r="F20" s="147">
        <v>0.14881552419354849</v>
      </c>
      <c r="G20" s="147">
        <v>0.52658801650491083</v>
      </c>
    </row>
    <row r="21" spans="2:7" ht="15" customHeight="1">
      <c r="B21" s="75" t="str">
        <f>'Nacionalidad-Zona (datos)'!B21</f>
        <v>Países del Este</v>
      </c>
      <c r="C21" s="146">
        <v>0.1936939430849296</v>
      </c>
      <c r="D21" s="147">
        <v>0.58527131782945729</v>
      </c>
      <c r="E21" s="147">
        <v>0.95277020890099906</v>
      </c>
      <c r="F21" s="147">
        <v>0.19280538302277428</v>
      </c>
      <c r="G21" s="147">
        <v>-4.7603968756597004E-2</v>
      </c>
    </row>
    <row r="22" spans="2:7" ht="15" customHeight="1">
      <c r="B22" s="75" t="str">
        <f>'Nacionalidad-Zona (datos)'!B22</f>
        <v>Irlanda</v>
      </c>
      <c r="C22" s="146">
        <v>8.7775469723710309E-2</v>
      </c>
      <c r="D22" s="147">
        <v>0.15178571428571419</v>
      </c>
      <c r="E22" s="147">
        <v>0.19563636363636361</v>
      </c>
      <c r="F22" s="147">
        <v>-3.4828017780846765E-2</v>
      </c>
      <c r="G22" s="147">
        <v>0.14905015637669417</v>
      </c>
    </row>
    <row r="23" spans="2:7" ht="15" customHeight="1">
      <c r="B23" s="75" t="str">
        <f>'Nacionalidad-Zona (datos)'!B23</f>
        <v>Suiza</v>
      </c>
      <c r="C23" s="146">
        <v>0.33863313588970878</v>
      </c>
      <c r="D23" s="147">
        <v>-0.16144200626959249</v>
      </c>
      <c r="E23" s="147">
        <v>0.1314237573715249</v>
      </c>
      <c r="F23" s="147">
        <v>0.48613901165126561</v>
      </c>
      <c r="G23" s="147">
        <v>0.24109559380751322</v>
      </c>
    </row>
    <row r="24" spans="2:7" ht="15" customHeight="1">
      <c r="B24" s="75" t="str">
        <f>'Nacionalidad-Zona (datos)'!B24</f>
        <v>Austria</v>
      </c>
      <c r="C24" s="146">
        <v>0.14944878440534426</v>
      </c>
      <c r="D24" s="147">
        <v>0.12903225806451624</v>
      </c>
      <c r="E24" s="147">
        <v>0.198817234581808</v>
      </c>
      <c r="F24" s="147">
        <v>5.7603686635944618E-2</v>
      </c>
      <c r="G24" s="147">
        <v>0.23887814313346234</v>
      </c>
    </row>
    <row r="25" spans="2:7" ht="15" customHeight="1">
      <c r="B25" s="75" t="str">
        <f>'Nacionalidad-Zona (datos)'!B25</f>
        <v>Resto de Europa</v>
      </c>
      <c r="C25" s="146">
        <v>0.19113130053075689</v>
      </c>
      <c r="D25" s="147">
        <v>0.16109045848822801</v>
      </c>
      <c r="E25" s="147">
        <v>0.3666505907885218</v>
      </c>
      <c r="F25" s="147">
        <v>-2.6644941774093045E-2</v>
      </c>
      <c r="G25" s="147">
        <v>5.3806018820460322E-2</v>
      </c>
    </row>
    <row r="26" spans="2:7" ht="15" customHeight="1">
      <c r="B26" s="75" t="str">
        <f>'Nacionalidad-Zona (datos)'!B26</f>
        <v>Usa</v>
      </c>
      <c r="C26" s="146">
        <v>2.6212319790301475E-2</v>
      </c>
      <c r="D26" s="147">
        <v>-0.22795497185741087</v>
      </c>
      <c r="E26" s="147">
        <v>-0.26169665809768639</v>
      </c>
      <c r="F26" s="147">
        <v>0.238944365192582</v>
      </c>
      <c r="G26" s="147">
        <v>-2.5283347863993E-2</v>
      </c>
    </row>
    <row r="27" spans="2:7" ht="15" customHeight="1">
      <c r="B27" s="75" t="str">
        <f>'Nacionalidad-Zona (datos)'!B27</f>
        <v>Resto de América</v>
      </c>
      <c r="C27" s="146">
        <v>-3.108985309190293E-2</v>
      </c>
      <c r="D27" s="147">
        <v>-0.23180076628352486</v>
      </c>
      <c r="E27" s="147">
        <v>-7.2007409122482047E-2</v>
      </c>
      <c r="F27" s="147">
        <v>5.638095238095242E-2</v>
      </c>
      <c r="G27" s="147">
        <v>0.14070197044334964</v>
      </c>
    </row>
    <row r="28" spans="2:7" ht="15" customHeight="1">
      <c r="B28" s="75" t="str">
        <f>'Nacionalidad-Zona (datos)'!B28</f>
        <v>Resto del Mundo</v>
      </c>
      <c r="C28" s="146">
        <v>2.4622589629419434E-2</v>
      </c>
      <c r="D28" s="147">
        <v>0.12732919254658381</v>
      </c>
      <c r="E28" s="147">
        <v>-2.1619135234590581E-2</v>
      </c>
      <c r="F28" s="147">
        <v>6.3131777246829612E-2</v>
      </c>
      <c r="G28" s="147">
        <v>0.23360349127182034</v>
      </c>
    </row>
    <row r="29" spans="2:7" ht="15" customHeight="1">
      <c r="B29" s="92" t="s">
        <v>140</v>
      </c>
      <c r="C29" s="148">
        <v>0.15478923863503424</v>
      </c>
      <c r="D29" s="148">
        <v>0.1361378572520251</v>
      </c>
      <c r="E29" s="148">
        <v>0.22624046232335537</v>
      </c>
      <c r="F29" s="148">
        <v>0.13874508553994569</v>
      </c>
      <c r="G29" s="148">
        <v>0.11518753185419861</v>
      </c>
    </row>
    <row r="30" spans="2:7" ht="15" customHeight="1">
      <c r="B30" s="143" t="s">
        <v>96</v>
      </c>
      <c r="C30" s="149">
        <v>7.1985917370760433E-2</v>
      </c>
      <c r="D30" s="149">
        <v>1.0350727719530495E-2</v>
      </c>
      <c r="E30" s="149">
        <v>2.2527186005649069E-2</v>
      </c>
      <c r="F30" s="149">
        <v>8.0312367996360656E-2</v>
      </c>
      <c r="G30" s="149">
        <v>6.3112178473219371E-2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acum. nov. 2011 </v>
      </c>
      <c r="C6" s="89"/>
      <c r="D6" s="89"/>
      <c r="E6" s="89"/>
      <c r="F6" s="89"/>
      <c r="G6" s="89"/>
      <c r="J6" s="150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75" t="str">
        <f>'Nacionalidad-Zona (datos)'!B8</f>
        <v>Reino Unido</v>
      </c>
      <c r="C8" s="146">
        <f>'Nacionalidad-Zona (datos)'!C8/'Nacionalidad-Zona (datos)'!C$30</f>
        <v>0.32232459995741874</v>
      </c>
      <c r="D8" s="147">
        <f>'Nacionalidad-Zona (datos)'!D8/'Nacionalidad-Zona (datos)'!D$30</f>
        <v>2.0607851472935208E-2</v>
      </c>
      <c r="E8" s="147">
        <f>'Nacionalidad-Zona (datos)'!E8/'Nacionalidad-Zona (datos)'!E$30</f>
        <v>7.4108803981742369E-2</v>
      </c>
      <c r="F8" s="147">
        <f>'Nacionalidad-Zona (datos)'!F8/'Nacionalidad-Zona (datos)'!F$30</f>
        <v>0.3430715953041199</v>
      </c>
      <c r="G8" s="147">
        <f>'Nacionalidad-Zona (datos)'!G8/'Nacionalidad-Zona (datos)'!G$30</f>
        <v>0.42339125315547504</v>
      </c>
    </row>
    <row r="9" spans="2:10" ht="15" customHeight="1">
      <c r="B9" s="75" t="str">
        <f>'Nacionalidad-Zona (datos)'!B9</f>
        <v>España</v>
      </c>
      <c r="C9" s="146">
        <f>'Nacionalidad-Zona (datos)'!C9/'Nacionalidad-Zona (datos)'!C$30</f>
        <v>0.25711497153168195</v>
      </c>
      <c r="D9" s="147">
        <f>'Nacionalidad-Zona (datos)'!D9/'Nacionalidad-Zona (datos)'!D$30</f>
        <v>0.79277157133996334</v>
      </c>
      <c r="E9" s="147">
        <f>'Nacionalidad-Zona (datos)'!E9/'Nacionalidad-Zona (datos)'!E$30</f>
        <v>0.5531905983979708</v>
      </c>
      <c r="F9" s="147">
        <f>'Nacionalidad-Zona (datos)'!F9/'Nacionalidad-Zona (datos)'!F$30</f>
        <v>0.18246487702979569</v>
      </c>
      <c r="G9" s="147">
        <f>'Nacionalidad-Zona (datos)'!G9/'Nacionalidad-Zona (datos)'!G$30</f>
        <v>0.12975985842298138</v>
      </c>
    </row>
    <row r="10" spans="2:10" ht="15" customHeight="1">
      <c r="B10" s="75" t="str">
        <f>'Nacionalidad-Zona (datos)'!B10</f>
        <v>Alemania</v>
      </c>
      <c r="C10" s="146">
        <f>'Nacionalidad-Zona (datos)'!C10/'Nacionalidad-Zona (datos)'!C$30</f>
        <v>0.11368924527864381</v>
      </c>
      <c r="D10" s="147">
        <f>'Nacionalidad-Zona (datos)'!D10/'Nacionalidad-Zona (datos)'!D$30</f>
        <v>2.8385451149565474E-2</v>
      </c>
      <c r="E10" s="147">
        <f>'Nacionalidad-Zona (datos)'!E10/'Nacionalidad-Zona (datos)'!E$30</f>
        <v>0.20826977261714613</v>
      </c>
      <c r="F10" s="147">
        <f>'Nacionalidad-Zona (datos)'!F10/'Nacionalidad-Zona (datos)'!F$30</f>
        <v>0.13545358790385076</v>
      </c>
      <c r="G10" s="147">
        <f>'Nacionalidad-Zona (datos)'!G10/'Nacionalidad-Zona (datos)'!G$30</f>
        <v>5.5391865473219323E-2</v>
      </c>
    </row>
    <row r="11" spans="2:10" ht="15" customHeight="1">
      <c r="B11" s="75" t="str">
        <f>'Nacionalidad-Zona (datos)'!B11</f>
        <v>Países Nórdicos</v>
      </c>
      <c r="C11" s="146">
        <f>'Nacionalidad-Zona (datos)'!C11/'Nacionalidad-Zona (datos)'!C$30</f>
        <v>8.6428801801061161E-2</v>
      </c>
      <c r="D11" s="147">
        <f>'Nacionalidad-Zona (datos)'!D11/'Nacionalidad-Zona (datos)'!D$30</f>
        <v>1.3039327056429413E-2</v>
      </c>
      <c r="E11" s="147">
        <f>'Nacionalidad-Zona (datos)'!E11/'Nacionalidad-Zona (datos)'!E$30</f>
        <v>6.6179417694106943E-2</v>
      </c>
      <c r="F11" s="147">
        <f>'Nacionalidad-Zona (datos)'!F11/'Nacionalidad-Zona (datos)'!F$30</f>
        <v>7.4897942574194368E-2</v>
      </c>
      <c r="G11" s="147">
        <f>'Nacionalidad-Zona (datos)'!G11/'Nacionalidad-Zona (datos)'!G$30</f>
        <v>0.13990602067144647</v>
      </c>
    </row>
    <row r="12" spans="2:10" ht="15" customHeight="1">
      <c r="B12" s="75" t="str">
        <f>'Nacionalidad-Zona (datos)'!B12</f>
        <v>Suecia</v>
      </c>
      <c r="C12" s="146">
        <f>'Nacionalidad-Zona (datos)'!C12/'Nacionalidad-Zona (datos)'!C$30</f>
        <v>2.7070092561558391E-2</v>
      </c>
      <c r="D12" s="147">
        <f>'Nacionalidad-Zona (datos)'!D12/'Nacionalidad-Zona (datos)'!D$30</f>
        <v>3.2615740579417236E-3</v>
      </c>
      <c r="E12" s="147">
        <f>'Nacionalidad-Zona (datos)'!E12/'Nacionalidad-Zona (datos)'!E$30</f>
        <v>1.5652387190945364E-2</v>
      </c>
      <c r="F12" s="147">
        <f>'Nacionalidad-Zona (datos)'!F12/'Nacionalidad-Zona (datos)'!F$30</f>
        <v>2.5505215219973412E-2</v>
      </c>
      <c r="G12" s="147">
        <f>'Nacionalidad-Zona (datos)'!G12/'Nacionalidad-Zona (datos)'!G$30</f>
        <v>4.5584051697929923E-2</v>
      </c>
    </row>
    <row r="13" spans="2:10" ht="15" customHeight="1">
      <c r="B13" s="75" t="str">
        <f>'Nacionalidad-Zona (datos)'!B13</f>
        <v>Finlandia</v>
      </c>
      <c r="C13" s="146">
        <f>'Nacionalidad-Zona (datos)'!C13/'Nacionalidad-Zona (datos)'!C$30</f>
        <v>2.3658742756441472E-2</v>
      </c>
      <c r="D13" s="147">
        <f>'Nacionalidad-Zona (datos)'!D13/'Nacionalidad-Zona (datos)'!D$30</f>
        <v>3.8051697342653444E-3</v>
      </c>
      <c r="E13" s="147">
        <f>'Nacionalidad-Zona (datos)'!E13/'Nacionalidad-Zona (datos)'!E$30</f>
        <v>3.3842716390588827E-2</v>
      </c>
      <c r="F13" s="147">
        <f>'Nacionalidad-Zona (datos)'!F13/'Nacionalidad-Zona (datos)'!F$30</f>
        <v>1.7215002942886765E-2</v>
      </c>
      <c r="G13" s="147">
        <f>'Nacionalidad-Zona (datos)'!G13/'Nacionalidad-Zona (datos)'!G$30</f>
        <v>3.3271886961566334E-2</v>
      </c>
    </row>
    <row r="14" spans="2:10" ht="15" customHeight="1">
      <c r="B14" s="75" t="str">
        <f>'Nacionalidad-Zona (datos)'!B14</f>
        <v>Dinamarca</v>
      </c>
      <c r="C14" s="146">
        <f>'Nacionalidad-Zona (datos)'!C14/'Nacionalidad-Zona (datos)'!C$30</f>
        <v>1.7909639176452979E-2</v>
      </c>
      <c r="D14" s="147">
        <f>'Nacionalidad-Zona (datos)'!D14/'Nacionalidad-Zona (datos)'!D$30</f>
        <v>3.0943138498421481E-3</v>
      </c>
      <c r="E14" s="147">
        <f>'Nacionalidad-Zona (datos)'!E14/'Nacionalidad-Zona (datos)'!E$30</f>
        <v>9.4907365864455653E-3</v>
      </c>
      <c r="F14" s="147">
        <f>'Nacionalidad-Zona (datos)'!F14/'Nacionalidad-Zona (datos)'!F$30</f>
        <v>1.7407263681474675E-2</v>
      </c>
      <c r="G14" s="147">
        <f>'Nacionalidad-Zona (datos)'!G14/'Nacionalidad-Zona (datos)'!G$30</f>
        <v>2.6897630630765963E-2</v>
      </c>
    </row>
    <row r="15" spans="2:10" ht="15" customHeight="1">
      <c r="B15" s="75" t="str">
        <f>'Nacionalidad-Zona (datos)'!B15</f>
        <v>Noruega</v>
      </c>
      <c r="C15" s="146">
        <f>'Nacionalidad-Zona (datos)'!C15/'Nacionalidad-Zona (datos)'!C$30</f>
        <v>1.7790327306608317E-2</v>
      </c>
      <c r="D15" s="147">
        <f>'Nacionalidad-Zona (datos)'!D15/'Nacionalidad-Zona (datos)'!D$30</f>
        <v>2.8782694143801965E-3</v>
      </c>
      <c r="E15" s="147">
        <f>'Nacionalidad-Zona (datos)'!E15/'Nacionalidad-Zona (datos)'!E$30</f>
        <v>7.1935775261271935E-3</v>
      </c>
      <c r="F15" s="147">
        <f>'Nacionalidad-Zona (datos)'!F15/'Nacionalidad-Zona (datos)'!F$30</f>
        <v>1.4770460729859509E-2</v>
      </c>
      <c r="G15" s="147">
        <f>'Nacionalidad-Zona (datos)'!G15/'Nacionalidad-Zona (datos)'!G$30</f>
        <v>3.4152451381184251E-2</v>
      </c>
    </row>
    <row r="16" spans="2:10" ht="15" customHeight="1">
      <c r="B16" s="75" t="str">
        <f>'Nacionalidad-Zona (datos)'!B16</f>
        <v>Francia</v>
      </c>
      <c r="C16" s="146">
        <f>'Nacionalidad-Zona (datos)'!C16/'Nacionalidad-Zona (datos)'!C$30</f>
        <v>3.1558200372269897E-2</v>
      </c>
      <c r="D16" s="147">
        <f>'Nacionalidad-Zona (datos)'!D16/'Nacionalidad-Zona (datos)'!D$30</f>
        <v>2.1834426332332096E-2</v>
      </c>
      <c r="E16" s="147">
        <f>'Nacionalidad-Zona (datos)'!E16/'Nacionalidad-Zona (datos)'!E$30</f>
        <v>2.4624169224050776E-2</v>
      </c>
      <c r="F16" s="147">
        <f>'Nacionalidad-Zona (datos)'!F16/'Nacionalidad-Zona (datos)'!F$30</f>
        <v>3.1129726458970025E-2</v>
      </c>
      <c r="G16" s="147">
        <f>'Nacionalidad-Zona (datos)'!G16/'Nacionalidad-Zona (datos)'!G$30</f>
        <v>2.8328994890437328E-2</v>
      </c>
    </row>
    <row r="17" spans="2:11" ht="15" customHeight="1">
      <c r="B17" s="75" t="str">
        <f>'Nacionalidad-Zona (datos)'!B17</f>
        <v>Holanda</v>
      </c>
      <c r="C17" s="146">
        <f>'Nacionalidad-Zona (datos)'!C17/'Nacionalidad-Zona (datos)'!C$30</f>
        <v>3.0102005324766489E-2</v>
      </c>
      <c r="D17" s="147">
        <f>'Nacionalidad-Zona (datos)'!D17/'Nacionalidad-Zona (datos)'!D$30</f>
        <v>5.0596212950121608E-3</v>
      </c>
      <c r="E17" s="147">
        <f>'Nacionalidad-Zona (datos)'!E17/'Nacionalidad-Zona (datos)'!E$30</f>
        <v>4.6765731651142893E-3</v>
      </c>
      <c r="F17" s="147">
        <f>'Nacionalidad-Zona (datos)'!F17/'Nacionalidad-Zona (datos)'!F$30</f>
        <v>3.7797517595396124E-2</v>
      </c>
      <c r="G17" s="147">
        <f>'Nacionalidad-Zona (datos)'!G17/'Nacionalidad-Zona (datos)'!G$30</f>
        <v>4.6876643010886523E-2</v>
      </c>
    </row>
    <row r="18" spans="2:11" ht="15" customHeight="1">
      <c r="B18" s="75" t="str">
        <f>'Nacionalidad-Zona (datos)'!B18</f>
        <v>Bélgica</v>
      </c>
      <c r="C18" s="146">
        <f>'Nacionalidad-Zona (datos)'!C18/'Nacionalidad-Zona (datos)'!C$30</f>
        <v>2.6991043177827384E-2</v>
      </c>
      <c r="D18" s="147">
        <f>'Nacionalidad-Zona (datos)'!D18/'Nacionalidad-Zona (datos)'!D$30</f>
        <v>4.787823456850351E-3</v>
      </c>
      <c r="E18" s="147">
        <f>'Nacionalidad-Zona (datos)'!E18/'Nacionalidad-Zona (datos)'!E$30</f>
        <v>2.7876982346571907E-3</v>
      </c>
      <c r="F18" s="147">
        <f>'Nacionalidad-Zona (datos)'!F18/'Nacionalidad-Zona (datos)'!F$30</f>
        <v>3.8434455011576926E-2</v>
      </c>
      <c r="G18" s="147">
        <f>'Nacionalidad-Zona (datos)'!G18/'Nacionalidad-Zona (datos)'!G$30</f>
        <v>3.5792690385395363E-2</v>
      </c>
    </row>
    <row r="19" spans="2:11" ht="15" customHeight="1">
      <c r="B19" s="75" t="str">
        <f>'Nacionalidad-Zona (datos)'!B19</f>
        <v>Italia</v>
      </c>
      <c r="C19" s="146">
        <f>'Nacionalidad-Zona (datos)'!C19/'Nacionalidad-Zona (datos)'!C$30</f>
        <v>2.3228292512231574E-2</v>
      </c>
      <c r="D19" s="147">
        <f>'Nacionalidad-Zona (datos)'!D19/'Nacionalidad-Zona (datos)'!D$30</f>
        <v>2.2608004794792632E-2</v>
      </c>
      <c r="E19" s="147">
        <f>'Nacionalidad-Zona (datos)'!E19/'Nacionalidad-Zona (datos)'!E$30</f>
        <v>8.7653966487799325E-3</v>
      </c>
      <c r="F19" s="147">
        <f>'Nacionalidad-Zona (datos)'!F19/'Nacionalidad-Zona (datos)'!F$30</f>
        <v>2.817799334046546E-2</v>
      </c>
      <c r="G19" s="147">
        <f>'Nacionalidad-Zona (datos)'!G19/'Nacionalidad-Zona (datos)'!G$30</f>
        <v>3.0354078458218255E-2</v>
      </c>
    </row>
    <row r="20" spans="2:11" ht="15" customHeight="1">
      <c r="B20" s="75" t="str">
        <f>'Nacionalidad-Zona (datos)'!B20</f>
        <v>Rusia</v>
      </c>
      <c r="C20" s="146">
        <f>'Nacionalidad-Zona (datos)'!C20/'Nacionalidad-Zona (datos)'!C$30</f>
        <v>2.1343755204084429E-2</v>
      </c>
      <c r="D20" s="147">
        <f>'Nacionalidad-Zona (datos)'!D20/'Nacionalidad-Zona (datos)'!D$30</f>
        <v>4.5090564433510581E-3</v>
      </c>
      <c r="E20" s="147">
        <f>'Nacionalidad-Zona (datos)'!E20/'Nacionalidad-Zona (datos)'!E$30</f>
        <v>6.6686407877341279E-3</v>
      </c>
      <c r="F20" s="147">
        <f>'Nacionalidad-Zona (datos)'!F20/'Nacionalidad-Zona (datos)'!F$30</f>
        <v>3.2260880129557787E-2</v>
      </c>
      <c r="G20" s="147">
        <f>'Nacionalidad-Zona (datos)'!G20/'Nacionalidad-Zona (datos)'!G$30</f>
        <v>1.8790143114966233E-2</v>
      </c>
    </row>
    <row r="21" spans="2:11" ht="15" customHeight="1">
      <c r="B21" s="75" t="str">
        <f>'Nacionalidad-Zona (datos)'!B21</f>
        <v>Países del Este</v>
      </c>
      <c r="C21" s="146">
        <f>'Nacionalidad-Zona (datos)'!C21/'Nacionalidad-Zona (datos)'!C$30</f>
        <v>1.8179671871278093E-2</v>
      </c>
      <c r="D21" s="147">
        <f>'Nacionalidad-Zona (datos)'!D21/'Nacionalidad-Zona (datos)'!D$30</f>
        <v>8.5511781390908009E-3</v>
      </c>
      <c r="E21" s="147">
        <f>'Nacionalidad-Zona (datos)'!E21/'Nacionalidad-Zona (datos)'!E$30</f>
        <v>6.4308489318808592E-3</v>
      </c>
      <c r="F21" s="147">
        <f>'Nacionalidad-Zona (datos)'!F21/'Nacionalidad-Zona (datos)'!F$30</f>
        <v>2.9900083391620969E-2</v>
      </c>
      <c r="G21" s="147">
        <f>'Nacionalidad-Zona (datos)'!G21/'Nacionalidad-Zona (datos)'!G$30</f>
        <v>1.2908745342343561E-2</v>
      </c>
    </row>
    <row r="22" spans="2:11" ht="15" customHeight="1">
      <c r="B22" s="75" t="str">
        <f>'Nacionalidad-Zona (datos)'!B22</f>
        <v>Irlanda</v>
      </c>
      <c r="C22" s="146">
        <f>'Nacionalidad-Zona (datos)'!C22/'Nacionalidad-Zona (datos)'!C$30</f>
        <v>1.4681473143235375E-2</v>
      </c>
      <c r="D22" s="147">
        <f>'Nacionalidad-Zona (datos)'!D22/'Nacionalidad-Zona (datos)'!D$30</f>
        <v>2.697070855605656E-3</v>
      </c>
      <c r="E22" s="147">
        <f>'Nacionalidad-Zona (datos)'!E22/'Nacionalidad-Zona (datos)'!E$30</f>
        <v>2.4586780567470074E-3</v>
      </c>
      <c r="F22" s="147">
        <f>'Nacionalidad-Zona (datos)'!F22/'Nacionalidad-Zona (datos)'!F$30</f>
        <v>1.3189322569877343E-2</v>
      </c>
      <c r="G22" s="147">
        <f>'Nacionalidad-Zona (datos)'!G22/'Nacionalidad-Zona (datos)'!G$30</f>
        <v>2.8383359549975069E-2</v>
      </c>
    </row>
    <row r="23" spans="2:11" ht="15" customHeight="1">
      <c r="B23" s="75" t="str">
        <f>'Nacionalidad-Zona (datos)'!B23</f>
        <v>Suiza</v>
      </c>
      <c r="C23" s="146">
        <f>'Nacionalidad-Zona (datos)'!C23/'Nacionalidad-Zona (datos)'!C$30</f>
        <v>8.1463024914257762E-3</v>
      </c>
      <c r="D23" s="147">
        <f>'Nacionalidad-Zona (datos)'!D23/'Nacionalidad-Zona (datos)'!D$30</f>
        <v>3.7285088055530389E-3</v>
      </c>
      <c r="E23" s="147">
        <f>'Nacionalidad-Zona (datos)'!E23/'Nacionalidad-Zona (datos)'!E$30</f>
        <v>4.0170372630306947E-3</v>
      </c>
      <c r="F23" s="147">
        <f>'Nacionalidad-Zona (datos)'!F23/'Nacionalidad-Zona (datos)'!F$30</f>
        <v>1.090755325209629E-2</v>
      </c>
      <c r="G23" s="147">
        <f>'Nacionalidad-Zona (datos)'!G23/'Nacionalidad-Zona (datos)'!G$30</f>
        <v>8.2004796965879732E-3</v>
      </c>
    </row>
    <row r="24" spans="2:11" ht="15" customHeight="1">
      <c r="B24" s="75" t="str">
        <f>'Nacionalidad-Zona (datos)'!B24</f>
        <v>Austria</v>
      </c>
      <c r="C24" s="146">
        <f>'Nacionalidad-Zona (datos)'!C24/'Nacionalidad-Zona (datos)'!C$30</f>
        <v>6.63761865312498E-3</v>
      </c>
      <c r="D24" s="147">
        <f>'Nacionalidad-Zona (datos)'!D24/'Nacionalidad-Zona (datos)'!D$30</f>
        <v>2.4392113681188103E-3</v>
      </c>
      <c r="E24" s="147">
        <f>'Nacionalidad-Zona (datos)'!E24/'Nacionalidad-Zona (datos)'!E$30</f>
        <v>6.3665404425620499E-3</v>
      </c>
      <c r="F24" s="147">
        <f>'Nacionalidad-Zona (datos)'!F24/'Nacionalidad-Zona (datos)'!F$30</f>
        <v>7.8502536544284261E-3</v>
      </c>
      <c r="G24" s="147">
        <f>'Nacionalidad-Zona (datos)'!G24/'Nacionalidad-Zona (datos)'!G$30</f>
        <v>7.3306451439840853E-3</v>
      </c>
    </row>
    <row r="25" spans="2:11" ht="15" customHeight="1">
      <c r="B25" s="75" t="str">
        <f>'Nacionalidad-Zona (datos)'!B25</f>
        <v>Resto de Europa</v>
      </c>
      <c r="C25" s="146">
        <f>'Nacionalidad-Zona (datos)'!C25/'Nacionalidad-Zona (datos)'!C$30</f>
        <v>2.1335744866533019E-2</v>
      </c>
      <c r="D25" s="147">
        <f>'Nacionalidad-Zona (datos)'!D25/'Nacionalidad-Zona (datos)'!D$30</f>
        <v>1.3060234582441859E-2</v>
      </c>
      <c r="E25" s="147">
        <f>'Nacionalidad-Zona (datos)'!E25/'Nacionalidad-Zona (datos)'!E$30</f>
        <v>1.6952016893690591E-2</v>
      </c>
      <c r="F25" s="147">
        <f>'Nacionalidad-Zona (datos)'!F25/'Nacionalidad-Zona (datos)'!F$30</f>
        <v>2.3957103444533955E-2</v>
      </c>
      <c r="G25" s="147">
        <f>'Nacionalidad-Zona (datos)'!G25/'Nacionalidad-Zona (datos)'!G$30</f>
        <v>1.6181354781622168E-2</v>
      </c>
    </row>
    <row r="26" spans="2:11" ht="15" customHeight="1">
      <c r="B26" s="75" t="str">
        <f>'Nacionalidad-Zona (datos)'!B26</f>
        <v>Usa</v>
      </c>
      <c r="C26" s="146">
        <f>'Nacionalidad-Zona (datos)'!C26/'Nacionalidad-Zona (datos)'!C$30</f>
        <v>2.475826698455059E-3</v>
      </c>
      <c r="D26" s="147">
        <f>'Nacionalidad-Zona (datos)'!D26/'Nacionalidad-Zona (datos)'!D$30</f>
        <v>5.7356313027479462E-3</v>
      </c>
      <c r="E26" s="147">
        <f>'Nacionalidad-Zona (datos)'!E26/'Nacionalidad-Zona (datos)'!E$30</f>
        <v>2.1476044339955613E-3</v>
      </c>
      <c r="F26" s="147">
        <f>'Nacionalidad-Zona (datos)'!F26/'Nacionalidad-Zona (datos)'!F$30</f>
        <v>2.0488153553815903E-3</v>
      </c>
      <c r="G26" s="147">
        <f>'Nacionalidad-Zona (datos)'!G26/'Nacionalidad-Zona (datos)'!G$30</f>
        <v>1.5994655095578078E-3</v>
      </c>
    </row>
    <row r="27" spans="2:11" ht="15" customHeight="1">
      <c r="B27" s="75" t="str">
        <f>'Nacionalidad-Zona (datos)'!B27</f>
        <v>Resto de América</v>
      </c>
      <c r="C27" s="146">
        <f>'Nacionalidad-Zona (datos)'!C27/'Nacionalidad-Zona (datos)'!C$30</f>
        <v>3.5869448361780572E-3</v>
      </c>
      <c r="D27" s="147">
        <f>'Nacionalidad-Zona (datos)'!D27/'Nacionalidad-Zona (datos)'!D$30</f>
        <v>2.235711448264327E-2</v>
      </c>
      <c r="E27" s="147">
        <f>'Nacionalidad-Zona (datos)'!E27/'Nacionalidad-Zona (datos)'!E$30</f>
        <v>5.9941494230182513E-3</v>
      </c>
      <c r="F27" s="147">
        <f>'Nacionalidad-Zona (datos)'!F27/'Nacionalidad-Zona (datos)'!F$30</f>
        <v>1.6353957917309011E-3</v>
      </c>
      <c r="G27" s="147">
        <f>'Nacionalidad-Zona (datos)'!G27/'Nacionalidad-Zona (datos)'!G$30</f>
        <v>2.6502771524649724E-3</v>
      </c>
    </row>
    <row r="28" spans="2:11" ht="15" customHeight="1">
      <c r="B28" s="75" t="str">
        <f>'Nacionalidad-Zona (datos)'!B28</f>
        <v>Resto del Mundo</v>
      </c>
      <c r="C28" s="146">
        <f>'Nacionalidad-Zona (datos)'!C28/'Nacionalidad-Zona (datos)'!C$30</f>
        <v>1.2175502279784227E-2</v>
      </c>
      <c r="D28" s="147">
        <f>'Nacionalidad-Zona (datos)'!D28/'Nacionalidad-Zona (datos)'!D$30</f>
        <v>2.7827917122566888E-2</v>
      </c>
      <c r="E28" s="147">
        <f>'Nacionalidad-Zona (datos)'!E28/'Nacionalidad-Zona (datos)'!E$30</f>
        <v>6.3620538037723658E-3</v>
      </c>
      <c r="F28" s="147">
        <f>'Nacionalidad-Zona (datos)'!F28/'Nacionalidad-Zona (datos)'!F$30</f>
        <v>6.82289719240346E-3</v>
      </c>
      <c r="G28" s="147">
        <f>'Nacionalidad-Zona (datos)'!G28/'Nacionalidad-Zona (datos)'!G$30</f>
        <v>1.4154125240438437E-2</v>
      </c>
    </row>
    <row r="29" spans="2:11" ht="15" customHeight="1">
      <c r="B29" s="92" t="s">
        <v>140</v>
      </c>
      <c r="C29" s="148">
        <f>'Nacionalidad-Zona (datos)'!C29/'Nacionalidad-Zona (datos)'!C$30</f>
        <v>0.74288502846831805</v>
      </c>
      <c r="D29" s="148">
        <f>'Nacionalidad-Zona (datos)'!D29/'Nacionalidad-Zona (datos)'!D$30</f>
        <v>0.20722842866003666</v>
      </c>
      <c r="E29" s="148">
        <f>'Nacionalidad-Zona (datos)'!E29/'Nacionalidad-Zona (datos)'!E$30</f>
        <v>0.44680940160202914</v>
      </c>
      <c r="F29" s="148">
        <f>'Nacionalidad-Zona (datos)'!F29/'Nacionalidad-Zona (datos)'!F$30</f>
        <v>0.81753512297020425</v>
      </c>
      <c r="G29" s="148">
        <f>'Nacionalidad-Zona (datos)'!G29/'Nacionalidad-Zona (datos)'!G$30</f>
        <v>0.87024014157701868</v>
      </c>
    </row>
    <row r="30" spans="2:11" ht="15" customHeight="1">
      <c r="B30" s="143" t="s">
        <v>96</v>
      </c>
      <c r="C30" s="149">
        <f>'Nacionalidad-Zona (datos)'!C30/'Nacionalidad-Zona (datos)'!C$30</f>
        <v>1</v>
      </c>
      <c r="D30" s="149">
        <f>'Nacionalidad-Zona (datos)'!D30/'Nacionalidad-Zona (datos)'!D$30</f>
        <v>1</v>
      </c>
      <c r="E30" s="149">
        <f>'Nacionalidad-Zona (datos)'!E30/'Nacionalidad-Zona (datos)'!E$30</f>
        <v>1</v>
      </c>
      <c r="F30" s="149">
        <f>'Nacionalidad-Zona (datos)'!F30/'Nacionalidad-Zona (datos)'!F$30</f>
        <v>1</v>
      </c>
      <c r="G30" s="149">
        <f>'Nacionalidad-Zona (datos)'!G30/'Nacionalidad-Zona (datos)'!G$30</f>
        <v>1</v>
      </c>
      <c r="H30" s="145"/>
      <c r="I30" s="145"/>
      <c r="J30" s="145"/>
      <c r="K30" s="145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1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2" t="s">
        <v>50</v>
      </c>
      <c r="I6" s="151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52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3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3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54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4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55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5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3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3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54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4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55" t="s">
        <v>148</v>
      </c>
      <c r="C14" s="156" t="s">
        <v>86</v>
      </c>
      <c r="D14" s="80" t="s">
        <v>86</v>
      </c>
      <c r="E14" s="156" t="s">
        <v>86</v>
      </c>
      <c r="F14" s="80" t="s">
        <v>86</v>
      </c>
      <c r="G14" s="157" t="s">
        <v>86</v>
      </c>
      <c r="I14" s="155" t="s">
        <v>148</v>
      </c>
      <c r="J14" s="156" t="s">
        <v>86</v>
      </c>
      <c r="K14" s="80" t="s">
        <v>86</v>
      </c>
      <c r="L14" s="156" t="s">
        <v>86</v>
      </c>
      <c r="M14" s="80" t="s">
        <v>86</v>
      </c>
      <c r="N14" s="157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3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3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54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4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55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5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3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3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54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4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55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5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58" t="s">
        <v>57</v>
      </c>
      <c r="C23" s="159"/>
      <c r="D23" s="160"/>
      <c r="E23" s="159"/>
      <c r="F23" s="160"/>
      <c r="G23" s="161"/>
      <c r="I23" s="158" t="s">
        <v>57</v>
      </c>
      <c r="J23" s="159"/>
      <c r="K23" s="160"/>
      <c r="L23" s="159"/>
      <c r="M23" s="160"/>
      <c r="N23" s="161"/>
    </row>
    <row r="24" spans="2:14" ht="15" customHeight="1">
      <c r="B24" s="153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3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54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4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55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5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3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3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54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4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55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5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58" t="s">
        <v>55</v>
      </c>
      <c r="C31" s="159"/>
      <c r="D31" s="160"/>
      <c r="E31" s="159"/>
      <c r="F31" s="160"/>
      <c r="G31" s="161"/>
      <c r="I31" s="158" t="s">
        <v>55</v>
      </c>
      <c r="J31" s="159"/>
      <c r="K31" s="160"/>
      <c r="L31" s="159"/>
      <c r="M31" s="160"/>
      <c r="N31" s="161"/>
    </row>
    <row r="32" spans="2:14" ht="15" customHeight="1">
      <c r="B32" s="153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3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54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4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55" t="s">
        <v>148</v>
      </c>
      <c r="C34" s="162">
        <v>30575</v>
      </c>
      <c r="D34" s="163">
        <f>C34/$C$32</f>
        <v>0.48202743181459878</v>
      </c>
      <c r="E34" s="162">
        <v>29856</v>
      </c>
      <c r="F34" s="163">
        <f>E34/$E$32</f>
        <v>0.47533075416726367</v>
      </c>
      <c r="G34" s="61">
        <f>(E34-C34)/C34</f>
        <v>-2.3515944399018805E-2</v>
      </c>
      <c r="I34" s="155" t="s">
        <v>148</v>
      </c>
      <c r="J34" s="162">
        <v>29925</v>
      </c>
      <c r="K34" s="163">
        <f>J34/$J$32</f>
        <v>0.47666454284804077</v>
      </c>
      <c r="L34" s="162">
        <v>28336</v>
      </c>
      <c r="M34" s="163">
        <f>L34/$L$32</f>
        <v>0.45818511092426106</v>
      </c>
      <c r="N34" s="61">
        <f>(L34-J34)/J34</f>
        <v>-5.3099415204678362E-2</v>
      </c>
    </row>
    <row r="35" spans="2:14" ht="15" customHeight="1">
      <c r="B35" s="158" t="s">
        <v>56</v>
      </c>
      <c r="C35" s="159"/>
      <c r="D35" s="160"/>
      <c r="E35" s="159"/>
      <c r="F35" s="160"/>
      <c r="G35" s="161"/>
      <c r="I35" s="158" t="s">
        <v>56</v>
      </c>
      <c r="J35" s="159"/>
      <c r="K35" s="160"/>
      <c r="L35" s="159"/>
      <c r="M35" s="160"/>
      <c r="N35" s="161"/>
    </row>
    <row r="36" spans="2:14" ht="15" customHeight="1">
      <c r="B36" s="153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3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54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4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55" t="s">
        <v>148</v>
      </c>
      <c r="C38" s="162">
        <v>33334</v>
      </c>
      <c r="D38" s="163">
        <f>C38/$C$36</f>
        <v>0.62077955937948115</v>
      </c>
      <c r="E38" s="162">
        <v>32356</v>
      </c>
      <c r="F38" s="163">
        <f>E38/$E$36</f>
        <v>0.61220010595625518</v>
      </c>
      <c r="G38" s="61">
        <f>(E38-C38)/C38</f>
        <v>-2.9339413211735766E-2</v>
      </c>
      <c r="I38" s="155" t="s">
        <v>148</v>
      </c>
      <c r="J38" s="162">
        <v>32712</v>
      </c>
      <c r="K38" s="163">
        <f>J38/$J$36</f>
        <v>0.61669557348616244</v>
      </c>
      <c r="L38" s="162">
        <v>30859</v>
      </c>
      <c r="M38" s="163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1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2" t="s">
        <v>50</v>
      </c>
      <c r="I6" s="151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52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58" t="s">
        <v>157</v>
      </c>
      <c r="C8" s="159">
        <v>32855</v>
      </c>
      <c r="D8" s="74">
        <f t="shared" si="0"/>
        <v>0.51797256818540127</v>
      </c>
      <c r="E8" s="159">
        <v>32955</v>
      </c>
      <c r="F8" s="74">
        <f t="shared" si="1"/>
        <v>0.52466924583273633</v>
      </c>
      <c r="G8" s="74">
        <f t="shared" si="2"/>
        <v>3.0436767615279257E-3</v>
      </c>
      <c r="I8" s="158" t="s">
        <v>157</v>
      </c>
      <c r="J8" s="159">
        <v>32855</v>
      </c>
      <c r="K8" s="74">
        <f t="shared" si="3"/>
        <v>0.52333545715195917</v>
      </c>
      <c r="L8" s="159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58" t="s">
        <v>162</v>
      </c>
      <c r="C13" s="159">
        <v>30575</v>
      </c>
      <c r="D13" s="74">
        <f t="shared" si="0"/>
        <v>0.48202743181459878</v>
      </c>
      <c r="E13" s="159">
        <v>29856</v>
      </c>
      <c r="F13" s="74">
        <f t="shared" si="1"/>
        <v>0.47533075416726367</v>
      </c>
      <c r="G13" s="74">
        <f t="shared" si="2"/>
        <v>-2.3515944399018805E-2</v>
      </c>
      <c r="I13" s="158" t="s">
        <v>162</v>
      </c>
      <c r="J13" s="159">
        <v>29925</v>
      </c>
      <c r="K13" s="74">
        <f t="shared" si="3"/>
        <v>0.47666454284804077</v>
      </c>
      <c r="L13" s="159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1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2" t="s">
        <v>50</v>
      </c>
      <c r="I19" s="151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52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58" t="s">
        <v>157</v>
      </c>
      <c r="C21" s="159">
        <v>20363</v>
      </c>
      <c r="D21" s="74">
        <f t="shared" si="6"/>
        <v>0.37922044062051885</v>
      </c>
      <c r="E21" s="159">
        <v>20496</v>
      </c>
      <c r="F21" s="74">
        <f t="shared" si="7"/>
        <v>0.38779989404374482</v>
      </c>
      <c r="G21" s="74">
        <f t="shared" si="8"/>
        <v>6.5314541079408732E-3</v>
      </c>
      <c r="I21" s="158" t="s">
        <v>157</v>
      </c>
      <c r="J21" s="159">
        <v>20332</v>
      </c>
      <c r="K21" s="74">
        <f t="shared" si="9"/>
        <v>0.38330442651383756</v>
      </c>
      <c r="L21" s="159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58" t="s">
        <v>162</v>
      </c>
      <c r="C26" s="159">
        <v>33334</v>
      </c>
      <c r="D26" s="74">
        <f t="shared" si="6"/>
        <v>0.62077955937948115</v>
      </c>
      <c r="E26" s="159">
        <v>32356</v>
      </c>
      <c r="F26" s="74">
        <f t="shared" si="7"/>
        <v>0.61220010595625518</v>
      </c>
      <c r="G26" s="74">
        <f t="shared" si="8"/>
        <v>-2.9339413211735766E-2</v>
      </c>
      <c r="I26" s="158" t="s">
        <v>162</v>
      </c>
      <c r="J26" s="159">
        <v>32712</v>
      </c>
      <c r="K26" s="74">
        <f t="shared" si="9"/>
        <v>0.61669557348616244</v>
      </c>
      <c r="L26" s="159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1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2" t="s">
        <v>50</v>
      </c>
      <c r="I31" s="151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52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58" t="s">
        <v>157</v>
      </c>
      <c r="C33" s="159">
        <v>16442</v>
      </c>
      <c r="D33" s="74">
        <f t="shared" si="12"/>
        <v>0.60393021120293844</v>
      </c>
      <c r="E33" s="159">
        <v>16374</v>
      </c>
      <c r="F33" s="74">
        <f t="shared" si="13"/>
        <v>0.64368267945593205</v>
      </c>
      <c r="G33" s="74">
        <f t="shared" si="14"/>
        <v>-4.1357499087702225E-3</v>
      </c>
      <c r="I33" s="158" t="s">
        <v>157</v>
      </c>
      <c r="J33" s="159">
        <v>16158</v>
      </c>
      <c r="K33" s="74">
        <f t="shared" si="15"/>
        <v>0.6293036298488861</v>
      </c>
      <c r="L33" s="159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58" t="s">
        <v>162</v>
      </c>
      <c r="C37" s="159">
        <v>10783</v>
      </c>
      <c r="D37" s="74">
        <f t="shared" si="12"/>
        <v>0.39606978879706151</v>
      </c>
      <c r="E37" s="159">
        <v>9064</v>
      </c>
      <c r="F37" s="74">
        <f t="shared" si="13"/>
        <v>0.35631732054406795</v>
      </c>
      <c r="G37" s="74">
        <f t="shared" si="14"/>
        <v>-0.15941760178058054</v>
      </c>
      <c r="I37" s="158" t="s">
        <v>162</v>
      </c>
      <c r="J37" s="159">
        <v>9518</v>
      </c>
      <c r="K37" s="74">
        <f t="shared" si="15"/>
        <v>0.3706963701511139</v>
      </c>
      <c r="L37" s="159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1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2" t="s">
        <v>50</v>
      </c>
      <c r="I42" s="151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52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58" t="s">
        <v>157</v>
      </c>
      <c r="C44" s="159">
        <v>2504</v>
      </c>
      <c r="D44" s="74">
        <f t="shared" si="18"/>
        <v>1</v>
      </c>
      <c r="E44" s="159">
        <v>1947</v>
      </c>
      <c r="F44" s="74">
        <f t="shared" si="19"/>
        <v>1</v>
      </c>
      <c r="G44" s="74">
        <f t="shared" si="20"/>
        <v>-0.222444089456869</v>
      </c>
      <c r="I44" s="158" t="s">
        <v>157</v>
      </c>
      <c r="J44" s="159">
        <v>1947</v>
      </c>
      <c r="K44" s="74">
        <f t="shared" si="21"/>
        <v>1</v>
      </c>
      <c r="L44" s="159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58" t="s">
        <v>162</v>
      </c>
      <c r="C49" s="159">
        <v>0</v>
      </c>
      <c r="D49" s="74">
        <f t="shared" si="18"/>
        <v>0</v>
      </c>
      <c r="E49" s="159">
        <v>0</v>
      </c>
      <c r="F49" s="74">
        <f t="shared" si="19"/>
        <v>0</v>
      </c>
      <c r="G49" s="164" t="s">
        <v>86</v>
      </c>
      <c r="I49" s="158" t="s">
        <v>162</v>
      </c>
      <c r="J49" s="159">
        <v>0</v>
      </c>
      <c r="K49" s="74">
        <f t="shared" si="21"/>
        <v>0</v>
      </c>
      <c r="L49" s="159">
        <v>0</v>
      </c>
      <c r="M49" s="74">
        <f t="shared" si="22"/>
        <v>0</v>
      </c>
      <c r="N49" s="164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1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2" t="s">
        <v>50</v>
      </c>
      <c r="I54" s="151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52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58" t="s">
        <v>157</v>
      </c>
      <c r="C56" s="159">
        <v>86541</v>
      </c>
      <c r="D56" s="74">
        <f t="shared" ref="D56:D62" si="24">C56/$C$55</f>
        <v>0.48428904794148753</v>
      </c>
      <c r="E56" s="159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58" t="s">
        <v>157</v>
      </c>
      <c r="J56" s="159">
        <v>85983</v>
      </c>
      <c r="K56" s="74">
        <f t="shared" ref="K56:K62" si="27">J56/$J$55</f>
        <v>0.4908602027767629</v>
      </c>
      <c r="L56" s="159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58" t="s">
        <v>162</v>
      </c>
      <c r="C62" s="159">
        <v>92156</v>
      </c>
      <c r="D62" s="74">
        <f t="shared" si="24"/>
        <v>0.51571095205851247</v>
      </c>
      <c r="E62" s="159">
        <v>88267</v>
      </c>
      <c r="F62" s="74">
        <f t="shared" si="25"/>
        <v>0.50600786525871655</v>
      </c>
      <c r="G62" s="74">
        <f>(E62-C62)/C62</f>
        <v>-4.2200182299578975E-2</v>
      </c>
      <c r="I62" s="158" t="s">
        <v>162</v>
      </c>
      <c r="J62" s="159">
        <v>89185</v>
      </c>
      <c r="K62" s="74">
        <f t="shared" si="27"/>
        <v>0.5091397972232371</v>
      </c>
      <c r="L62" s="159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J1" sqref="J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topLeftCell="A13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12.7109375" style="165" customWidth="1"/>
    <col min="6" max="7" width="11.7109375" style="165" customWidth="1"/>
    <col min="8" max="10" width="7.7109375" style="165" customWidth="1"/>
    <col min="11" max="11" width="8.85546875" style="165" customWidth="1"/>
    <col min="12" max="15" width="7.7109375" style="165" customWidth="1"/>
    <col min="16" max="16" width="8.85546875" style="165" customWidth="1"/>
    <col min="17" max="19" width="7.7109375" style="165" customWidth="1"/>
    <col min="20" max="20" width="9.5703125" style="165" customWidth="1"/>
    <col min="21" max="21" width="8.85546875" style="165" customWidth="1"/>
    <col min="22" max="25" width="7.7109375" style="165" customWidth="1"/>
    <col min="26" max="26" width="9" style="165" bestFit="1" customWidth="1"/>
    <col min="27" max="255" width="16.5703125" style="165"/>
    <col min="256" max="256" width="3.7109375" style="165" customWidth="1"/>
    <col min="257" max="257" width="20.7109375" style="165" bestFit="1" customWidth="1"/>
    <col min="258" max="258" width="27.5703125" style="165" bestFit="1" customWidth="1"/>
    <col min="259" max="259" width="13" style="165" bestFit="1" customWidth="1"/>
    <col min="260" max="260" width="12.85546875" style="165" customWidth="1"/>
    <col min="261" max="261" width="15" style="165" bestFit="1" customWidth="1"/>
    <col min="262" max="262" width="15.28515625" style="165" bestFit="1" customWidth="1"/>
    <col min="263" max="263" width="13.85546875" style="165" bestFit="1" customWidth="1"/>
    <col min="264" max="266" width="7.7109375" style="165" customWidth="1"/>
    <col min="267" max="267" width="8.85546875" style="165" customWidth="1"/>
    <col min="268" max="271" width="7.7109375" style="165" customWidth="1"/>
    <col min="272" max="272" width="8.85546875" style="165" customWidth="1"/>
    <col min="273" max="275" width="7.7109375" style="165" customWidth="1"/>
    <col min="276" max="276" width="9.5703125" style="165" customWidth="1"/>
    <col min="277" max="277" width="8.85546875" style="165" customWidth="1"/>
    <col min="278" max="281" width="7.7109375" style="165" customWidth="1"/>
    <col min="282" max="282" width="9" style="165" bestFit="1" customWidth="1"/>
    <col min="283" max="511" width="16.5703125" style="165"/>
    <col min="512" max="512" width="3.7109375" style="165" customWidth="1"/>
    <col min="513" max="513" width="20.7109375" style="165" bestFit="1" customWidth="1"/>
    <col min="514" max="514" width="27.5703125" style="165" bestFit="1" customWidth="1"/>
    <col min="515" max="515" width="13" style="165" bestFit="1" customWidth="1"/>
    <col min="516" max="516" width="12.85546875" style="165" customWidth="1"/>
    <col min="517" max="517" width="15" style="165" bestFit="1" customWidth="1"/>
    <col min="518" max="518" width="15.28515625" style="165" bestFit="1" customWidth="1"/>
    <col min="519" max="519" width="13.85546875" style="165" bestFit="1" customWidth="1"/>
    <col min="520" max="522" width="7.7109375" style="165" customWidth="1"/>
    <col min="523" max="523" width="8.85546875" style="165" customWidth="1"/>
    <col min="524" max="527" width="7.7109375" style="165" customWidth="1"/>
    <col min="528" max="528" width="8.85546875" style="165" customWidth="1"/>
    <col min="529" max="531" width="7.7109375" style="165" customWidth="1"/>
    <col min="532" max="532" width="9.5703125" style="165" customWidth="1"/>
    <col min="533" max="533" width="8.85546875" style="165" customWidth="1"/>
    <col min="534" max="537" width="7.7109375" style="165" customWidth="1"/>
    <col min="538" max="538" width="9" style="165" bestFit="1" customWidth="1"/>
    <col min="539" max="767" width="16.5703125" style="165"/>
    <col min="768" max="768" width="3.7109375" style="165" customWidth="1"/>
    <col min="769" max="769" width="20.7109375" style="165" bestFit="1" customWidth="1"/>
    <col min="770" max="770" width="27.5703125" style="165" bestFit="1" customWidth="1"/>
    <col min="771" max="771" width="13" style="165" bestFit="1" customWidth="1"/>
    <col min="772" max="772" width="12.85546875" style="165" customWidth="1"/>
    <col min="773" max="773" width="15" style="165" bestFit="1" customWidth="1"/>
    <col min="774" max="774" width="15.28515625" style="165" bestFit="1" customWidth="1"/>
    <col min="775" max="775" width="13.85546875" style="165" bestFit="1" customWidth="1"/>
    <col min="776" max="778" width="7.7109375" style="165" customWidth="1"/>
    <col min="779" max="779" width="8.85546875" style="165" customWidth="1"/>
    <col min="780" max="783" width="7.7109375" style="165" customWidth="1"/>
    <col min="784" max="784" width="8.85546875" style="165" customWidth="1"/>
    <col min="785" max="787" width="7.7109375" style="165" customWidth="1"/>
    <col min="788" max="788" width="9.5703125" style="165" customWidth="1"/>
    <col min="789" max="789" width="8.85546875" style="165" customWidth="1"/>
    <col min="790" max="793" width="7.7109375" style="165" customWidth="1"/>
    <col min="794" max="794" width="9" style="165" bestFit="1" customWidth="1"/>
    <col min="795" max="1023" width="16.5703125" style="165"/>
    <col min="1024" max="1024" width="3.7109375" style="165" customWidth="1"/>
    <col min="1025" max="1025" width="20.7109375" style="165" bestFit="1" customWidth="1"/>
    <col min="1026" max="1026" width="27.5703125" style="165" bestFit="1" customWidth="1"/>
    <col min="1027" max="1027" width="13" style="165" bestFit="1" customWidth="1"/>
    <col min="1028" max="1028" width="12.85546875" style="165" customWidth="1"/>
    <col min="1029" max="1029" width="15" style="165" bestFit="1" customWidth="1"/>
    <col min="1030" max="1030" width="15.28515625" style="165" bestFit="1" customWidth="1"/>
    <col min="1031" max="1031" width="13.85546875" style="165" bestFit="1" customWidth="1"/>
    <col min="1032" max="1034" width="7.7109375" style="165" customWidth="1"/>
    <col min="1035" max="1035" width="8.85546875" style="165" customWidth="1"/>
    <col min="1036" max="1039" width="7.7109375" style="165" customWidth="1"/>
    <col min="1040" max="1040" width="8.85546875" style="165" customWidth="1"/>
    <col min="1041" max="1043" width="7.7109375" style="165" customWidth="1"/>
    <col min="1044" max="1044" width="9.5703125" style="165" customWidth="1"/>
    <col min="1045" max="1045" width="8.85546875" style="165" customWidth="1"/>
    <col min="1046" max="1049" width="7.7109375" style="165" customWidth="1"/>
    <col min="1050" max="1050" width="9" style="165" bestFit="1" customWidth="1"/>
    <col min="1051" max="1279" width="16.5703125" style="165"/>
    <col min="1280" max="1280" width="3.7109375" style="165" customWidth="1"/>
    <col min="1281" max="1281" width="20.7109375" style="165" bestFit="1" customWidth="1"/>
    <col min="1282" max="1282" width="27.5703125" style="165" bestFit="1" customWidth="1"/>
    <col min="1283" max="1283" width="13" style="165" bestFit="1" customWidth="1"/>
    <col min="1284" max="1284" width="12.85546875" style="165" customWidth="1"/>
    <col min="1285" max="1285" width="15" style="165" bestFit="1" customWidth="1"/>
    <col min="1286" max="1286" width="15.28515625" style="165" bestFit="1" customWidth="1"/>
    <col min="1287" max="1287" width="13.85546875" style="165" bestFit="1" customWidth="1"/>
    <col min="1288" max="1290" width="7.7109375" style="165" customWidth="1"/>
    <col min="1291" max="1291" width="8.85546875" style="165" customWidth="1"/>
    <col min="1292" max="1295" width="7.7109375" style="165" customWidth="1"/>
    <col min="1296" max="1296" width="8.85546875" style="165" customWidth="1"/>
    <col min="1297" max="1299" width="7.7109375" style="165" customWidth="1"/>
    <col min="1300" max="1300" width="9.5703125" style="165" customWidth="1"/>
    <col min="1301" max="1301" width="8.85546875" style="165" customWidth="1"/>
    <col min="1302" max="1305" width="7.7109375" style="165" customWidth="1"/>
    <col min="1306" max="1306" width="9" style="165" bestFit="1" customWidth="1"/>
    <col min="1307" max="1535" width="16.5703125" style="165"/>
    <col min="1536" max="1536" width="3.7109375" style="165" customWidth="1"/>
    <col min="1537" max="1537" width="20.7109375" style="165" bestFit="1" customWidth="1"/>
    <col min="1538" max="1538" width="27.5703125" style="165" bestFit="1" customWidth="1"/>
    <col min="1539" max="1539" width="13" style="165" bestFit="1" customWidth="1"/>
    <col min="1540" max="1540" width="12.85546875" style="165" customWidth="1"/>
    <col min="1541" max="1541" width="15" style="165" bestFit="1" customWidth="1"/>
    <col min="1542" max="1542" width="15.28515625" style="165" bestFit="1" customWidth="1"/>
    <col min="1543" max="1543" width="13.85546875" style="165" bestFit="1" customWidth="1"/>
    <col min="1544" max="1546" width="7.7109375" style="165" customWidth="1"/>
    <col min="1547" max="1547" width="8.85546875" style="165" customWidth="1"/>
    <col min="1548" max="1551" width="7.7109375" style="165" customWidth="1"/>
    <col min="1552" max="1552" width="8.85546875" style="165" customWidth="1"/>
    <col min="1553" max="1555" width="7.7109375" style="165" customWidth="1"/>
    <col min="1556" max="1556" width="9.5703125" style="165" customWidth="1"/>
    <col min="1557" max="1557" width="8.85546875" style="165" customWidth="1"/>
    <col min="1558" max="1561" width="7.7109375" style="165" customWidth="1"/>
    <col min="1562" max="1562" width="9" style="165" bestFit="1" customWidth="1"/>
    <col min="1563" max="1791" width="16.5703125" style="165"/>
    <col min="1792" max="1792" width="3.7109375" style="165" customWidth="1"/>
    <col min="1793" max="1793" width="20.7109375" style="165" bestFit="1" customWidth="1"/>
    <col min="1794" max="1794" width="27.5703125" style="165" bestFit="1" customWidth="1"/>
    <col min="1795" max="1795" width="13" style="165" bestFit="1" customWidth="1"/>
    <col min="1796" max="1796" width="12.85546875" style="165" customWidth="1"/>
    <col min="1797" max="1797" width="15" style="165" bestFit="1" customWidth="1"/>
    <col min="1798" max="1798" width="15.28515625" style="165" bestFit="1" customWidth="1"/>
    <col min="1799" max="1799" width="13.85546875" style="165" bestFit="1" customWidth="1"/>
    <col min="1800" max="1802" width="7.7109375" style="165" customWidth="1"/>
    <col min="1803" max="1803" width="8.85546875" style="165" customWidth="1"/>
    <col min="1804" max="1807" width="7.7109375" style="165" customWidth="1"/>
    <col min="1808" max="1808" width="8.85546875" style="165" customWidth="1"/>
    <col min="1809" max="1811" width="7.7109375" style="165" customWidth="1"/>
    <col min="1812" max="1812" width="9.5703125" style="165" customWidth="1"/>
    <col min="1813" max="1813" width="8.85546875" style="165" customWidth="1"/>
    <col min="1814" max="1817" width="7.7109375" style="165" customWidth="1"/>
    <col min="1818" max="1818" width="9" style="165" bestFit="1" customWidth="1"/>
    <col min="1819" max="2047" width="16.5703125" style="165"/>
    <col min="2048" max="2048" width="3.7109375" style="165" customWidth="1"/>
    <col min="2049" max="2049" width="20.7109375" style="165" bestFit="1" customWidth="1"/>
    <col min="2050" max="2050" width="27.5703125" style="165" bestFit="1" customWidth="1"/>
    <col min="2051" max="2051" width="13" style="165" bestFit="1" customWidth="1"/>
    <col min="2052" max="2052" width="12.85546875" style="165" customWidth="1"/>
    <col min="2053" max="2053" width="15" style="165" bestFit="1" customWidth="1"/>
    <col min="2054" max="2054" width="15.28515625" style="165" bestFit="1" customWidth="1"/>
    <col min="2055" max="2055" width="13.85546875" style="165" bestFit="1" customWidth="1"/>
    <col min="2056" max="2058" width="7.7109375" style="165" customWidth="1"/>
    <col min="2059" max="2059" width="8.85546875" style="165" customWidth="1"/>
    <col min="2060" max="2063" width="7.7109375" style="165" customWidth="1"/>
    <col min="2064" max="2064" width="8.85546875" style="165" customWidth="1"/>
    <col min="2065" max="2067" width="7.7109375" style="165" customWidth="1"/>
    <col min="2068" max="2068" width="9.5703125" style="165" customWidth="1"/>
    <col min="2069" max="2069" width="8.85546875" style="165" customWidth="1"/>
    <col min="2070" max="2073" width="7.7109375" style="165" customWidth="1"/>
    <col min="2074" max="2074" width="9" style="165" bestFit="1" customWidth="1"/>
    <col min="2075" max="2303" width="16.5703125" style="165"/>
    <col min="2304" max="2304" width="3.7109375" style="165" customWidth="1"/>
    <col min="2305" max="2305" width="20.7109375" style="165" bestFit="1" customWidth="1"/>
    <col min="2306" max="2306" width="27.5703125" style="165" bestFit="1" customWidth="1"/>
    <col min="2307" max="2307" width="13" style="165" bestFit="1" customWidth="1"/>
    <col min="2308" max="2308" width="12.85546875" style="165" customWidth="1"/>
    <col min="2309" max="2309" width="15" style="165" bestFit="1" customWidth="1"/>
    <col min="2310" max="2310" width="15.28515625" style="165" bestFit="1" customWidth="1"/>
    <col min="2311" max="2311" width="13.85546875" style="165" bestFit="1" customWidth="1"/>
    <col min="2312" max="2314" width="7.7109375" style="165" customWidth="1"/>
    <col min="2315" max="2315" width="8.85546875" style="165" customWidth="1"/>
    <col min="2316" max="2319" width="7.7109375" style="165" customWidth="1"/>
    <col min="2320" max="2320" width="8.85546875" style="165" customWidth="1"/>
    <col min="2321" max="2323" width="7.7109375" style="165" customWidth="1"/>
    <col min="2324" max="2324" width="9.5703125" style="165" customWidth="1"/>
    <col min="2325" max="2325" width="8.85546875" style="165" customWidth="1"/>
    <col min="2326" max="2329" width="7.7109375" style="165" customWidth="1"/>
    <col min="2330" max="2330" width="9" style="165" bestFit="1" customWidth="1"/>
    <col min="2331" max="2559" width="16.5703125" style="165"/>
    <col min="2560" max="2560" width="3.7109375" style="165" customWidth="1"/>
    <col min="2561" max="2561" width="20.7109375" style="165" bestFit="1" customWidth="1"/>
    <col min="2562" max="2562" width="27.5703125" style="165" bestFit="1" customWidth="1"/>
    <col min="2563" max="2563" width="13" style="165" bestFit="1" customWidth="1"/>
    <col min="2564" max="2564" width="12.85546875" style="165" customWidth="1"/>
    <col min="2565" max="2565" width="15" style="165" bestFit="1" customWidth="1"/>
    <col min="2566" max="2566" width="15.28515625" style="165" bestFit="1" customWidth="1"/>
    <col min="2567" max="2567" width="13.85546875" style="165" bestFit="1" customWidth="1"/>
    <col min="2568" max="2570" width="7.7109375" style="165" customWidth="1"/>
    <col min="2571" max="2571" width="8.85546875" style="165" customWidth="1"/>
    <col min="2572" max="2575" width="7.7109375" style="165" customWidth="1"/>
    <col min="2576" max="2576" width="8.85546875" style="165" customWidth="1"/>
    <col min="2577" max="2579" width="7.7109375" style="165" customWidth="1"/>
    <col min="2580" max="2580" width="9.5703125" style="165" customWidth="1"/>
    <col min="2581" max="2581" width="8.85546875" style="165" customWidth="1"/>
    <col min="2582" max="2585" width="7.7109375" style="165" customWidth="1"/>
    <col min="2586" max="2586" width="9" style="165" bestFit="1" customWidth="1"/>
    <col min="2587" max="2815" width="16.5703125" style="165"/>
    <col min="2816" max="2816" width="3.7109375" style="165" customWidth="1"/>
    <col min="2817" max="2817" width="20.7109375" style="165" bestFit="1" customWidth="1"/>
    <col min="2818" max="2818" width="27.5703125" style="165" bestFit="1" customWidth="1"/>
    <col min="2819" max="2819" width="13" style="165" bestFit="1" customWidth="1"/>
    <col min="2820" max="2820" width="12.85546875" style="165" customWidth="1"/>
    <col min="2821" max="2821" width="15" style="165" bestFit="1" customWidth="1"/>
    <col min="2822" max="2822" width="15.28515625" style="165" bestFit="1" customWidth="1"/>
    <col min="2823" max="2823" width="13.85546875" style="165" bestFit="1" customWidth="1"/>
    <col min="2824" max="2826" width="7.7109375" style="165" customWidth="1"/>
    <col min="2827" max="2827" width="8.85546875" style="165" customWidth="1"/>
    <col min="2828" max="2831" width="7.7109375" style="165" customWidth="1"/>
    <col min="2832" max="2832" width="8.85546875" style="165" customWidth="1"/>
    <col min="2833" max="2835" width="7.7109375" style="165" customWidth="1"/>
    <col min="2836" max="2836" width="9.5703125" style="165" customWidth="1"/>
    <col min="2837" max="2837" width="8.85546875" style="165" customWidth="1"/>
    <col min="2838" max="2841" width="7.7109375" style="165" customWidth="1"/>
    <col min="2842" max="2842" width="9" style="165" bestFit="1" customWidth="1"/>
    <col min="2843" max="3071" width="16.5703125" style="165"/>
    <col min="3072" max="3072" width="3.7109375" style="165" customWidth="1"/>
    <col min="3073" max="3073" width="20.7109375" style="165" bestFit="1" customWidth="1"/>
    <col min="3074" max="3074" width="27.5703125" style="165" bestFit="1" customWidth="1"/>
    <col min="3075" max="3075" width="13" style="165" bestFit="1" customWidth="1"/>
    <col min="3076" max="3076" width="12.85546875" style="165" customWidth="1"/>
    <col min="3077" max="3077" width="15" style="165" bestFit="1" customWidth="1"/>
    <col min="3078" max="3078" width="15.28515625" style="165" bestFit="1" customWidth="1"/>
    <col min="3079" max="3079" width="13.85546875" style="165" bestFit="1" customWidth="1"/>
    <col min="3080" max="3082" width="7.7109375" style="165" customWidth="1"/>
    <col min="3083" max="3083" width="8.85546875" style="165" customWidth="1"/>
    <col min="3084" max="3087" width="7.7109375" style="165" customWidth="1"/>
    <col min="3088" max="3088" width="8.85546875" style="165" customWidth="1"/>
    <col min="3089" max="3091" width="7.7109375" style="165" customWidth="1"/>
    <col min="3092" max="3092" width="9.5703125" style="165" customWidth="1"/>
    <col min="3093" max="3093" width="8.85546875" style="165" customWidth="1"/>
    <col min="3094" max="3097" width="7.7109375" style="165" customWidth="1"/>
    <col min="3098" max="3098" width="9" style="165" bestFit="1" customWidth="1"/>
    <col min="3099" max="3327" width="16.5703125" style="165"/>
    <col min="3328" max="3328" width="3.7109375" style="165" customWidth="1"/>
    <col min="3329" max="3329" width="20.7109375" style="165" bestFit="1" customWidth="1"/>
    <col min="3330" max="3330" width="27.5703125" style="165" bestFit="1" customWidth="1"/>
    <col min="3331" max="3331" width="13" style="165" bestFit="1" customWidth="1"/>
    <col min="3332" max="3332" width="12.85546875" style="165" customWidth="1"/>
    <col min="3333" max="3333" width="15" style="165" bestFit="1" customWidth="1"/>
    <col min="3334" max="3334" width="15.28515625" style="165" bestFit="1" customWidth="1"/>
    <col min="3335" max="3335" width="13.85546875" style="165" bestFit="1" customWidth="1"/>
    <col min="3336" max="3338" width="7.7109375" style="165" customWidth="1"/>
    <col min="3339" max="3339" width="8.85546875" style="165" customWidth="1"/>
    <col min="3340" max="3343" width="7.7109375" style="165" customWidth="1"/>
    <col min="3344" max="3344" width="8.85546875" style="165" customWidth="1"/>
    <col min="3345" max="3347" width="7.7109375" style="165" customWidth="1"/>
    <col min="3348" max="3348" width="9.5703125" style="165" customWidth="1"/>
    <col min="3349" max="3349" width="8.85546875" style="165" customWidth="1"/>
    <col min="3350" max="3353" width="7.7109375" style="165" customWidth="1"/>
    <col min="3354" max="3354" width="9" style="165" bestFit="1" customWidth="1"/>
    <col min="3355" max="3583" width="16.5703125" style="165"/>
    <col min="3584" max="3584" width="3.7109375" style="165" customWidth="1"/>
    <col min="3585" max="3585" width="20.7109375" style="165" bestFit="1" customWidth="1"/>
    <col min="3586" max="3586" width="27.5703125" style="165" bestFit="1" customWidth="1"/>
    <col min="3587" max="3587" width="13" style="165" bestFit="1" customWidth="1"/>
    <col min="3588" max="3588" width="12.85546875" style="165" customWidth="1"/>
    <col min="3589" max="3589" width="15" style="165" bestFit="1" customWidth="1"/>
    <col min="3590" max="3590" width="15.28515625" style="165" bestFit="1" customWidth="1"/>
    <col min="3591" max="3591" width="13.85546875" style="165" bestFit="1" customWidth="1"/>
    <col min="3592" max="3594" width="7.7109375" style="165" customWidth="1"/>
    <col min="3595" max="3595" width="8.85546875" style="165" customWidth="1"/>
    <col min="3596" max="3599" width="7.7109375" style="165" customWidth="1"/>
    <col min="3600" max="3600" width="8.85546875" style="165" customWidth="1"/>
    <col min="3601" max="3603" width="7.7109375" style="165" customWidth="1"/>
    <col min="3604" max="3604" width="9.5703125" style="165" customWidth="1"/>
    <col min="3605" max="3605" width="8.85546875" style="165" customWidth="1"/>
    <col min="3606" max="3609" width="7.7109375" style="165" customWidth="1"/>
    <col min="3610" max="3610" width="9" style="165" bestFit="1" customWidth="1"/>
    <col min="3611" max="3839" width="16.5703125" style="165"/>
    <col min="3840" max="3840" width="3.7109375" style="165" customWidth="1"/>
    <col min="3841" max="3841" width="20.7109375" style="165" bestFit="1" customWidth="1"/>
    <col min="3842" max="3842" width="27.5703125" style="165" bestFit="1" customWidth="1"/>
    <col min="3843" max="3843" width="13" style="165" bestFit="1" customWidth="1"/>
    <col min="3844" max="3844" width="12.85546875" style="165" customWidth="1"/>
    <col min="3845" max="3845" width="15" style="165" bestFit="1" customWidth="1"/>
    <col min="3846" max="3846" width="15.28515625" style="165" bestFit="1" customWidth="1"/>
    <col min="3847" max="3847" width="13.85546875" style="165" bestFit="1" customWidth="1"/>
    <col min="3848" max="3850" width="7.7109375" style="165" customWidth="1"/>
    <col min="3851" max="3851" width="8.85546875" style="165" customWidth="1"/>
    <col min="3852" max="3855" width="7.7109375" style="165" customWidth="1"/>
    <col min="3856" max="3856" width="8.85546875" style="165" customWidth="1"/>
    <col min="3857" max="3859" width="7.7109375" style="165" customWidth="1"/>
    <col min="3860" max="3860" width="9.5703125" style="165" customWidth="1"/>
    <col min="3861" max="3861" width="8.85546875" style="165" customWidth="1"/>
    <col min="3862" max="3865" width="7.7109375" style="165" customWidth="1"/>
    <col min="3866" max="3866" width="9" style="165" bestFit="1" customWidth="1"/>
    <col min="3867" max="4095" width="16.5703125" style="165"/>
    <col min="4096" max="4096" width="3.7109375" style="165" customWidth="1"/>
    <col min="4097" max="4097" width="20.7109375" style="165" bestFit="1" customWidth="1"/>
    <col min="4098" max="4098" width="27.5703125" style="165" bestFit="1" customWidth="1"/>
    <col min="4099" max="4099" width="13" style="165" bestFit="1" customWidth="1"/>
    <col min="4100" max="4100" width="12.85546875" style="165" customWidth="1"/>
    <col min="4101" max="4101" width="15" style="165" bestFit="1" customWidth="1"/>
    <col min="4102" max="4102" width="15.28515625" style="165" bestFit="1" customWidth="1"/>
    <col min="4103" max="4103" width="13.85546875" style="165" bestFit="1" customWidth="1"/>
    <col min="4104" max="4106" width="7.7109375" style="165" customWidth="1"/>
    <col min="4107" max="4107" width="8.85546875" style="165" customWidth="1"/>
    <col min="4108" max="4111" width="7.7109375" style="165" customWidth="1"/>
    <col min="4112" max="4112" width="8.85546875" style="165" customWidth="1"/>
    <col min="4113" max="4115" width="7.7109375" style="165" customWidth="1"/>
    <col min="4116" max="4116" width="9.5703125" style="165" customWidth="1"/>
    <col min="4117" max="4117" width="8.85546875" style="165" customWidth="1"/>
    <col min="4118" max="4121" width="7.7109375" style="165" customWidth="1"/>
    <col min="4122" max="4122" width="9" style="165" bestFit="1" customWidth="1"/>
    <col min="4123" max="4351" width="16.5703125" style="165"/>
    <col min="4352" max="4352" width="3.7109375" style="165" customWidth="1"/>
    <col min="4353" max="4353" width="20.7109375" style="165" bestFit="1" customWidth="1"/>
    <col min="4354" max="4354" width="27.5703125" style="165" bestFit="1" customWidth="1"/>
    <col min="4355" max="4355" width="13" style="165" bestFit="1" customWidth="1"/>
    <col min="4356" max="4356" width="12.85546875" style="165" customWidth="1"/>
    <col min="4357" max="4357" width="15" style="165" bestFit="1" customWidth="1"/>
    <col min="4358" max="4358" width="15.28515625" style="165" bestFit="1" customWidth="1"/>
    <col min="4359" max="4359" width="13.85546875" style="165" bestFit="1" customWidth="1"/>
    <col min="4360" max="4362" width="7.7109375" style="165" customWidth="1"/>
    <col min="4363" max="4363" width="8.85546875" style="165" customWidth="1"/>
    <col min="4364" max="4367" width="7.7109375" style="165" customWidth="1"/>
    <col min="4368" max="4368" width="8.85546875" style="165" customWidth="1"/>
    <col min="4369" max="4371" width="7.7109375" style="165" customWidth="1"/>
    <col min="4372" max="4372" width="9.5703125" style="165" customWidth="1"/>
    <col min="4373" max="4373" width="8.85546875" style="165" customWidth="1"/>
    <col min="4374" max="4377" width="7.7109375" style="165" customWidth="1"/>
    <col min="4378" max="4378" width="9" style="165" bestFit="1" customWidth="1"/>
    <col min="4379" max="4607" width="16.5703125" style="165"/>
    <col min="4608" max="4608" width="3.7109375" style="165" customWidth="1"/>
    <col min="4609" max="4609" width="20.7109375" style="165" bestFit="1" customWidth="1"/>
    <col min="4610" max="4610" width="27.5703125" style="165" bestFit="1" customWidth="1"/>
    <col min="4611" max="4611" width="13" style="165" bestFit="1" customWidth="1"/>
    <col min="4612" max="4612" width="12.85546875" style="165" customWidth="1"/>
    <col min="4613" max="4613" width="15" style="165" bestFit="1" customWidth="1"/>
    <col min="4614" max="4614" width="15.28515625" style="165" bestFit="1" customWidth="1"/>
    <col min="4615" max="4615" width="13.85546875" style="165" bestFit="1" customWidth="1"/>
    <col min="4616" max="4618" width="7.7109375" style="165" customWidth="1"/>
    <col min="4619" max="4619" width="8.85546875" style="165" customWidth="1"/>
    <col min="4620" max="4623" width="7.7109375" style="165" customWidth="1"/>
    <col min="4624" max="4624" width="8.85546875" style="165" customWidth="1"/>
    <col min="4625" max="4627" width="7.7109375" style="165" customWidth="1"/>
    <col min="4628" max="4628" width="9.5703125" style="165" customWidth="1"/>
    <col min="4629" max="4629" width="8.85546875" style="165" customWidth="1"/>
    <col min="4630" max="4633" width="7.7109375" style="165" customWidth="1"/>
    <col min="4634" max="4634" width="9" style="165" bestFit="1" customWidth="1"/>
    <col min="4635" max="4863" width="16.5703125" style="165"/>
    <col min="4864" max="4864" width="3.7109375" style="165" customWidth="1"/>
    <col min="4865" max="4865" width="20.7109375" style="165" bestFit="1" customWidth="1"/>
    <col min="4866" max="4866" width="27.5703125" style="165" bestFit="1" customWidth="1"/>
    <col min="4867" max="4867" width="13" style="165" bestFit="1" customWidth="1"/>
    <col min="4868" max="4868" width="12.85546875" style="165" customWidth="1"/>
    <col min="4869" max="4869" width="15" style="165" bestFit="1" customWidth="1"/>
    <col min="4870" max="4870" width="15.28515625" style="165" bestFit="1" customWidth="1"/>
    <col min="4871" max="4871" width="13.85546875" style="165" bestFit="1" customWidth="1"/>
    <col min="4872" max="4874" width="7.7109375" style="165" customWidth="1"/>
    <col min="4875" max="4875" width="8.85546875" style="165" customWidth="1"/>
    <col min="4876" max="4879" width="7.7109375" style="165" customWidth="1"/>
    <col min="4880" max="4880" width="8.85546875" style="165" customWidth="1"/>
    <col min="4881" max="4883" width="7.7109375" style="165" customWidth="1"/>
    <col min="4884" max="4884" width="9.5703125" style="165" customWidth="1"/>
    <col min="4885" max="4885" width="8.85546875" style="165" customWidth="1"/>
    <col min="4886" max="4889" width="7.7109375" style="165" customWidth="1"/>
    <col min="4890" max="4890" width="9" style="165" bestFit="1" customWidth="1"/>
    <col min="4891" max="5119" width="16.5703125" style="165"/>
    <col min="5120" max="5120" width="3.7109375" style="165" customWidth="1"/>
    <col min="5121" max="5121" width="20.7109375" style="165" bestFit="1" customWidth="1"/>
    <col min="5122" max="5122" width="27.5703125" style="165" bestFit="1" customWidth="1"/>
    <col min="5123" max="5123" width="13" style="165" bestFit="1" customWidth="1"/>
    <col min="5124" max="5124" width="12.85546875" style="165" customWidth="1"/>
    <col min="5125" max="5125" width="15" style="165" bestFit="1" customWidth="1"/>
    <col min="5126" max="5126" width="15.28515625" style="165" bestFit="1" customWidth="1"/>
    <col min="5127" max="5127" width="13.85546875" style="165" bestFit="1" customWidth="1"/>
    <col min="5128" max="5130" width="7.7109375" style="165" customWidth="1"/>
    <col min="5131" max="5131" width="8.85546875" style="165" customWidth="1"/>
    <col min="5132" max="5135" width="7.7109375" style="165" customWidth="1"/>
    <col min="5136" max="5136" width="8.85546875" style="165" customWidth="1"/>
    <col min="5137" max="5139" width="7.7109375" style="165" customWidth="1"/>
    <col min="5140" max="5140" width="9.5703125" style="165" customWidth="1"/>
    <col min="5141" max="5141" width="8.85546875" style="165" customWidth="1"/>
    <col min="5142" max="5145" width="7.7109375" style="165" customWidth="1"/>
    <col min="5146" max="5146" width="9" style="165" bestFit="1" customWidth="1"/>
    <col min="5147" max="5375" width="16.5703125" style="165"/>
    <col min="5376" max="5376" width="3.7109375" style="165" customWidth="1"/>
    <col min="5377" max="5377" width="20.7109375" style="165" bestFit="1" customWidth="1"/>
    <col min="5378" max="5378" width="27.5703125" style="165" bestFit="1" customWidth="1"/>
    <col min="5379" max="5379" width="13" style="165" bestFit="1" customWidth="1"/>
    <col min="5380" max="5380" width="12.85546875" style="165" customWidth="1"/>
    <col min="5381" max="5381" width="15" style="165" bestFit="1" customWidth="1"/>
    <col min="5382" max="5382" width="15.28515625" style="165" bestFit="1" customWidth="1"/>
    <col min="5383" max="5383" width="13.85546875" style="165" bestFit="1" customWidth="1"/>
    <col min="5384" max="5386" width="7.7109375" style="165" customWidth="1"/>
    <col min="5387" max="5387" width="8.85546875" style="165" customWidth="1"/>
    <col min="5388" max="5391" width="7.7109375" style="165" customWidth="1"/>
    <col min="5392" max="5392" width="8.85546875" style="165" customWidth="1"/>
    <col min="5393" max="5395" width="7.7109375" style="165" customWidth="1"/>
    <col min="5396" max="5396" width="9.5703125" style="165" customWidth="1"/>
    <col min="5397" max="5397" width="8.85546875" style="165" customWidth="1"/>
    <col min="5398" max="5401" width="7.7109375" style="165" customWidth="1"/>
    <col min="5402" max="5402" width="9" style="165" bestFit="1" customWidth="1"/>
    <col min="5403" max="5631" width="16.5703125" style="165"/>
    <col min="5632" max="5632" width="3.7109375" style="165" customWidth="1"/>
    <col min="5633" max="5633" width="20.7109375" style="165" bestFit="1" customWidth="1"/>
    <col min="5634" max="5634" width="27.5703125" style="165" bestFit="1" customWidth="1"/>
    <col min="5635" max="5635" width="13" style="165" bestFit="1" customWidth="1"/>
    <col min="5636" max="5636" width="12.85546875" style="165" customWidth="1"/>
    <col min="5637" max="5637" width="15" style="165" bestFit="1" customWidth="1"/>
    <col min="5638" max="5638" width="15.28515625" style="165" bestFit="1" customWidth="1"/>
    <col min="5639" max="5639" width="13.85546875" style="165" bestFit="1" customWidth="1"/>
    <col min="5640" max="5642" width="7.7109375" style="165" customWidth="1"/>
    <col min="5643" max="5643" width="8.85546875" style="165" customWidth="1"/>
    <col min="5644" max="5647" width="7.7109375" style="165" customWidth="1"/>
    <col min="5648" max="5648" width="8.85546875" style="165" customWidth="1"/>
    <col min="5649" max="5651" width="7.7109375" style="165" customWidth="1"/>
    <col min="5652" max="5652" width="9.5703125" style="165" customWidth="1"/>
    <col min="5653" max="5653" width="8.85546875" style="165" customWidth="1"/>
    <col min="5654" max="5657" width="7.7109375" style="165" customWidth="1"/>
    <col min="5658" max="5658" width="9" style="165" bestFit="1" customWidth="1"/>
    <col min="5659" max="5887" width="16.5703125" style="165"/>
    <col min="5888" max="5888" width="3.7109375" style="165" customWidth="1"/>
    <col min="5889" max="5889" width="20.7109375" style="165" bestFit="1" customWidth="1"/>
    <col min="5890" max="5890" width="27.5703125" style="165" bestFit="1" customWidth="1"/>
    <col min="5891" max="5891" width="13" style="165" bestFit="1" customWidth="1"/>
    <col min="5892" max="5892" width="12.85546875" style="165" customWidth="1"/>
    <col min="5893" max="5893" width="15" style="165" bestFit="1" customWidth="1"/>
    <col min="5894" max="5894" width="15.28515625" style="165" bestFit="1" customWidth="1"/>
    <col min="5895" max="5895" width="13.85546875" style="165" bestFit="1" customWidth="1"/>
    <col min="5896" max="5898" width="7.7109375" style="165" customWidth="1"/>
    <col min="5899" max="5899" width="8.85546875" style="165" customWidth="1"/>
    <col min="5900" max="5903" width="7.7109375" style="165" customWidth="1"/>
    <col min="5904" max="5904" width="8.85546875" style="165" customWidth="1"/>
    <col min="5905" max="5907" width="7.7109375" style="165" customWidth="1"/>
    <col min="5908" max="5908" width="9.5703125" style="165" customWidth="1"/>
    <col min="5909" max="5909" width="8.85546875" style="165" customWidth="1"/>
    <col min="5910" max="5913" width="7.7109375" style="165" customWidth="1"/>
    <col min="5914" max="5914" width="9" style="165" bestFit="1" customWidth="1"/>
    <col min="5915" max="6143" width="16.5703125" style="165"/>
    <col min="6144" max="6144" width="3.7109375" style="165" customWidth="1"/>
    <col min="6145" max="6145" width="20.7109375" style="165" bestFit="1" customWidth="1"/>
    <col min="6146" max="6146" width="27.5703125" style="165" bestFit="1" customWidth="1"/>
    <col min="6147" max="6147" width="13" style="165" bestFit="1" customWidth="1"/>
    <col min="6148" max="6148" width="12.85546875" style="165" customWidth="1"/>
    <col min="6149" max="6149" width="15" style="165" bestFit="1" customWidth="1"/>
    <col min="6150" max="6150" width="15.28515625" style="165" bestFit="1" customWidth="1"/>
    <col min="6151" max="6151" width="13.85546875" style="165" bestFit="1" customWidth="1"/>
    <col min="6152" max="6154" width="7.7109375" style="165" customWidth="1"/>
    <col min="6155" max="6155" width="8.85546875" style="165" customWidth="1"/>
    <col min="6156" max="6159" width="7.7109375" style="165" customWidth="1"/>
    <col min="6160" max="6160" width="8.85546875" style="165" customWidth="1"/>
    <col min="6161" max="6163" width="7.7109375" style="165" customWidth="1"/>
    <col min="6164" max="6164" width="9.5703125" style="165" customWidth="1"/>
    <col min="6165" max="6165" width="8.85546875" style="165" customWidth="1"/>
    <col min="6166" max="6169" width="7.7109375" style="165" customWidth="1"/>
    <col min="6170" max="6170" width="9" style="165" bestFit="1" customWidth="1"/>
    <col min="6171" max="6399" width="16.5703125" style="165"/>
    <col min="6400" max="6400" width="3.7109375" style="165" customWidth="1"/>
    <col min="6401" max="6401" width="20.7109375" style="165" bestFit="1" customWidth="1"/>
    <col min="6402" max="6402" width="27.5703125" style="165" bestFit="1" customWidth="1"/>
    <col min="6403" max="6403" width="13" style="165" bestFit="1" customWidth="1"/>
    <col min="6404" max="6404" width="12.85546875" style="165" customWidth="1"/>
    <col min="6405" max="6405" width="15" style="165" bestFit="1" customWidth="1"/>
    <col min="6406" max="6406" width="15.28515625" style="165" bestFit="1" customWidth="1"/>
    <col min="6407" max="6407" width="13.85546875" style="165" bestFit="1" customWidth="1"/>
    <col min="6408" max="6410" width="7.7109375" style="165" customWidth="1"/>
    <col min="6411" max="6411" width="8.85546875" style="165" customWidth="1"/>
    <col min="6412" max="6415" width="7.7109375" style="165" customWidth="1"/>
    <col min="6416" max="6416" width="8.85546875" style="165" customWidth="1"/>
    <col min="6417" max="6419" width="7.7109375" style="165" customWidth="1"/>
    <col min="6420" max="6420" width="9.5703125" style="165" customWidth="1"/>
    <col min="6421" max="6421" width="8.85546875" style="165" customWidth="1"/>
    <col min="6422" max="6425" width="7.7109375" style="165" customWidth="1"/>
    <col min="6426" max="6426" width="9" style="165" bestFit="1" customWidth="1"/>
    <col min="6427" max="6655" width="16.5703125" style="165"/>
    <col min="6656" max="6656" width="3.7109375" style="165" customWidth="1"/>
    <col min="6657" max="6657" width="20.7109375" style="165" bestFit="1" customWidth="1"/>
    <col min="6658" max="6658" width="27.5703125" style="165" bestFit="1" customWidth="1"/>
    <col min="6659" max="6659" width="13" style="165" bestFit="1" customWidth="1"/>
    <col min="6660" max="6660" width="12.85546875" style="165" customWidth="1"/>
    <col min="6661" max="6661" width="15" style="165" bestFit="1" customWidth="1"/>
    <col min="6662" max="6662" width="15.28515625" style="165" bestFit="1" customWidth="1"/>
    <col min="6663" max="6663" width="13.85546875" style="165" bestFit="1" customWidth="1"/>
    <col min="6664" max="6666" width="7.7109375" style="165" customWidth="1"/>
    <col min="6667" max="6667" width="8.85546875" style="165" customWidth="1"/>
    <col min="6668" max="6671" width="7.7109375" style="165" customWidth="1"/>
    <col min="6672" max="6672" width="8.85546875" style="165" customWidth="1"/>
    <col min="6673" max="6675" width="7.7109375" style="165" customWidth="1"/>
    <col min="6676" max="6676" width="9.5703125" style="165" customWidth="1"/>
    <col min="6677" max="6677" width="8.85546875" style="165" customWidth="1"/>
    <col min="6678" max="6681" width="7.7109375" style="165" customWidth="1"/>
    <col min="6682" max="6682" width="9" style="165" bestFit="1" customWidth="1"/>
    <col min="6683" max="6911" width="16.5703125" style="165"/>
    <col min="6912" max="6912" width="3.7109375" style="165" customWidth="1"/>
    <col min="6913" max="6913" width="20.7109375" style="165" bestFit="1" customWidth="1"/>
    <col min="6914" max="6914" width="27.5703125" style="165" bestFit="1" customWidth="1"/>
    <col min="6915" max="6915" width="13" style="165" bestFit="1" customWidth="1"/>
    <col min="6916" max="6916" width="12.85546875" style="165" customWidth="1"/>
    <col min="6917" max="6917" width="15" style="165" bestFit="1" customWidth="1"/>
    <col min="6918" max="6918" width="15.28515625" style="165" bestFit="1" customWidth="1"/>
    <col min="6919" max="6919" width="13.85546875" style="165" bestFit="1" customWidth="1"/>
    <col min="6920" max="6922" width="7.7109375" style="165" customWidth="1"/>
    <col min="6923" max="6923" width="8.85546875" style="165" customWidth="1"/>
    <col min="6924" max="6927" width="7.7109375" style="165" customWidth="1"/>
    <col min="6928" max="6928" width="8.85546875" style="165" customWidth="1"/>
    <col min="6929" max="6931" width="7.7109375" style="165" customWidth="1"/>
    <col min="6932" max="6932" width="9.5703125" style="165" customWidth="1"/>
    <col min="6933" max="6933" width="8.85546875" style="165" customWidth="1"/>
    <col min="6934" max="6937" width="7.7109375" style="165" customWidth="1"/>
    <col min="6938" max="6938" width="9" style="165" bestFit="1" customWidth="1"/>
    <col min="6939" max="7167" width="16.5703125" style="165"/>
    <col min="7168" max="7168" width="3.7109375" style="165" customWidth="1"/>
    <col min="7169" max="7169" width="20.7109375" style="165" bestFit="1" customWidth="1"/>
    <col min="7170" max="7170" width="27.5703125" style="165" bestFit="1" customWidth="1"/>
    <col min="7171" max="7171" width="13" style="165" bestFit="1" customWidth="1"/>
    <col min="7172" max="7172" width="12.85546875" style="165" customWidth="1"/>
    <col min="7173" max="7173" width="15" style="165" bestFit="1" customWidth="1"/>
    <col min="7174" max="7174" width="15.28515625" style="165" bestFit="1" customWidth="1"/>
    <col min="7175" max="7175" width="13.85546875" style="165" bestFit="1" customWidth="1"/>
    <col min="7176" max="7178" width="7.7109375" style="165" customWidth="1"/>
    <col min="7179" max="7179" width="8.85546875" style="165" customWidth="1"/>
    <col min="7180" max="7183" width="7.7109375" style="165" customWidth="1"/>
    <col min="7184" max="7184" width="8.85546875" style="165" customWidth="1"/>
    <col min="7185" max="7187" width="7.7109375" style="165" customWidth="1"/>
    <col min="7188" max="7188" width="9.5703125" style="165" customWidth="1"/>
    <col min="7189" max="7189" width="8.85546875" style="165" customWidth="1"/>
    <col min="7190" max="7193" width="7.7109375" style="165" customWidth="1"/>
    <col min="7194" max="7194" width="9" style="165" bestFit="1" customWidth="1"/>
    <col min="7195" max="7423" width="16.5703125" style="165"/>
    <col min="7424" max="7424" width="3.7109375" style="165" customWidth="1"/>
    <col min="7425" max="7425" width="20.7109375" style="165" bestFit="1" customWidth="1"/>
    <col min="7426" max="7426" width="27.5703125" style="165" bestFit="1" customWidth="1"/>
    <col min="7427" max="7427" width="13" style="165" bestFit="1" customWidth="1"/>
    <col min="7428" max="7428" width="12.85546875" style="165" customWidth="1"/>
    <col min="7429" max="7429" width="15" style="165" bestFit="1" customWidth="1"/>
    <col min="7430" max="7430" width="15.28515625" style="165" bestFit="1" customWidth="1"/>
    <col min="7431" max="7431" width="13.85546875" style="165" bestFit="1" customWidth="1"/>
    <col min="7432" max="7434" width="7.7109375" style="165" customWidth="1"/>
    <col min="7435" max="7435" width="8.85546875" style="165" customWidth="1"/>
    <col min="7436" max="7439" width="7.7109375" style="165" customWidth="1"/>
    <col min="7440" max="7440" width="8.85546875" style="165" customWidth="1"/>
    <col min="7441" max="7443" width="7.7109375" style="165" customWidth="1"/>
    <col min="7444" max="7444" width="9.5703125" style="165" customWidth="1"/>
    <col min="7445" max="7445" width="8.85546875" style="165" customWidth="1"/>
    <col min="7446" max="7449" width="7.7109375" style="165" customWidth="1"/>
    <col min="7450" max="7450" width="9" style="165" bestFit="1" customWidth="1"/>
    <col min="7451" max="7679" width="16.5703125" style="165"/>
    <col min="7680" max="7680" width="3.7109375" style="165" customWidth="1"/>
    <col min="7681" max="7681" width="20.7109375" style="165" bestFit="1" customWidth="1"/>
    <col min="7682" max="7682" width="27.5703125" style="165" bestFit="1" customWidth="1"/>
    <col min="7683" max="7683" width="13" style="165" bestFit="1" customWidth="1"/>
    <col min="7684" max="7684" width="12.85546875" style="165" customWidth="1"/>
    <col min="7685" max="7685" width="15" style="165" bestFit="1" customWidth="1"/>
    <col min="7686" max="7686" width="15.28515625" style="165" bestFit="1" customWidth="1"/>
    <col min="7687" max="7687" width="13.85546875" style="165" bestFit="1" customWidth="1"/>
    <col min="7688" max="7690" width="7.7109375" style="165" customWidth="1"/>
    <col min="7691" max="7691" width="8.85546875" style="165" customWidth="1"/>
    <col min="7692" max="7695" width="7.7109375" style="165" customWidth="1"/>
    <col min="7696" max="7696" width="8.85546875" style="165" customWidth="1"/>
    <col min="7697" max="7699" width="7.7109375" style="165" customWidth="1"/>
    <col min="7700" max="7700" width="9.5703125" style="165" customWidth="1"/>
    <col min="7701" max="7701" width="8.85546875" style="165" customWidth="1"/>
    <col min="7702" max="7705" width="7.7109375" style="165" customWidth="1"/>
    <col min="7706" max="7706" width="9" style="165" bestFit="1" customWidth="1"/>
    <col min="7707" max="7935" width="16.5703125" style="165"/>
    <col min="7936" max="7936" width="3.7109375" style="165" customWidth="1"/>
    <col min="7937" max="7937" width="20.7109375" style="165" bestFit="1" customWidth="1"/>
    <col min="7938" max="7938" width="27.5703125" style="165" bestFit="1" customWidth="1"/>
    <col min="7939" max="7939" width="13" style="165" bestFit="1" customWidth="1"/>
    <col min="7940" max="7940" width="12.85546875" style="165" customWidth="1"/>
    <col min="7941" max="7941" width="15" style="165" bestFit="1" customWidth="1"/>
    <col min="7942" max="7942" width="15.28515625" style="165" bestFit="1" customWidth="1"/>
    <col min="7943" max="7943" width="13.85546875" style="165" bestFit="1" customWidth="1"/>
    <col min="7944" max="7946" width="7.7109375" style="165" customWidth="1"/>
    <col min="7947" max="7947" width="8.85546875" style="165" customWidth="1"/>
    <col min="7948" max="7951" width="7.7109375" style="165" customWidth="1"/>
    <col min="7952" max="7952" width="8.85546875" style="165" customWidth="1"/>
    <col min="7953" max="7955" width="7.7109375" style="165" customWidth="1"/>
    <col min="7956" max="7956" width="9.5703125" style="165" customWidth="1"/>
    <col min="7957" max="7957" width="8.85546875" style="165" customWidth="1"/>
    <col min="7958" max="7961" width="7.7109375" style="165" customWidth="1"/>
    <col min="7962" max="7962" width="9" style="165" bestFit="1" customWidth="1"/>
    <col min="7963" max="8191" width="16.5703125" style="165"/>
    <col min="8192" max="8192" width="3.7109375" style="165" customWidth="1"/>
    <col min="8193" max="8193" width="20.7109375" style="165" bestFit="1" customWidth="1"/>
    <col min="8194" max="8194" width="27.5703125" style="165" bestFit="1" customWidth="1"/>
    <col min="8195" max="8195" width="13" style="165" bestFit="1" customWidth="1"/>
    <col min="8196" max="8196" width="12.85546875" style="165" customWidth="1"/>
    <col min="8197" max="8197" width="15" style="165" bestFit="1" customWidth="1"/>
    <col min="8198" max="8198" width="15.28515625" style="165" bestFit="1" customWidth="1"/>
    <col min="8199" max="8199" width="13.85546875" style="165" bestFit="1" customWidth="1"/>
    <col min="8200" max="8202" width="7.7109375" style="165" customWidth="1"/>
    <col min="8203" max="8203" width="8.85546875" style="165" customWidth="1"/>
    <col min="8204" max="8207" width="7.7109375" style="165" customWidth="1"/>
    <col min="8208" max="8208" width="8.85546875" style="165" customWidth="1"/>
    <col min="8209" max="8211" width="7.7109375" style="165" customWidth="1"/>
    <col min="8212" max="8212" width="9.5703125" style="165" customWidth="1"/>
    <col min="8213" max="8213" width="8.85546875" style="165" customWidth="1"/>
    <col min="8214" max="8217" width="7.7109375" style="165" customWidth="1"/>
    <col min="8218" max="8218" width="9" style="165" bestFit="1" customWidth="1"/>
    <col min="8219" max="8447" width="16.5703125" style="165"/>
    <col min="8448" max="8448" width="3.7109375" style="165" customWidth="1"/>
    <col min="8449" max="8449" width="20.7109375" style="165" bestFit="1" customWidth="1"/>
    <col min="8450" max="8450" width="27.5703125" style="165" bestFit="1" customWidth="1"/>
    <col min="8451" max="8451" width="13" style="165" bestFit="1" customWidth="1"/>
    <col min="8452" max="8452" width="12.85546875" style="165" customWidth="1"/>
    <col min="8453" max="8453" width="15" style="165" bestFit="1" customWidth="1"/>
    <col min="8454" max="8454" width="15.28515625" style="165" bestFit="1" customWidth="1"/>
    <col min="8455" max="8455" width="13.85546875" style="165" bestFit="1" customWidth="1"/>
    <col min="8456" max="8458" width="7.7109375" style="165" customWidth="1"/>
    <col min="8459" max="8459" width="8.85546875" style="165" customWidth="1"/>
    <col min="8460" max="8463" width="7.7109375" style="165" customWidth="1"/>
    <col min="8464" max="8464" width="8.85546875" style="165" customWidth="1"/>
    <col min="8465" max="8467" width="7.7109375" style="165" customWidth="1"/>
    <col min="8468" max="8468" width="9.5703125" style="165" customWidth="1"/>
    <col min="8469" max="8469" width="8.85546875" style="165" customWidth="1"/>
    <col min="8470" max="8473" width="7.7109375" style="165" customWidth="1"/>
    <col min="8474" max="8474" width="9" style="165" bestFit="1" customWidth="1"/>
    <col min="8475" max="8703" width="16.5703125" style="165"/>
    <col min="8704" max="8704" width="3.7109375" style="165" customWidth="1"/>
    <col min="8705" max="8705" width="20.7109375" style="165" bestFit="1" customWidth="1"/>
    <col min="8706" max="8706" width="27.5703125" style="165" bestFit="1" customWidth="1"/>
    <col min="8707" max="8707" width="13" style="165" bestFit="1" customWidth="1"/>
    <col min="8708" max="8708" width="12.85546875" style="165" customWidth="1"/>
    <col min="8709" max="8709" width="15" style="165" bestFit="1" customWidth="1"/>
    <col min="8710" max="8710" width="15.28515625" style="165" bestFit="1" customWidth="1"/>
    <col min="8711" max="8711" width="13.85546875" style="165" bestFit="1" customWidth="1"/>
    <col min="8712" max="8714" width="7.7109375" style="165" customWidth="1"/>
    <col min="8715" max="8715" width="8.85546875" style="165" customWidth="1"/>
    <col min="8716" max="8719" width="7.7109375" style="165" customWidth="1"/>
    <col min="8720" max="8720" width="8.85546875" style="165" customWidth="1"/>
    <col min="8721" max="8723" width="7.7109375" style="165" customWidth="1"/>
    <col min="8724" max="8724" width="9.5703125" style="165" customWidth="1"/>
    <col min="8725" max="8725" width="8.85546875" style="165" customWidth="1"/>
    <col min="8726" max="8729" width="7.7109375" style="165" customWidth="1"/>
    <col min="8730" max="8730" width="9" style="165" bestFit="1" customWidth="1"/>
    <col min="8731" max="8959" width="16.5703125" style="165"/>
    <col min="8960" max="8960" width="3.7109375" style="165" customWidth="1"/>
    <col min="8961" max="8961" width="20.7109375" style="165" bestFit="1" customWidth="1"/>
    <col min="8962" max="8962" width="27.5703125" style="165" bestFit="1" customWidth="1"/>
    <col min="8963" max="8963" width="13" style="165" bestFit="1" customWidth="1"/>
    <col min="8964" max="8964" width="12.85546875" style="165" customWidth="1"/>
    <col min="8965" max="8965" width="15" style="165" bestFit="1" customWidth="1"/>
    <col min="8966" max="8966" width="15.28515625" style="165" bestFit="1" customWidth="1"/>
    <col min="8967" max="8967" width="13.85546875" style="165" bestFit="1" customWidth="1"/>
    <col min="8968" max="8970" width="7.7109375" style="165" customWidth="1"/>
    <col min="8971" max="8971" width="8.85546875" style="165" customWidth="1"/>
    <col min="8972" max="8975" width="7.7109375" style="165" customWidth="1"/>
    <col min="8976" max="8976" width="8.85546875" style="165" customWidth="1"/>
    <col min="8977" max="8979" width="7.7109375" style="165" customWidth="1"/>
    <col min="8980" max="8980" width="9.5703125" style="165" customWidth="1"/>
    <col min="8981" max="8981" width="8.85546875" style="165" customWidth="1"/>
    <col min="8982" max="8985" width="7.7109375" style="165" customWidth="1"/>
    <col min="8986" max="8986" width="9" style="165" bestFit="1" customWidth="1"/>
    <col min="8987" max="9215" width="16.5703125" style="165"/>
    <col min="9216" max="9216" width="3.7109375" style="165" customWidth="1"/>
    <col min="9217" max="9217" width="20.7109375" style="165" bestFit="1" customWidth="1"/>
    <col min="9218" max="9218" width="27.5703125" style="165" bestFit="1" customWidth="1"/>
    <col min="9219" max="9219" width="13" style="165" bestFit="1" customWidth="1"/>
    <col min="9220" max="9220" width="12.85546875" style="165" customWidth="1"/>
    <col min="9221" max="9221" width="15" style="165" bestFit="1" customWidth="1"/>
    <col min="9222" max="9222" width="15.28515625" style="165" bestFit="1" customWidth="1"/>
    <col min="9223" max="9223" width="13.85546875" style="165" bestFit="1" customWidth="1"/>
    <col min="9224" max="9226" width="7.7109375" style="165" customWidth="1"/>
    <col min="9227" max="9227" width="8.85546875" style="165" customWidth="1"/>
    <col min="9228" max="9231" width="7.7109375" style="165" customWidth="1"/>
    <col min="9232" max="9232" width="8.85546875" style="165" customWidth="1"/>
    <col min="9233" max="9235" width="7.7109375" style="165" customWidth="1"/>
    <col min="9236" max="9236" width="9.5703125" style="165" customWidth="1"/>
    <col min="9237" max="9237" width="8.85546875" style="165" customWidth="1"/>
    <col min="9238" max="9241" width="7.7109375" style="165" customWidth="1"/>
    <col min="9242" max="9242" width="9" style="165" bestFit="1" customWidth="1"/>
    <col min="9243" max="9471" width="16.5703125" style="165"/>
    <col min="9472" max="9472" width="3.7109375" style="165" customWidth="1"/>
    <col min="9473" max="9473" width="20.7109375" style="165" bestFit="1" customWidth="1"/>
    <col min="9474" max="9474" width="27.5703125" style="165" bestFit="1" customWidth="1"/>
    <col min="9475" max="9475" width="13" style="165" bestFit="1" customWidth="1"/>
    <col min="9476" max="9476" width="12.85546875" style="165" customWidth="1"/>
    <col min="9477" max="9477" width="15" style="165" bestFit="1" customWidth="1"/>
    <col min="9478" max="9478" width="15.28515625" style="165" bestFit="1" customWidth="1"/>
    <col min="9479" max="9479" width="13.85546875" style="165" bestFit="1" customWidth="1"/>
    <col min="9480" max="9482" width="7.7109375" style="165" customWidth="1"/>
    <col min="9483" max="9483" width="8.85546875" style="165" customWidth="1"/>
    <col min="9484" max="9487" width="7.7109375" style="165" customWidth="1"/>
    <col min="9488" max="9488" width="8.85546875" style="165" customWidth="1"/>
    <col min="9489" max="9491" width="7.7109375" style="165" customWidth="1"/>
    <col min="9492" max="9492" width="9.5703125" style="165" customWidth="1"/>
    <col min="9493" max="9493" width="8.85546875" style="165" customWidth="1"/>
    <col min="9494" max="9497" width="7.7109375" style="165" customWidth="1"/>
    <col min="9498" max="9498" width="9" style="165" bestFit="1" customWidth="1"/>
    <col min="9499" max="9727" width="16.5703125" style="165"/>
    <col min="9728" max="9728" width="3.7109375" style="165" customWidth="1"/>
    <col min="9729" max="9729" width="20.7109375" style="165" bestFit="1" customWidth="1"/>
    <col min="9730" max="9730" width="27.5703125" style="165" bestFit="1" customWidth="1"/>
    <col min="9731" max="9731" width="13" style="165" bestFit="1" customWidth="1"/>
    <col min="9732" max="9732" width="12.85546875" style="165" customWidth="1"/>
    <col min="9733" max="9733" width="15" style="165" bestFit="1" customWidth="1"/>
    <col min="9734" max="9734" width="15.28515625" style="165" bestFit="1" customWidth="1"/>
    <col min="9735" max="9735" width="13.85546875" style="165" bestFit="1" customWidth="1"/>
    <col min="9736" max="9738" width="7.7109375" style="165" customWidth="1"/>
    <col min="9739" max="9739" width="8.85546875" style="165" customWidth="1"/>
    <col min="9740" max="9743" width="7.7109375" style="165" customWidth="1"/>
    <col min="9744" max="9744" width="8.85546875" style="165" customWidth="1"/>
    <col min="9745" max="9747" width="7.7109375" style="165" customWidth="1"/>
    <col min="9748" max="9748" width="9.5703125" style="165" customWidth="1"/>
    <col min="9749" max="9749" width="8.85546875" style="165" customWidth="1"/>
    <col min="9750" max="9753" width="7.7109375" style="165" customWidth="1"/>
    <col min="9754" max="9754" width="9" style="165" bestFit="1" customWidth="1"/>
    <col min="9755" max="9983" width="16.5703125" style="165"/>
    <col min="9984" max="9984" width="3.7109375" style="165" customWidth="1"/>
    <col min="9985" max="9985" width="20.7109375" style="165" bestFit="1" customWidth="1"/>
    <col min="9986" max="9986" width="27.5703125" style="165" bestFit="1" customWidth="1"/>
    <col min="9987" max="9987" width="13" style="165" bestFit="1" customWidth="1"/>
    <col min="9988" max="9988" width="12.85546875" style="165" customWidth="1"/>
    <col min="9989" max="9989" width="15" style="165" bestFit="1" customWidth="1"/>
    <col min="9990" max="9990" width="15.28515625" style="165" bestFit="1" customWidth="1"/>
    <col min="9991" max="9991" width="13.85546875" style="165" bestFit="1" customWidth="1"/>
    <col min="9992" max="9994" width="7.7109375" style="165" customWidth="1"/>
    <col min="9995" max="9995" width="8.85546875" style="165" customWidth="1"/>
    <col min="9996" max="9999" width="7.7109375" style="165" customWidth="1"/>
    <col min="10000" max="10000" width="8.85546875" style="165" customWidth="1"/>
    <col min="10001" max="10003" width="7.7109375" style="165" customWidth="1"/>
    <col min="10004" max="10004" width="9.5703125" style="165" customWidth="1"/>
    <col min="10005" max="10005" width="8.85546875" style="165" customWidth="1"/>
    <col min="10006" max="10009" width="7.7109375" style="165" customWidth="1"/>
    <col min="10010" max="10010" width="9" style="165" bestFit="1" customWidth="1"/>
    <col min="10011" max="10239" width="16.5703125" style="165"/>
    <col min="10240" max="10240" width="3.7109375" style="165" customWidth="1"/>
    <col min="10241" max="10241" width="20.7109375" style="165" bestFit="1" customWidth="1"/>
    <col min="10242" max="10242" width="27.5703125" style="165" bestFit="1" customWidth="1"/>
    <col min="10243" max="10243" width="13" style="165" bestFit="1" customWidth="1"/>
    <col min="10244" max="10244" width="12.85546875" style="165" customWidth="1"/>
    <col min="10245" max="10245" width="15" style="165" bestFit="1" customWidth="1"/>
    <col min="10246" max="10246" width="15.28515625" style="165" bestFit="1" customWidth="1"/>
    <col min="10247" max="10247" width="13.85546875" style="165" bestFit="1" customWidth="1"/>
    <col min="10248" max="10250" width="7.7109375" style="165" customWidth="1"/>
    <col min="10251" max="10251" width="8.85546875" style="165" customWidth="1"/>
    <col min="10252" max="10255" width="7.7109375" style="165" customWidth="1"/>
    <col min="10256" max="10256" width="8.85546875" style="165" customWidth="1"/>
    <col min="10257" max="10259" width="7.7109375" style="165" customWidth="1"/>
    <col min="10260" max="10260" width="9.5703125" style="165" customWidth="1"/>
    <col min="10261" max="10261" width="8.85546875" style="165" customWidth="1"/>
    <col min="10262" max="10265" width="7.7109375" style="165" customWidth="1"/>
    <col min="10266" max="10266" width="9" style="165" bestFit="1" customWidth="1"/>
    <col min="10267" max="10495" width="16.5703125" style="165"/>
    <col min="10496" max="10496" width="3.7109375" style="165" customWidth="1"/>
    <col min="10497" max="10497" width="20.7109375" style="165" bestFit="1" customWidth="1"/>
    <col min="10498" max="10498" width="27.5703125" style="165" bestFit="1" customWidth="1"/>
    <col min="10499" max="10499" width="13" style="165" bestFit="1" customWidth="1"/>
    <col min="10500" max="10500" width="12.85546875" style="165" customWidth="1"/>
    <col min="10501" max="10501" width="15" style="165" bestFit="1" customWidth="1"/>
    <col min="10502" max="10502" width="15.28515625" style="165" bestFit="1" customWidth="1"/>
    <col min="10503" max="10503" width="13.85546875" style="165" bestFit="1" customWidth="1"/>
    <col min="10504" max="10506" width="7.7109375" style="165" customWidth="1"/>
    <col min="10507" max="10507" width="8.85546875" style="165" customWidth="1"/>
    <col min="10508" max="10511" width="7.7109375" style="165" customWidth="1"/>
    <col min="10512" max="10512" width="8.85546875" style="165" customWidth="1"/>
    <col min="10513" max="10515" width="7.7109375" style="165" customWidth="1"/>
    <col min="10516" max="10516" width="9.5703125" style="165" customWidth="1"/>
    <col min="10517" max="10517" width="8.85546875" style="165" customWidth="1"/>
    <col min="10518" max="10521" width="7.7109375" style="165" customWidth="1"/>
    <col min="10522" max="10522" width="9" style="165" bestFit="1" customWidth="1"/>
    <col min="10523" max="10751" width="16.5703125" style="165"/>
    <col min="10752" max="10752" width="3.7109375" style="165" customWidth="1"/>
    <col min="10753" max="10753" width="20.7109375" style="165" bestFit="1" customWidth="1"/>
    <col min="10754" max="10754" width="27.5703125" style="165" bestFit="1" customWidth="1"/>
    <col min="10755" max="10755" width="13" style="165" bestFit="1" customWidth="1"/>
    <col min="10756" max="10756" width="12.85546875" style="165" customWidth="1"/>
    <col min="10757" max="10757" width="15" style="165" bestFit="1" customWidth="1"/>
    <col min="10758" max="10758" width="15.28515625" style="165" bestFit="1" customWidth="1"/>
    <col min="10759" max="10759" width="13.85546875" style="165" bestFit="1" customWidth="1"/>
    <col min="10760" max="10762" width="7.7109375" style="165" customWidth="1"/>
    <col min="10763" max="10763" width="8.85546875" style="165" customWidth="1"/>
    <col min="10764" max="10767" width="7.7109375" style="165" customWidth="1"/>
    <col min="10768" max="10768" width="8.85546875" style="165" customWidth="1"/>
    <col min="10769" max="10771" width="7.7109375" style="165" customWidth="1"/>
    <col min="10772" max="10772" width="9.5703125" style="165" customWidth="1"/>
    <col min="10773" max="10773" width="8.85546875" style="165" customWidth="1"/>
    <col min="10774" max="10777" width="7.7109375" style="165" customWidth="1"/>
    <col min="10778" max="10778" width="9" style="165" bestFit="1" customWidth="1"/>
    <col min="10779" max="11007" width="16.5703125" style="165"/>
    <col min="11008" max="11008" width="3.7109375" style="165" customWidth="1"/>
    <col min="11009" max="11009" width="20.7109375" style="165" bestFit="1" customWidth="1"/>
    <col min="11010" max="11010" width="27.5703125" style="165" bestFit="1" customWidth="1"/>
    <col min="11011" max="11011" width="13" style="165" bestFit="1" customWidth="1"/>
    <col min="11012" max="11012" width="12.85546875" style="165" customWidth="1"/>
    <col min="11013" max="11013" width="15" style="165" bestFit="1" customWidth="1"/>
    <col min="11014" max="11014" width="15.28515625" style="165" bestFit="1" customWidth="1"/>
    <col min="11015" max="11015" width="13.85546875" style="165" bestFit="1" customWidth="1"/>
    <col min="11016" max="11018" width="7.7109375" style="165" customWidth="1"/>
    <col min="11019" max="11019" width="8.85546875" style="165" customWidth="1"/>
    <col min="11020" max="11023" width="7.7109375" style="165" customWidth="1"/>
    <col min="11024" max="11024" width="8.85546875" style="165" customWidth="1"/>
    <col min="11025" max="11027" width="7.7109375" style="165" customWidth="1"/>
    <col min="11028" max="11028" width="9.5703125" style="165" customWidth="1"/>
    <col min="11029" max="11029" width="8.85546875" style="165" customWidth="1"/>
    <col min="11030" max="11033" width="7.7109375" style="165" customWidth="1"/>
    <col min="11034" max="11034" width="9" style="165" bestFit="1" customWidth="1"/>
    <col min="11035" max="11263" width="16.5703125" style="165"/>
    <col min="11264" max="11264" width="3.7109375" style="165" customWidth="1"/>
    <col min="11265" max="11265" width="20.7109375" style="165" bestFit="1" customWidth="1"/>
    <col min="11266" max="11266" width="27.5703125" style="165" bestFit="1" customWidth="1"/>
    <col min="11267" max="11267" width="13" style="165" bestFit="1" customWidth="1"/>
    <col min="11268" max="11268" width="12.85546875" style="165" customWidth="1"/>
    <col min="11269" max="11269" width="15" style="165" bestFit="1" customWidth="1"/>
    <col min="11270" max="11270" width="15.28515625" style="165" bestFit="1" customWidth="1"/>
    <col min="11271" max="11271" width="13.85546875" style="165" bestFit="1" customWidth="1"/>
    <col min="11272" max="11274" width="7.7109375" style="165" customWidth="1"/>
    <col min="11275" max="11275" width="8.85546875" style="165" customWidth="1"/>
    <col min="11276" max="11279" width="7.7109375" style="165" customWidth="1"/>
    <col min="11280" max="11280" width="8.85546875" style="165" customWidth="1"/>
    <col min="11281" max="11283" width="7.7109375" style="165" customWidth="1"/>
    <col min="11284" max="11284" width="9.5703125" style="165" customWidth="1"/>
    <col min="11285" max="11285" width="8.85546875" style="165" customWidth="1"/>
    <col min="11286" max="11289" width="7.7109375" style="165" customWidth="1"/>
    <col min="11290" max="11290" width="9" style="165" bestFit="1" customWidth="1"/>
    <col min="11291" max="11519" width="16.5703125" style="165"/>
    <col min="11520" max="11520" width="3.7109375" style="165" customWidth="1"/>
    <col min="11521" max="11521" width="20.7109375" style="165" bestFit="1" customWidth="1"/>
    <col min="11522" max="11522" width="27.5703125" style="165" bestFit="1" customWidth="1"/>
    <col min="11523" max="11523" width="13" style="165" bestFit="1" customWidth="1"/>
    <col min="11524" max="11524" width="12.85546875" style="165" customWidth="1"/>
    <col min="11525" max="11525" width="15" style="165" bestFit="1" customWidth="1"/>
    <col min="11526" max="11526" width="15.28515625" style="165" bestFit="1" customWidth="1"/>
    <col min="11527" max="11527" width="13.85546875" style="165" bestFit="1" customWidth="1"/>
    <col min="11528" max="11530" width="7.7109375" style="165" customWidth="1"/>
    <col min="11531" max="11531" width="8.85546875" style="165" customWidth="1"/>
    <col min="11532" max="11535" width="7.7109375" style="165" customWidth="1"/>
    <col min="11536" max="11536" width="8.85546875" style="165" customWidth="1"/>
    <col min="11537" max="11539" width="7.7109375" style="165" customWidth="1"/>
    <col min="11540" max="11540" width="9.5703125" style="165" customWidth="1"/>
    <col min="11541" max="11541" width="8.85546875" style="165" customWidth="1"/>
    <col min="11542" max="11545" width="7.7109375" style="165" customWidth="1"/>
    <col min="11546" max="11546" width="9" style="165" bestFit="1" customWidth="1"/>
    <col min="11547" max="11775" width="16.5703125" style="165"/>
    <col min="11776" max="11776" width="3.7109375" style="165" customWidth="1"/>
    <col min="11777" max="11777" width="20.7109375" style="165" bestFit="1" customWidth="1"/>
    <col min="11778" max="11778" width="27.5703125" style="165" bestFit="1" customWidth="1"/>
    <col min="11779" max="11779" width="13" style="165" bestFit="1" customWidth="1"/>
    <col min="11780" max="11780" width="12.85546875" style="165" customWidth="1"/>
    <col min="11781" max="11781" width="15" style="165" bestFit="1" customWidth="1"/>
    <col min="11782" max="11782" width="15.28515625" style="165" bestFit="1" customWidth="1"/>
    <col min="11783" max="11783" width="13.85546875" style="165" bestFit="1" customWidth="1"/>
    <col min="11784" max="11786" width="7.7109375" style="165" customWidth="1"/>
    <col min="11787" max="11787" width="8.85546875" style="165" customWidth="1"/>
    <col min="11788" max="11791" width="7.7109375" style="165" customWidth="1"/>
    <col min="11792" max="11792" width="8.85546875" style="165" customWidth="1"/>
    <col min="11793" max="11795" width="7.7109375" style="165" customWidth="1"/>
    <col min="11796" max="11796" width="9.5703125" style="165" customWidth="1"/>
    <col min="11797" max="11797" width="8.85546875" style="165" customWidth="1"/>
    <col min="11798" max="11801" width="7.7109375" style="165" customWidth="1"/>
    <col min="11802" max="11802" width="9" style="165" bestFit="1" customWidth="1"/>
    <col min="11803" max="12031" width="16.5703125" style="165"/>
    <col min="12032" max="12032" width="3.7109375" style="165" customWidth="1"/>
    <col min="12033" max="12033" width="20.7109375" style="165" bestFit="1" customWidth="1"/>
    <col min="12034" max="12034" width="27.5703125" style="165" bestFit="1" customWidth="1"/>
    <col min="12035" max="12035" width="13" style="165" bestFit="1" customWidth="1"/>
    <col min="12036" max="12036" width="12.85546875" style="165" customWidth="1"/>
    <col min="12037" max="12037" width="15" style="165" bestFit="1" customWidth="1"/>
    <col min="12038" max="12038" width="15.28515625" style="165" bestFit="1" customWidth="1"/>
    <col min="12039" max="12039" width="13.85546875" style="165" bestFit="1" customWidth="1"/>
    <col min="12040" max="12042" width="7.7109375" style="165" customWidth="1"/>
    <col min="12043" max="12043" width="8.85546875" style="165" customWidth="1"/>
    <col min="12044" max="12047" width="7.7109375" style="165" customWidth="1"/>
    <col min="12048" max="12048" width="8.85546875" style="165" customWidth="1"/>
    <col min="12049" max="12051" width="7.7109375" style="165" customWidth="1"/>
    <col min="12052" max="12052" width="9.5703125" style="165" customWidth="1"/>
    <col min="12053" max="12053" width="8.85546875" style="165" customWidth="1"/>
    <col min="12054" max="12057" width="7.7109375" style="165" customWidth="1"/>
    <col min="12058" max="12058" width="9" style="165" bestFit="1" customWidth="1"/>
    <col min="12059" max="12287" width="16.5703125" style="165"/>
    <col min="12288" max="12288" width="3.7109375" style="165" customWidth="1"/>
    <col min="12289" max="12289" width="20.7109375" style="165" bestFit="1" customWidth="1"/>
    <col min="12290" max="12290" width="27.5703125" style="165" bestFit="1" customWidth="1"/>
    <col min="12291" max="12291" width="13" style="165" bestFit="1" customWidth="1"/>
    <col min="12292" max="12292" width="12.85546875" style="165" customWidth="1"/>
    <col min="12293" max="12293" width="15" style="165" bestFit="1" customWidth="1"/>
    <col min="12294" max="12294" width="15.28515625" style="165" bestFit="1" customWidth="1"/>
    <col min="12295" max="12295" width="13.85546875" style="165" bestFit="1" customWidth="1"/>
    <col min="12296" max="12298" width="7.7109375" style="165" customWidth="1"/>
    <col min="12299" max="12299" width="8.85546875" style="165" customWidth="1"/>
    <col min="12300" max="12303" width="7.7109375" style="165" customWidth="1"/>
    <col min="12304" max="12304" width="8.85546875" style="165" customWidth="1"/>
    <col min="12305" max="12307" width="7.7109375" style="165" customWidth="1"/>
    <col min="12308" max="12308" width="9.5703125" style="165" customWidth="1"/>
    <col min="12309" max="12309" width="8.85546875" style="165" customWidth="1"/>
    <col min="12310" max="12313" width="7.7109375" style="165" customWidth="1"/>
    <col min="12314" max="12314" width="9" style="165" bestFit="1" customWidth="1"/>
    <col min="12315" max="12543" width="16.5703125" style="165"/>
    <col min="12544" max="12544" width="3.7109375" style="165" customWidth="1"/>
    <col min="12545" max="12545" width="20.7109375" style="165" bestFit="1" customWidth="1"/>
    <col min="12546" max="12546" width="27.5703125" style="165" bestFit="1" customWidth="1"/>
    <col min="12547" max="12547" width="13" style="165" bestFit="1" customWidth="1"/>
    <col min="12548" max="12548" width="12.85546875" style="165" customWidth="1"/>
    <col min="12549" max="12549" width="15" style="165" bestFit="1" customWidth="1"/>
    <col min="12550" max="12550" width="15.28515625" style="165" bestFit="1" customWidth="1"/>
    <col min="12551" max="12551" width="13.85546875" style="165" bestFit="1" customWidth="1"/>
    <col min="12552" max="12554" width="7.7109375" style="165" customWidth="1"/>
    <col min="12555" max="12555" width="8.85546875" style="165" customWidth="1"/>
    <col min="12556" max="12559" width="7.7109375" style="165" customWidth="1"/>
    <col min="12560" max="12560" width="8.85546875" style="165" customWidth="1"/>
    <col min="12561" max="12563" width="7.7109375" style="165" customWidth="1"/>
    <col min="12564" max="12564" width="9.5703125" style="165" customWidth="1"/>
    <col min="12565" max="12565" width="8.85546875" style="165" customWidth="1"/>
    <col min="12566" max="12569" width="7.7109375" style="165" customWidth="1"/>
    <col min="12570" max="12570" width="9" style="165" bestFit="1" customWidth="1"/>
    <col min="12571" max="12799" width="16.5703125" style="165"/>
    <col min="12800" max="12800" width="3.7109375" style="165" customWidth="1"/>
    <col min="12801" max="12801" width="20.7109375" style="165" bestFit="1" customWidth="1"/>
    <col min="12802" max="12802" width="27.5703125" style="165" bestFit="1" customWidth="1"/>
    <col min="12803" max="12803" width="13" style="165" bestFit="1" customWidth="1"/>
    <col min="12804" max="12804" width="12.85546875" style="165" customWidth="1"/>
    <col min="12805" max="12805" width="15" style="165" bestFit="1" customWidth="1"/>
    <col min="12806" max="12806" width="15.28515625" style="165" bestFit="1" customWidth="1"/>
    <col min="12807" max="12807" width="13.85546875" style="165" bestFit="1" customWidth="1"/>
    <col min="12808" max="12810" width="7.7109375" style="165" customWidth="1"/>
    <col min="12811" max="12811" width="8.85546875" style="165" customWidth="1"/>
    <col min="12812" max="12815" width="7.7109375" style="165" customWidth="1"/>
    <col min="12816" max="12816" width="8.85546875" style="165" customWidth="1"/>
    <col min="12817" max="12819" width="7.7109375" style="165" customWidth="1"/>
    <col min="12820" max="12820" width="9.5703125" style="165" customWidth="1"/>
    <col min="12821" max="12821" width="8.85546875" style="165" customWidth="1"/>
    <col min="12822" max="12825" width="7.7109375" style="165" customWidth="1"/>
    <col min="12826" max="12826" width="9" style="165" bestFit="1" customWidth="1"/>
    <col min="12827" max="13055" width="16.5703125" style="165"/>
    <col min="13056" max="13056" width="3.7109375" style="165" customWidth="1"/>
    <col min="13057" max="13057" width="20.7109375" style="165" bestFit="1" customWidth="1"/>
    <col min="13058" max="13058" width="27.5703125" style="165" bestFit="1" customWidth="1"/>
    <col min="13059" max="13059" width="13" style="165" bestFit="1" customWidth="1"/>
    <col min="13060" max="13060" width="12.85546875" style="165" customWidth="1"/>
    <col min="13061" max="13061" width="15" style="165" bestFit="1" customWidth="1"/>
    <col min="13062" max="13062" width="15.28515625" style="165" bestFit="1" customWidth="1"/>
    <col min="13063" max="13063" width="13.85546875" style="165" bestFit="1" customWidth="1"/>
    <col min="13064" max="13066" width="7.7109375" style="165" customWidth="1"/>
    <col min="13067" max="13067" width="8.85546875" style="165" customWidth="1"/>
    <col min="13068" max="13071" width="7.7109375" style="165" customWidth="1"/>
    <col min="13072" max="13072" width="8.85546875" style="165" customWidth="1"/>
    <col min="13073" max="13075" width="7.7109375" style="165" customWidth="1"/>
    <col min="13076" max="13076" width="9.5703125" style="165" customWidth="1"/>
    <col min="13077" max="13077" width="8.85546875" style="165" customWidth="1"/>
    <col min="13078" max="13081" width="7.7109375" style="165" customWidth="1"/>
    <col min="13082" max="13082" width="9" style="165" bestFit="1" customWidth="1"/>
    <col min="13083" max="13311" width="16.5703125" style="165"/>
    <col min="13312" max="13312" width="3.7109375" style="165" customWidth="1"/>
    <col min="13313" max="13313" width="20.7109375" style="165" bestFit="1" customWidth="1"/>
    <col min="13314" max="13314" width="27.5703125" style="165" bestFit="1" customWidth="1"/>
    <col min="13315" max="13315" width="13" style="165" bestFit="1" customWidth="1"/>
    <col min="13316" max="13316" width="12.85546875" style="165" customWidth="1"/>
    <col min="13317" max="13317" width="15" style="165" bestFit="1" customWidth="1"/>
    <col min="13318" max="13318" width="15.28515625" style="165" bestFit="1" customWidth="1"/>
    <col min="13319" max="13319" width="13.85546875" style="165" bestFit="1" customWidth="1"/>
    <col min="13320" max="13322" width="7.7109375" style="165" customWidth="1"/>
    <col min="13323" max="13323" width="8.85546875" style="165" customWidth="1"/>
    <col min="13324" max="13327" width="7.7109375" style="165" customWidth="1"/>
    <col min="13328" max="13328" width="8.85546875" style="165" customWidth="1"/>
    <col min="13329" max="13331" width="7.7109375" style="165" customWidth="1"/>
    <col min="13332" max="13332" width="9.5703125" style="165" customWidth="1"/>
    <col min="13333" max="13333" width="8.85546875" style="165" customWidth="1"/>
    <col min="13334" max="13337" width="7.7109375" style="165" customWidth="1"/>
    <col min="13338" max="13338" width="9" style="165" bestFit="1" customWidth="1"/>
    <col min="13339" max="13567" width="16.5703125" style="165"/>
    <col min="13568" max="13568" width="3.7109375" style="165" customWidth="1"/>
    <col min="13569" max="13569" width="20.7109375" style="165" bestFit="1" customWidth="1"/>
    <col min="13570" max="13570" width="27.5703125" style="165" bestFit="1" customWidth="1"/>
    <col min="13571" max="13571" width="13" style="165" bestFit="1" customWidth="1"/>
    <col min="13572" max="13572" width="12.85546875" style="165" customWidth="1"/>
    <col min="13573" max="13573" width="15" style="165" bestFit="1" customWidth="1"/>
    <col min="13574" max="13574" width="15.28515625" style="165" bestFit="1" customWidth="1"/>
    <col min="13575" max="13575" width="13.85546875" style="165" bestFit="1" customWidth="1"/>
    <col min="13576" max="13578" width="7.7109375" style="165" customWidth="1"/>
    <col min="13579" max="13579" width="8.85546875" style="165" customWidth="1"/>
    <col min="13580" max="13583" width="7.7109375" style="165" customWidth="1"/>
    <col min="13584" max="13584" width="8.85546875" style="165" customWidth="1"/>
    <col min="13585" max="13587" width="7.7109375" style="165" customWidth="1"/>
    <col min="13588" max="13588" width="9.5703125" style="165" customWidth="1"/>
    <col min="13589" max="13589" width="8.85546875" style="165" customWidth="1"/>
    <col min="13590" max="13593" width="7.7109375" style="165" customWidth="1"/>
    <col min="13594" max="13594" width="9" style="165" bestFit="1" customWidth="1"/>
    <col min="13595" max="13823" width="16.5703125" style="165"/>
    <col min="13824" max="13824" width="3.7109375" style="165" customWidth="1"/>
    <col min="13825" max="13825" width="20.7109375" style="165" bestFit="1" customWidth="1"/>
    <col min="13826" max="13826" width="27.5703125" style="165" bestFit="1" customWidth="1"/>
    <col min="13827" max="13827" width="13" style="165" bestFit="1" customWidth="1"/>
    <col min="13828" max="13828" width="12.85546875" style="165" customWidth="1"/>
    <col min="13829" max="13829" width="15" style="165" bestFit="1" customWidth="1"/>
    <col min="13830" max="13830" width="15.28515625" style="165" bestFit="1" customWidth="1"/>
    <col min="13831" max="13831" width="13.85546875" style="165" bestFit="1" customWidth="1"/>
    <col min="13832" max="13834" width="7.7109375" style="165" customWidth="1"/>
    <col min="13835" max="13835" width="8.85546875" style="165" customWidth="1"/>
    <col min="13836" max="13839" width="7.7109375" style="165" customWidth="1"/>
    <col min="13840" max="13840" width="8.85546875" style="165" customWidth="1"/>
    <col min="13841" max="13843" width="7.7109375" style="165" customWidth="1"/>
    <col min="13844" max="13844" width="9.5703125" style="165" customWidth="1"/>
    <col min="13845" max="13845" width="8.85546875" style="165" customWidth="1"/>
    <col min="13846" max="13849" width="7.7109375" style="165" customWidth="1"/>
    <col min="13850" max="13850" width="9" style="165" bestFit="1" customWidth="1"/>
    <col min="13851" max="14079" width="16.5703125" style="165"/>
    <col min="14080" max="14080" width="3.7109375" style="165" customWidth="1"/>
    <col min="14081" max="14081" width="20.7109375" style="165" bestFit="1" customWidth="1"/>
    <col min="14082" max="14082" width="27.5703125" style="165" bestFit="1" customWidth="1"/>
    <col min="14083" max="14083" width="13" style="165" bestFit="1" customWidth="1"/>
    <col min="14084" max="14084" width="12.85546875" style="165" customWidth="1"/>
    <col min="14085" max="14085" width="15" style="165" bestFit="1" customWidth="1"/>
    <col min="14086" max="14086" width="15.28515625" style="165" bestFit="1" customWidth="1"/>
    <col min="14087" max="14087" width="13.85546875" style="165" bestFit="1" customWidth="1"/>
    <col min="14088" max="14090" width="7.7109375" style="165" customWidth="1"/>
    <col min="14091" max="14091" width="8.85546875" style="165" customWidth="1"/>
    <col min="14092" max="14095" width="7.7109375" style="165" customWidth="1"/>
    <col min="14096" max="14096" width="8.85546875" style="165" customWidth="1"/>
    <col min="14097" max="14099" width="7.7109375" style="165" customWidth="1"/>
    <col min="14100" max="14100" width="9.5703125" style="165" customWidth="1"/>
    <col min="14101" max="14101" width="8.85546875" style="165" customWidth="1"/>
    <col min="14102" max="14105" width="7.7109375" style="165" customWidth="1"/>
    <col min="14106" max="14106" width="9" style="165" bestFit="1" customWidth="1"/>
    <col min="14107" max="14335" width="16.5703125" style="165"/>
    <col min="14336" max="14336" width="3.7109375" style="165" customWidth="1"/>
    <col min="14337" max="14337" width="20.7109375" style="165" bestFit="1" customWidth="1"/>
    <col min="14338" max="14338" width="27.5703125" style="165" bestFit="1" customWidth="1"/>
    <col min="14339" max="14339" width="13" style="165" bestFit="1" customWidth="1"/>
    <col min="14340" max="14340" width="12.85546875" style="165" customWidth="1"/>
    <col min="14341" max="14341" width="15" style="165" bestFit="1" customWidth="1"/>
    <col min="14342" max="14342" width="15.28515625" style="165" bestFit="1" customWidth="1"/>
    <col min="14343" max="14343" width="13.85546875" style="165" bestFit="1" customWidth="1"/>
    <col min="14344" max="14346" width="7.7109375" style="165" customWidth="1"/>
    <col min="14347" max="14347" width="8.85546875" style="165" customWidth="1"/>
    <col min="14348" max="14351" width="7.7109375" style="165" customWidth="1"/>
    <col min="14352" max="14352" width="8.85546875" style="165" customWidth="1"/>
    <col min="14353" max="14355" width="7.7109375" style="165" customWidth="1"/>
    <col min="14356" max="14356" width="9.5703125" style="165" customWidth="1"/>
    <col min="14357" max="14357" width="8.85546875" style="165" customWidth="1"/>
    <col min="14358" max="14361" width="7.7109375" style="165" customWidth="1"/>
    <col min="14362" max="14362" width="9" style="165" bestFit="1" customWidth="1"/>
    <col min="14363" max="14591" width="16.5703125" style="165"/>
    <col min="14592" max="14592" width="3.7109375" style="165" customWidth="1"/>
    <col min="14593" max="14593" width="20.7109375" style="165" bestFit="1" customWidth="1"/>
    <col min="14594" max="14594" width="27.5703125" style="165" bestFit="1" customWidth="1"/>
    <col min="14595" max="14595" width="13" style="165" bestFit="1" customWidth="1"/>
    <col min="14596" max="14596" width="12.85546875" style="165" customWidth="1"/>
    <col min="14597" max="14597" width="15" style="165" bestFit="1" customWidth="1"/>
    <col min="14598" max="14598" width="15.28515625" style="165" bestFit="1" customWidth="1"/>
    <col min="14599" max="14599" width="13.85546875" style="165" bestFit="1" customWidth="1"/>
    <col min="14600" max="14602" width="7.7109375" style="165" customWidth="1"/>
    <col min="14603" max="14603" width="8.85546875" style="165" customWidth="1"/>
    <col min="14604" max="14607" width="7.7109375" style="165" customWidth="1"/>
    <col min="14608" max="14608" width="8.85546875" style="165" customWidth="1"/>
    <col min="14609" max="14611" width="7.7109375" style="165" customWidth="1"/>
    <col min="14612" max="14612" width="9.5703125" style="165" customWidth="1"/>
    <col min="14613" max="14613" width="8.85546875" style="165" customWidth="1"/>
    <col min="14614" max="14617" width="7.7109375" style="165" customWidth="1"/>
    <col min="14618" max="14618" width="9" style="165" bestFit="1" customWidth="1"/>
    <col min="14619" max="14847" width="16.5703125" style="165"/>
    <col min="14848" max="14848" width="3.7109375" style="165" customWidth="1"/>
    <col min="14849" max="14849" width="20.7109375" style="165" bestFit="1" customWidth="1"/>
    <col min="14850" max="14850" width="27.5703125" style="165" bestFit="1" customWidth="1"/>
    <col min="14851" max="14851" width="13" style="165" bestFit="1" customWidth="1"/>
    <col min="14852" max="14852" width="12.85546875" style="165" customWidth="1"/>
    <col min="14853" max="14853" width="15" style="165" bestFit="1" customWidth="1"/>
    <col min="14854" max="14854" width="15.28515625" style="165" bestFit="1" customWidth="1"/>
    <col min="14855" max="14855" width="13.85546875" style="165" bestFit="1" customWidth="1"/>
    <col min="14856" max="14858" width="7.7109375" style="165" customWidth="1"/>
    <col min="14859" max="14859" width="8.85546875" style="165" customWidth="1"/>
    <col min="14860" max="14863" width="7.7109375" style="165" customWidth="1"/>
    <col min="14864" max="14864" width="8.85546875" style="165" customWidth="1"/>
    <col min="14865" max="14867" width="7.7109375" style="165" customWidth="1"/>
    <col min="14868" max="14868" width="9.5703125" style="165" customWidth="1"/>
    <col min="14869" max="14869" width="8.85546875" style="165" customWidth="1"/>
    <col min="14870" max="14873" width="7.7109375" style="165" customWidth="1"/>
    <col min="14874" max="14874" width="9" style="165" bestFit="1" customWidth="1"/>
    <col min="14875" max="15103" width="16.5703125" style="165"/>
    <col min="15104" max="15104" width="3.7109375" style="165" customWidth="1"/>
    <col min="15105" max="15105" width="20.7109375" style="165" bestFit="1" customWidth="1"/>
    <col min="15106" max="15106" width="27.5703125" style="165" bestFit="1" customWidth="1"/>
    <col min="15107" max="15107" width="13" style="165" bestFit="1" customWidth="1"/>
    <col min="15108" max="15108" width="12.85546875" style="165" customWidth="1"/>
    <col min="15109" max="15109" width="15" style="165" bestFit="1" customWidth="1"/>
    <col min="15110" max="15110" width="15.28515625" style="165" bestFit="1" customWidth="1"/>
    <col min="15111" max="15111" width="13.85546875" style="165" bestFit="1" customWidth="1"/>
    <col min="15112" max="15114" width="7.7109375" style="165" customWidth="1"/>
    <col min="15115" max="15115" width="8.85546875" style="165" customWidth="1"/>
    <col min="15116" max="15119" width="7.7109375" style="165" customWidth="1"/>
    <col min="15120" max="15120" width="8.85546875" style="165" customWidth="1"/>
    <col min="15121" max="15123" width="7.7109375" style="165" customWidth="1"/>
    <col min="15124" max="15124" width="9.5703125" style="165" customWidth="1"/>
    <col min="15125" max="15125" width="8.85546875" style="165" customWidth="1"/>
    <col min="15126" max="15129" width="7.7109375" style="165" customWidth="1"/>
    <col min="15130" max="15130" width="9" style="165" bestFit="1" customWidth="1"/>
    <col min="15131" max="15359" width="16.5703125" style="165"/>
    <col min="15360" max="15360" width="3.7109375" style="165" customWidth="1"/>
    <col min="15361" max="15361" width="20.7109375" style="165" bestFit="1" customWidth="1"/>
    <col min="15362" max="15362" width="27.5703125" style="165" bestFit="1" customWidth="1"/>
    <col min="15363" max="15363" width="13" style="165" bestFit="1" customWidth="1"/>
    <col min="15364" max="15364" width="12.85546875" style="165" customWidth="1"/>
    <col min="15365" max="15365" width="15" style="165" bestFit="1" customWidth="1"/>
    <col min="15366" max="15366" width="15.28515625" style="165" bestFit="1" customWidth="1"/>
    <col min="15367" max="15367" width="13.85546875" style="165" bestFit="1" customWidth="1"/>
    <col min="15368" max="15370" width="7.7109375" style="165" customWidth="1"/>
    <col min="15371" max="15371" width="8.85546875" style="165" customWidth="1"/>
    <col min="15372" max="15375" width="7.7109375" style="165" customWidth="1"/>
    <col min="15376" max="15376" width="8.85546875" style="165" customWidth="1"/>
    <col min="15377" max="15379" width="7.7109375" style="165" customWidth="1"/>
    <col min="15380" max="15380" width="9.5703125" style="165" customWidth="1"/>
    <col min="15381" max="15381" width="8.85546875" style="165" customWidth="1"/>
    <col min="15382" max="15385" width="7.7109375" style="165" customWidth="1"/>
    <col min="15386" max="15386" width="9" style="165" bestFit="1" customWidth="1"/>
    <col min="15387" max="15615" width="16.5703125" style="165"/>
    <col min="15616" max="15616" width="3.7109375" style="165" customWidth="1"/>
    <col min="15617" max="15617" width="20.7109375" style="165" bestFit="1" customWidth="1"/>
    <col min="15618" max="15618" width="27.5703125" style="165" bestFit="1" customWidth="1"/>
    <col min="15619" max="15619" width="13" style="165" bestFit="1" customWidth="1"/>
    <col min="15620" max="15620" width="12.85546875" style="165" customWidth="1"/>
    <col min="15621" max="15621" width="15" style="165" bestFit="1" customWidth="1"/>
    <col min="15622" max="15622" width="15.28515625" style="165" bestFit="1" customWidth="1"/>
    <col min="15623" max="15623" width="13.85546875" style="165" bestFit="1" customWidth="1"/>
    <col min="15624" max="15626" width="7.7109375" style="165" customWidth="1"/>
    <col min="15627" max="15627" width="8.85546875" style="165" customWidth="1"/>
    <col min="15628" max="15631" width="7.7109375" style="165" customWidth="1"/>
    <col min="15632" max="15632" width="8.85546875" style="165" customWidth="1"/>
    <col min="15633" max="15635" width="7.7109375" style="165" customWidth="1"/>
    <col min="15636" max="15636" width="9.5703125" style="165" customWidth="1"/>
    <col min="15637" max="15637" width="8.85546875" style="165" customWidth="1"/>
    <col min="15638" max="15641" width="7.7109375" style="165" customWidth="1"/>
    <col min="15642" max="15642" width="9" style="165" bestFit="1" customWidth="1"/>
    <col min="15643" max="15871" width="16.5703125" style="165"/>
    <col min="15872" max="15872" width="3.7109375" style="165" customWidth="1"/>
    <col min="15873" max="15873" width="20.7109375" style="165" bestFit="1" customWidth="1"/>
    <col min="15874" max="15874" width="27.5703125" style="165" bestFit="1" customWidth="1"/>
    <col min="15875" max="15875" width="13" style="165" bestFit="1" customWidth="1"/>
    <col min="15876" max="15876" width="12.85546875" style="165" customWidth="1"/>
    <col min="15877" max="15877" width="15" style="165" bestFit="1" customWidth="1"/>
    <col min="15878" max="15878" width="15.28515625" style="165" bestFit="1" customWidth="1"/>
    <col min="15879" max="15879" width="13.85546875" style="165" bestFit="1" customWidth="1"/>
    <col min="15880" max="15882" width="7.7109375" style="165" customWidth="1"/>
    <col min="15883" max="15883" width="8.85546875" style="165" customWidth="1"/>
    <col min="15884" max="15887" width="7.7109375" style="165" customWidth="1"/>
    <col min="15888" max="15888" width="8.85546875" style="165" customWidth="1"/>
    <col min="15889" max="15891" width="7.7109375" style="165" customWidth="1"/>
    <col min="15892" max="15892" width="9.5703125" style="165" customWidth="1"/>
    <col min="15893" max="15893" width="8.85546875" style="165" customWidth="1"/>
    <col min="15894" max="15897" width="7.7109375" style="165" customWidth="1"/>
    <col min="15898" max="15898" width="9" style="165" bestFit="1" customWidth="1"/>
    <col min="15899" max="16127" width="16.5703125" style="165"/>
    <col min="16128" max="16128" width="3.7109375" style="165" customWidth="1"/>
    <col min="16129" max="16129" width="20.7109375" style="165" bestFit="1" customWidth="1"/>
    <col min="16130" max="16130" width="27.5703125" style="165" bestFit="1" customWidth="1"/>
    <col min="16131" max="16131" width="13" style="165" bestFit="1" customWidth="1"/>
    <col min="16132" max="16132" width="12.85546875" style="165" customWidth="1"/>
    <col min="16133" max="16133" width="15" style="165" bestFit="1" customWidth="1"/>
    <col min="16134" max="16134" width="15.28515625" style="165" bestFit="1" customWidth="1"/>
    <col min="16135" max="16135" width="13.85546875" style="165" bestFit="1" customWidth="1"/>
    <col min="16136" max="16138" width="7.7109375" style="165" customWidth="1"/>
    <col min="16139" max="16139" width="8.85546875" style="165" customWidth="1"/>
    <col min="16140" max="16143" width="7.7109375" style="165" customWidth="1"/>
    <col min="16144" max="16144" width="8.85546875" style="165" customWidth="1"/>
    <col min="16145" max="16147" width="7.7109375" style="165" customWidth="1"/>
    <col min="16148" max="16148" width="9.5703125" style="165" customWidth="1"/>
    <col min="16149" max="16149" width="8.85546875" style="165" customWidth="1"/>
    <col min="16150" max="16153" width="7.7109375" style="165" customWidth="1"/>
    <col min="16154" max="16154" width="9" style="165" bestFit="1" customWidth="1"/>
    <col min="16155" max="16384" width="16.5703125" style="165"/>
  </cols>
  <sheetData>
    <row r="1" spans="2:26" ht="15" customHeight="1"/>
    <row r="2" spans="2:26" s="166" customFormat="1" ht="1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26" s="166" customFormat="1" ht="1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2:26" s="166" customFormat="1" ht="1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2:26" s="166" customFormat="1" ht="36" customHeight="1">
      <c r="B5" s="89" t="s">
        <v>175</v>
      </c>
      <c r="C5" s="89"/>
      <c r="D5" s="89"/>
      <c r="E5" s="89"/>
      <c r="F5" s="89"/>
      <c r="G5" s="89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2:26" s="166" customFormat="1" ht="18" customHeight="1">
      <c r="B6" s="167"/>
      <c r="C6" s="168" t="str">
        <f>actualizaciones!B10</f>
        <v>Noviembre 2011</v>
      </c>
      <c r="D6" s="168"/>
      <c r="E6" s="168"/>
      <c r="F6" s="167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2:26" ht="30" customHeight="1">
      <c r="B7" s="169" t="s">
        <v>176</v>
      </c>
      <c r="C7" s="91" t="s">
        <v>177</v>
      </c>
      <c r="D7" s="169" t="s">
        <v>147</v>
      </c>
      <c r="E7" s="91" t="s">
        <v>178</v>
      </c>
      <c r="F7" s="169" t="s">
        <v>179</v>
      </c>
      <c r="G7" s="91" t="s">
        <v>180</v>
      </c>
    </row>
    <row r="8" spans="2:26" ht="15" customHeight="1">
      <c r="B8" s="170" t="s">
        <v>27</v>
      </c>
      <c r="C8" s="171">
        <f t="shared" ref="C8:C39" si="0">D8+E8+F8+G8</f>
        <v>47116</v>
      </c>
      <c r="D8" s="76">
        <v>33759</v>
      </c>
      <c r="E8" s="171">
        <v>13321</v>
      </c>
      <c r="F8" s="76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76">
        <v>0</v>
      </c>
      <c r="E9" s="171">
        <v>0</v>
      </c>
      <c r="F9" s="76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76">
        <v>18</v>
      </c>
      <c r="E10" s="171">
        <v>24</v>
      </c>
      <c r="F10" s="76">
        <v>0</v>
      </c>
      <c r="G10" s="171">
        <v>73</v>
      </c>
    </row>
    <row r="11" spans="2:26" ht="15" customHeight="1">
      <c r="B11" s="170" t="s">
        <v>28</v>
      </c>
      <c r="C11" s="171">
        <f t="shared" si="0"/>
        <v>39760</v>
      </c>
      <c r="D11" s="76">
        <v>16541</v>
      </c>
      <c r="E11" s="171">
        <v>23199</v>
      </c>
      <c r="F11" s="76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76">
        <v>234</v>
      </c>
      <c r="E12" s="171">
        <v>0</v>
      </c>
      <c r="F12" s="76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76">
        <v>986</v>
      </c>
      <c r="E13" s="171">
        <v>28</v>
      </c>
      <c r="F13" s="76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76">
        <v>0</v>
      </c>
      <c r="E14" s="171">
        <v>0</v>
      </c>
      <c r="F14" s="76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205</v>
      </c>
      <c r="D15" s="76">
        <v>46</v>
      </c>
      <c r="E15" s="171">
        <v>16</v>
      </c>
      <c r="F15" s="76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1422</v>
      </c>
      <c r="D16" s="76">
        <v>930</v>
      </c>
      <c r="E16" s="171">
        <v>387</v>
      </c>
      <c r="F16" s="76">
        <v>38</v>
      </c>
      <c r="G16" s="171">
        <v>67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76">
        <v>0</v>
      </c>
      <c r="E17" s="171">
        <v>0</v>
      </c>
      <c r="F17" s="76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76">
        <v>2261</v>
      </c>
      <c r="E18" s="171">
        <v>30</v>
      </c>
      <c r="F18" s="76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76">
        <v>0</v>
      </c>
      <c r="E19" s="171">
        <v>0</v>
      </c>
      <c r="F19" s="76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97</v>
      </c>
      <c r="D20" s="76">
        <v>0</v>
      </c>
      <c r="E20" s="171">
        <v>0</v>
      </c>
      <c r="F20" s="76">
        <v>0</v>
      </c>
      <c r="G20" s="171">
        <v>97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1164</v>
      </c>
      <c r="D21" s="76">
        <v>872</v>
      </c>
      <c r="E21" s="171">
        <v>222</v>
      </c>
      <c r="F21" s="76">
        <v>22</v>
      </c>
      <c r="G21" s="171">
        <v>48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26</v>
      </c>
      <c r="D22" s="76">
        <v>0</v>
      </c>
      <c r="E22" s="171">
        <v>0</v>
      </c>
      <c r="F22" s="76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76">
        <v>67</v>
      </c>
      <c r="E23" s="171">
        <v>34</v>
      </c>
      <c r="F23" s="76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22737</v>
      </c>
      <c r="D24" s="76">
        <v>15960</v>
      </c>
      <c r="E24" s="171">
        <v>6777</v>
      </c>
      <c r="F24" s="76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76">
        <v>1355</v>
      </c>
      <c r="E25" s="171">
        <v>342</v>
      </c>
      <c r="F25" s="76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76">
        <v>21</v>
      </c>
      <c r="E26" s="171">
        <v>7</v>
      </c>
      <c r="F26" s="76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76">
        <v>0</v>
      </c>
      <c r="E27" s="171">
        <v>3</v>
      </c>
      <c r="F27" s="76">
        <v>16</v>
      </c>
      <c r="G27" s="171">
        <v>13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4552</v>
      </c>
      <c r="D28" s="76">
        <v>1702</v>
      </c>
      <c r="E28" s="171">
        <v>2790</v>
      </c>
      <c r="F28" s="76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2543</v>
      </c>
      <c r="D29" s="76">
        <v>2529</v>
      </c>
      <c r="E29" s="171">
        <v>6</v>
      </c>
      <c r="F29" s="76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76">
        <v>804</v>
      </c>
      <c r="E30" s="171">
        <v>6</v>
      </c>
      <c r="F30" s="76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7349</v>
      </c>
      <c r="D31" s="76">
        <v>3635</v>
      </c>
      <c r="E31" s="171">
        <v>3714</v>
      </c>
      <c r="F31" s="76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76">
        <v>14</v>
      </c>
      <c r="E32" s="171">
        <v>0</v>
      </c>
      <c r="F32" s="76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76">
        <v>98</v>
      </c>
      <c r="E33" s="171">
        <v>10</v>
      </c>
      <c r="F33" s="76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76">
        <v>0</v>
      </c>
      <c r="E34" s="171">
        <v>0</v>
      </c>
      <c r="F34" s="76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76">
        <v>0</v>
      </c>
      <c r="E35" s="171">
        <v>0</v>
      </c>
      <c r="F35" s="76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76">
        <v>0</v>
      </c>
      <c r="E36" s="171">
        <v>7</v>
      </c>
      <c r="F36" s="76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76">
        <v>0</v>
      </c>
      <c r="E37" s="171">
        <v>0</v>
      </c>
      <c r="F37" s="76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76">
        <v>97</v>
      </c>
      <c r="E38" s="171">
        <v>6</v>
      </c>
      <c r="F38" s="76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134216</v>
      </c>
      <c r="D39" s="176">
        <v>81929</v>
      </c>
      <c r="E39" s="176">
        <v>50929</v>
      </c>
      <c r="F39" s="176">
        <v>541</v>
      </c>
      <c r="G39" s="176">
        <v>817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12" width="10.7109375" style="165" customWidth="1"/>
    <col min="13" max="13" width="16.5703125" style="165" customWidth="1"/>
    <col min="14" max="14" width="11.140625" style="165" customWidth="1"/>
    <col min="15" max="15" width="9.28515625" style="165" customWidth="1"/>
    <col min="16" max="255" width="16.5703125" style="165"/>
    <col min="256" max="256" width="3.7109375" style="165" customWidth="1"/>
    <col min="257" max="257" width="10.42578125" style="165" customWidth="1"/>
    <col min="258" max="258" width="23.140625" style="165" customWidth="1"/>
    <col min="259" max="259" width="11" style="165" customWidth="1"/>
    <col min="260" max="260" width="8.85546875" style="165" customWidth="1"/>
    <col min="261" max="261" width="10.42578125" style="165" customWidth="1"/>
    <col min="262" max="262" width="8.5703125" style="165" customWidth="1"/>
    <col min="263" max="263" width="9.5703125" style="165" customWidth="1"/>
    <col min="264" max="264" width="9.7109375" style="165" customWidth="1"/>
    <col min="265" max="265" width="9.85546875" style="165" customWidth="1"/>
    <col min="266" max="266" width="10" style="165" customWidth="1"/>
    <col min="267" max="267" width="10.7109375" style="165" customWidth="1"/>
    <col min="268" max="268" width="10.140625" style="165" customWidth="1"/>
    <col min="269" max="269" width="16.5703125" style="165" customWidth="1"/>
    <col min="270" max="270" width="11.140625" style="165" customWidth="1"/>
    <col min="271" max="271" width="9.28515625" style="165" customWidth="1"/>
    <col min="272" max="511" width="16.5703125" style="165"/>
    <col min="512" max="512" width="3.7109375" style="165" customWidth="1"/>
    <col min="513" max="513" width="10.42578125" style="165" customWidth="1"/>
    <col min="514" max="514" width="23.140625" style="165" customWidth="1"/>
    <col min="515" max="515" width="11" style="165" customWidth="1"/>
    <col min="516" max="516" width="8.85546875" style="165" customWidth="1"/>
    <col min="517" max="517" width="10.42578125" style="165" customWidth="1"/>
    <col min="518" max="518" width="8.5703125" style="165" customWidth="1"/>
    <col min="519" max="519" width="9.5703125" style="165" customWidth="1"/>
    <col min="520" max="520" width="9.7109375" style="165" customWidth="1"/>
    <col min="521" max="521" width="9.85546875" style="165" customWidth="1"/>
    <col min="522" max="522" width="10" style="165" customWidth="1"/>
    <col min="523" max="523" width="10.7109375" style="165" customWidth="1"/>
    <col min="524" max="524" width="10.140625" style="165" customWidth="1"/>
    <col min="525" max="525" width="16.5703125" style="165" customWidth="1"/>
    <col min="526" max="526" width="11.140625" style="165" customWidth="1"/>
    <col min="527" max="527" width="9.28515625" style="165" customWidth="1"/>
    <col min="528" max="767" width="16.5703125" style="165"/>
    <col min="768" max="768" width="3.7109375" style="165" customWidth="1"/>
    <col min="769" max="769" width="10.42578125" style="165" customWidth="1"/>
    <col min="770" max="770" width="23.140625" style="165" customWidth="1"/>
    <col min="771" max="771" width="11" style="165" customWidth="1"/>
    <col min="772" max="772" width="8.85546875" style="165" customWidth="1"/>
    <col min="773" max="773" width="10.42578125" style="165" customWidth="1"/>
    <col min="774" max="774" width="8.5703125" style="165" customWidth="1"/>
    <col min="775" max="775" width="9.5703125" style="165" customWidth="1"/>
    <col min="776" max="776" width="9.7109375" style="165" customWidth="1"/>
    <col min="777" max="777" width="9.85546875" style="165" customWidth="1"/>
    <col min="778" max="778" width="10" style="165" customWidth="1"/>
    <col min="779" max="779" width="10.7109375" style="165" customWidth="1"/>
    <col min="780" max="780" width="10.140625" style="165" customWidth="1"/>
    <col min="781" max="781" width="16.5703125" style="165" customWidth="1"/>
    <col min="782" max="782" width="11.140625" style="165" customWidth="1"/>
    <col min="783" max="783" width="9.28515625" style="165" customWidth="1"/>
    <col min="784" max="1023" width="16.5703125" style="165"/>
    <col min="1024" max="1024" width="3.7109375" style="165" customWidth="1"/>
    <col min="1025" max="1025" width="10.42578125" style="165" customWidth="1"/>
    <col min="1026" max="1026" width="23.140625" style="165" customWidth="1"/>
    <col min="1027" max="1027" width="11" style="165" customWidth="1"/>
    <col min="1028" max="1028" width="8.85546875" style="165" customWidth="1"/>
    <col min="1029" max="1029" width="10.42578125" style="165" customWidth="1"/>
    <col min="1030" max="1030" width="8.5703125" style="165" customWidth="1"/>
    <col min="1031" max="1031" width="9.5703125" style="165" customWidth="1"/>
    <col min="1032" max="1032" width="9.7109375" style="165" customWidth="1"/>
    <col min="1033" max="1033" width="9.85546875" style="165" customWidth="1"/>
    <col min="1034" max="1034" width="10" style="165" customWidth="1"/>
    <col min="1035" max="1035" width="10.7109375" style="165" customWidth="1"/>
    <col min="1036" max="1036" width="10.140625" style="165" customWidth="1"/>
    <col min="1037" max="1037" width="16.5703125" style="165" customWidth="1"/>
    <col min="1038" max="1038" width="11.140625" style="165" customWidth="1"/>
    <col min="1039" max="1039" width="9.28515625" style="165" customWidth="1"/>
    <col min="1040" max="1279" width="16.5703125" style="165"/>
    <col min="1280" max="1280" width="3.7109375" style="165" customWidth="1"/>
    <col min="1281" max="1281" width="10.42578125" style="165" customWidth="1"/>
    <col min="1282" max="1282" width="23.140625" style="165" customWidth="1"/>
    <col min="1283" max="1283" width="11" style="165" customWidth="1"/>
    <col min="1284" max="1284" width="8.85546875" style="165" customWidth="1"/>
    <col min="1285" max="1285" width="10.42578125" style="165" customWidth="1"/>
    <col min="1286" max="1286" width="8.5703125" style="165" customWidth="1"/>
    <col min="1287" max="1287" width="9.5703125" style="165" customWidth="1"/>
    <col min="1288" max="1288" width="9.7109375" style="165" customWidth="1"/>
    <col min="1289" max="1289" width="9.85546875" style="165" customWidth="1"/>
    <col min="1290" max="1290" width="10" style="165" customWidth="1"/>
    <col min="1291" max="1291" width="10.7109375" style="165" customWidth="1"/>
    <col min="1292" max="1292" width="10.140625" style="165" customWidth="1"/>
    <col min="1293" max="1293" width="16.5703125" style="165" customWidth="1"/>
    <col min="1294" max="1294" width="11.140625" style="165" customWidth="1"/>
    <col min="1295" max="1295" width="9.28515625" style="165" customWidth="1"/>
    <col min="1296" max="1535" width="16.5703125" style="165"/>
    <col min="1536" max="1536" width="3.7109375" style="165" customWidth="1"/>
    <col min="1537" max="1537" width="10.42578125" style="165" customWidth="1"/>
    <col min="1538" max="1538" width="23.140625" style="165" customWidth="1"/>
    <col min="1539" max="1539" width="11" style="165" customWidth="1"/>
    <col min="1540" max="1540" width="8.85546875" style="165" customWidth="1"/>
    <col min="1541" max="1541" width="10.42578125" style="165" customWidth="1"/>
    <col min="1542" max="1542" width="8.5703125" style="165" customWidth="1"/>
    <col min="1543" max="1543" width="9.5703125" style="165" customWidth="1"/>
    <col min="1544" max="1544" width="9.7109375" style="165" customWidth="1"/>
    <col min="1545" max="1545" width="9.85546875" style="165" customWidth="1"/>
    <col min="1546" max="1546" width="10" style="165" customWidth="1"/>
    <col min="1547" max="1547" width="10.7109375" style="165" customWidth="1"/>
    <col min="1548" max="1548" width="10.140625" style="165" customWidth="1"/>
    <col min="1549" max="1549" width="16.5703125" style="165" customWidth="1"/>
    <col min="1550" max="1550" width="11.140625" style="165" customWidth="1"/>
    <col min="1551" max="1551" width="9.28515625" style="165" customWidth="1"/>
    <col min="1552" max="1791" width="16.5703125" style="165"/>
    <col min="1792" max="1792" width="3.7109375" style="165" customWidth="1"/>
    <col min="1793" max="1793" width="10.42578125" style="165" customWidth="1"/>
    <col min="1794" max="1794" width="23.140625" style="165" customWidth="1"/>
    <col min="1795" max="1795" width="11" style="165" customWidth="1"/>
    <col min="1796" max="1796" width="8.85546875" style="165" customWidth="1"/>
    <col min="1797" max="1797" width="10.42578125" style="165" customWidth="1"/>
    <col min="1798" max="1798" width="8.5703125" style="165" customWidth="1"/>
    <col min="1799" max="1799" width="9.5703125" style="165" customWidth="1"/>
    <col min="1800" max="1800" width="9.7109375" style="165" customWidth="1"/>
    <col min="1801" max="1801" width="9.85546875" style="165" customWidth="1"/>
    <col min="1802" max="1802" width="10" style="165" customWidth="1"/>
    <col min="1803" max="1803" width="10.7109375" style="165" customWidth="1"/>
    <col min="1804" max="1804" width="10.140625" style="165" customWidth="1"/>
    <col min="1805" max="1805" width="16.5703125" style="165" customWidth="1"/>
    <col min="1806" max="1806" width="11.140625" style="165" customWidth="1"/>
    <col min="1807" max="1807" width="9.28515625" style="165" customWidth="1"/>
    <col min="1808" max="2047" width="16.5703125" style="165"/>
    <col min="2048" max="2048" width="3.7109375" style="165" customWidth="1"/>
    <col min="2049" max="2049" width="10.42578125" style="165" customWidth="1"/>
    <col min="2050" max="2050" width="23.140625" style="165" customWidth="1"/>
    <col min="2051" max="2051" width="11" style="165" customWidth="1"/>
    <col min="2052" max="2052" width="8.85546875" style="165" customWidth="1"/>
    <col min="2053" max="2053" width="10.42578125" style="165" customWidth="1"/>
    <col min="2054" max="2054" width="8.5703125" style="165" customWidth="1"/>
    <col min="2055" max="2055" width="9.5703125" style="165" customWidth="1"/>
    <col min="2056" max="2056" width="9.7109375" style="165" customWidth="1"/>
    <col min="2057" max="2057" width="9.85546875" style="165" customWidth="1"/>
    <col min="2058" max="2058" width="10" style="165" customWidth="1"/>
    <col min="2059" max="2059" width="10.7109375" style="165" customWidth="1"/>
    <col min="2060" max="2060" width="10.140625" style="165" customWidth="1"/>
    <col min="2061" max="2061" width="16.5703125" style="165" customWidth="1"/>
    <col min="2062" max="2062" width="11.140625" style="165" customWidth="1"/>
    <col min="2063" max="2063" width="9.28515625" style="165" customWidth="1"/>
    <col min="2064" max="2303" width="16.5703125" style="165"/>
    <col min="2304" max="2304" width="3.7109375" style="165" customWidth="1"/>
    <col min="2305" max="2305" width="10.42578125" style="165" customWidth="1"/>
    <col min="2306" max="2306" width="23.140625" style="165" customWidth="1"/>
    <col min="2307" max="2307" width="11" style="165" customWidth="1"/>
    <col min="2308" max="2308" width="8.85546875" style="165" customWidth="1"/>
    <col min="2309" max="2309" width="10.42578125" style="165" customWidth="1"/>
    <col min="2310" max="2310" width="8.5703125" style="165" customWidth="1"/>
    <col min="2311" max="2311" width="9.5703125" style="165" customWidth="1"/>
    <col min="2312" max="2312" width="9.7109375" style="165" customWidth="1"/>
    <col min="2313" max="2313" width="9.85546875" style="165" customWidth="1"/>
    <col min="2314" max="2314" width="10" style="165" customWidth="1"/>
    <col min="2315" max="2315" width="10.7109375" style="165" customWidth="1"/>
    <col min="2316" max="2316" width="10.140625" style="165" customWidth="1"/>
    <col min="2317" max="2317" width="16.5703125" style="165" customWidth="1"/>
    <col min="2318" max="2318" width="11.140625" style="165" customWidth="1"/>
    <col min="2319" max="2319" width="9.28515625" style="165" customWidth="1"/>
    <col min="2320" max="2559" width="16.5703125" style="165"/>
    <col min="2560" max="2560" width="3.7109375" style="165" customWidth="1"/>
    <col min="2561" max="2561" width="10.42578125" style="165" customWidth="1"/>
    <col min="2562" max="2562" width="23.140625" style="165" customWidth="1"/>
    <col min="2563" max="2563" width="11" style="165" customWidth="1"/>
    <col min="2564" max="2564" width="8.85546875" style="165" customWidth="1"/>
    <col min="2565" max="2565" width="10.42578125" style="165" customWidth="1"/>
    <col min="2566" max="2566" width="8.5703125" style="165" customWidth="1"/>
    <col min="2567" max="2567" width="9.5703125" style="165" customWidth="1"/>
    <col min="2568" max="2568" width="9.7109375" style="165" customWidth="1"/>
    <col min="2569" max="2569" width="9.85546875" style="165" customWidth="1"/>
    <col min="2570" max="2570" width="10" style="165" customWidth="1"/>
    <col min="2571" max="2571" width="10.7109375" style="165" customWidth="1"/>
    <col min="2572" max="2572" width="10.140625" style="165" customWidth="1"/>
    <col min="2573" max="2573" width="16.5703125" style="165" customWidth="1"/>
    <col min="2574" max="2574" width="11.140625" style="165" customWidth="1"/>
    <col min="2575" max="2575" width="9.28515625" style="165" customWidth="1"/>
    <col min="2576" max="2815" width="16.5703125" style="165"/>
    <col min="2816" max="2816" width="3.7109375" style="165" customWidth="1"/>
    <col min="2817" max="2817" width="10.42578125" style="165" customWidth="1"/>
    <col min="2818" max="2818" width="23.140625" style="165" customWidth="1"/>
    <col min="2819" max="2819" width="11" style="165" customWidth="1"/>
    <col min="2820" max="2820" width="8.85546875" style="165" customWidth="1"/>
    <col min="2821" max="2821" width="10.42578125" style="165" customWidth="1"/>
    <col min="2822" max="2822" width="8.5703125" style="165" customWidth="1"/>
    <col min="2823" max="2823" width="9.5703125" style="165" customWidth="1"/>
    <col min="2824" max="2824" width="9.7109375" style="165" customWidth="1"/>
    <col min="2825" max="2825" width="9.85546875" style="165" customWidth="1"/>
    <col min="2826" max="2826" width="10" style="165" customWidth="1"/>
    <col min="2827" max="2827" width="10.7109375" style="165" customWidth="1"/>
    <col min="2828" max="2828" width="10.140625" style="165" customWidth="1"/>
    <col min="2829" max="2829" width="16.5703125" style="165" customWidth="1"/>
    <col min="2830" max="2830" width="11.140625" style="165" customWidth="1"/>
    <col min="2831" max="2831" width="9.28515625" style="165" customWidth="1"/>
    <col min="2832" max="3071" width="16.5703125" style="165"/>
    <col min="3072" max="3072" width="3.7109375" style="165" customWidth="1"/>
    <col min="3073" max="3073" width="10.42578125" style="165" customWidth="1"/>
    <col min="3074" max="3074" width="23.140625" style="165" customWidth="1"/>
    <col min="3075" max="3075" width="11" style="165" customWidth="1"/>
    <col min="3076" max="3076" width="8.85546875" style="165" customWidth="1"/>
    <col min="3077" max="3077" width="10.42578125" style="165" customWidth="1"/>
    <col min="3078" max="3078" width="8.5703125" style="165" customWidth="1"/>
    <col min="3079" max="3079" width="9.5703125" style="165" customWidth="1"/>
    <col min="3080" max="3080" width="9.7109375" style="165" customWidth="1"/>
    <col min="3081" max="3081" width="9.85546875" style="165" customWidth="1"/>
    <col min="3082" max="3082" width="10" style="165" customWidth="1"/>
    <col min="3083" max="3083" width="10.7109375" style="165" customWidth="1"/>
    <col min="3084" max="3084" width="10.140625" style="165" customWidth="1"/>
    <col min="3085" max="3085" width="16.5703125" style="165" customWidth="1"/>
    <col min="3086" max="3086" width="11.140625" style="165" customWidth="1"/>
    <col min="3087" max="3087" width="9.28515625" style="165" customWidth="1"/>
    <col min="3088" max="3327" width="16.5703125" style="165"/>
    <col min="3328" max="3328" width="3.7109375" style="165" customWidth="1"/>
    <col min="3329" max="3329" width="10.42578125" style="165" customWidth="1"/>
    <col min="3330" max="3330" width="23.140625" style="165" customWidth="1"/>
    <col min="3331" max="3331" width="11" style="165" customWidth="1"/>
    <col min="3332" max="3332" width="8.85546875" style="165" customWidth="1"/>
    <col min="3333" max="3333" width="10.42578125" style="165" customWidth="1"/>
    <col min="3334" max="3334" width="8.5703125" style="165" customWidth="1"/>
    <col min="3335" max="3335" width="9.5703125" style="165" customWidth="1"/>
    <col min="3336" max="3336" width="9.7109375" style="165" customWidth="1"/>
    <col min="3337" max="3337" width="9.85546875" style="165" customWidth="1"/>
    <col min="3338" max="3338" width="10" style="165" customWidth="1"/>
    <col min="3339" max="3339" width="10.7109375" style="165" customWidth="1"/>
    <col min="3340" max="3340" width="10.140625" style="165" customWidth="1"/>
    <col min="3341" max="3341" width="16.5703125" style="165" customWidth="1"/>
    <col min="3342" max="3342" width="11.140625" style="165" customWidth="1"/>
    <col min="3343" max="3343" width="9.28515625" style="165" customWidth="1"/>
    <col min="3344" max="3583" width="16.5703125" style="165"/>
    <col min="3584" max="3584" width="3.7109375" style="165" customWidth="1"/>
    <col min="3585" max="3585" width="10.42578125" style="165" customWidth="1"/>
    <col min="3586" max="3586" width="23.140625" style="165" customWidth="1"/>
    <col min="3587" max="3587" width="11" style="165" customWidth="1"/>
    <col min="3588" max="3588" width="8.85546875" style="165" customWidth="1"/>
    <col min="3589" max="3589" width="10.42578125" style="165" customWidth="1"/>
    <col min="3590" max="3590" width="8.5703125" style="165" customWidth="1"/>
    <col min="3591" max="3591" width="9.5703125" style="165" customWidth="1"/>
    <col min="3592" max="3592" width="9.7109375" style="165" customWidth="1"/>
    <col min="3593" max="3593" width="9.85546875" style="165" customWidth="1"/>
    <col min="3594" max="3594" width="10" style="165" customWidth="1"/>
    <col min="3595" max="3595" width="10.7109375" style="165" customWidth="1"/>
    <col min="3596" max="3596" width="10.140625" style="165" customWidth="1"/>
    <col min="3597" max="3597" width="16.5703125" style="165" customWidth="1"/>
    <col min="3598" max="3598" width="11.140625" style="165" customWidth="1"/>
    <col min="3599" max="3599" width="9.28515625" style="165" customWidth="1"/>
    <col min="3600" max="3839" width="16.5703125" style="165"/>
    <col min="3840" max="3840" width="3.7109375" style="165" customWidth="1"/>
    <col min="3841" max="3841" width="10.42578125" style="165" customWidth="1"/>
    <col min="3842" max="3842" width="23.140625" style="165" customWidth="1"/>
    <col min="3843" max="3843" width="11" style="165" customWidth="1"/>
    <col min="3844" max="3844" width="8.85546875" style="165" customWidth="1"/>
    <col min="3845" max="3845" width="10.42578125" style="165" customWidth="1"/>
    <col min="3846" max="3846" width="8.5703125" style="165" customWidth="1"/>
    <col min="3847" max="3847" width="9.5703125" style="165" customWidth="1"/>
    <col min="3848" max="3848" width="9.7109375" style="165" customWidth="1"/>
    <col min="3849" max="3849" width="9.85546875" style="165" customWidth="1"/>
    <col min="3850" max="3850" width="10" style="165" customWidth="1"/>
    <col min="3851" max="3851" width="10.7109375" style="165" customWidth="1"/>
    <col min="3852" max="3852" width="10.140625" style="165" customWidth="1"/>
    <col min="3853" max="3853" width="16.5703125" style="165" customWidth="1"/>
    <col min="3854" max="3854" width="11.140625" style="165" customWidth="1"/>
    <col min="3855" max="3855" width="9.28515625" style="165" customWidth="1"/>
    <col min="3856" max="4095" width="16.5703125" style="165"/>
    <col min="4096" max="4096" width="3.7109375" style="165" customWidth="1"/>
    <col min="4097" max="4097" width="10.42578125" style="165" customWidth="1"/>
    <col min="4098" max="4098" width="23.140625" style="165" customWidth="1"/>
    <col min="4099" max="4099" width="11" style="165" customWidth="1"/>
    <col min="4100" max="4100" width="8.85546875" style="165" customWidth="1"/>
    <col min="4101" max="4101" width="10.42578125" style="165" customWidth="1"/>
    <col min="4102" max="4102" width="8.5703125" style="165" customWidth="1"/>
    <col min="4103" max="4103" width="9.5703125" style="165" customWidth="1"/>
    <col min="4104" max="4104" width="9.7109375" style="165" customWidth="1"/>
    <col min="4105" max="4105" width="9.85546875" style="165" customWidth="1"/>
    <col min="4106" max="4106" width="10" style="165" customWidth="1"/>
    <col min="4107" max="4107" width="10.7109375" style="165" customWidth="1"/>
    <col min="4108" max="4108" width="10.140625" style="165" customWidth="1"/>
    <col min="4109" max="4109" width="16.5703125" style="165" customWidth="1"/>
    <col min="4110" max="4110" width="11.140625" style="165" customWidth="1"/>
    <col min="4111" max="4111" width="9.28515625" style="165" customWidth="1"/>
    <col min="4112" max="4351" width="16.5703125" style="165"/>
    <col min="4352" max="4352" width="3.7109375" style="165" customWidth="1"/>
    <col min="4353" max="4353" width="10.42578125" style="165" customWidth="1"/>
    <col min="4354" max="4354" width="23.140625" style="165" customWidth="1"/>
    <col min="4355" max="4355" width="11" style="165" customWidth="1"/>
    <col min="4356" max="4356" width="8.85546875" style="165" customWidth="1"/>
    <col min="4357" max="4357" width="10.42578125" style="165" customWidth="1"/>
    <col min="4358" max="4358" width="8.5703125" style="165" customWidth="1"/>
    <col min="4359" max="4359" width="9.5703125" style="165" customWidth="1"/>
    <col min="4360" max="4360" width="9.7109375" style="165" customWidth="1"/>
    <col min="4361" max="4361" width="9.85546875" style="165" customWidth="1"/>
    <col min="4362" max="4362" width="10" style="165" customWidth="1"/>
    <col min="4363" max="4363" width="10.7109375" style="165" customWidth="1"/>
    <col min="4364" max="4364" width="10.140625" style="165" customWidth="1"/>
    <col min="4365" max="4365" width="16.5703125" style="165" customWidth="1"/>
    <col min="4366" max="4366" width="11.140625" style="165" customWidth="1"/>
    <col min="4367" max="4367" width="9.28515625" style="165" customWidth="1"/>
    <col min="4368" max="4607" width="16.5703125" style="165"/>
    <col min="4608" max="4608" width="3.7109375" style="165" customWidth="1"/>
    <col min="4609" max="4609" width="10.42578125" style="165" customWidth="1"/>
    <col min="4610" max="4610" width="23.140625" style="165" customWidth="1"/>
    <col min="4611" max="4611" width="11" style="165" customWidth="1"/>
    <col min="4612" max="4612" width="8.85546875" style="165" customWidth="1"/>
    <col min="4613" max="4613" width="10.42578125" style="165" customWidth="1"/>
    <col min="4614" max="4614" width="8.5703125" style="165" customWidth="1"/>
    <col min="4615" max="4615" width="9.5703125" style="165" customWidth="1"/>
    <col min="4616" max="4616" width="9.7109375" style="165" customWidth="1"/>
    <col min="4617" max="4617" width="9.85546875" style="165" customWidth="1"/>
    <col min="4618" max="4618" width="10" style="165" customWidth="1"/>
    <col min="4619" max="4619" width="10.7109375" style="165" customWidth="1"/>
    <col min="4620" max="4620" width="10.140625" style="165" customWidth="1"/>
    <col min="4621" max="4621" width="16.5703125" style="165" customWidth="1"/>
    <col min="4622" max="4622" width="11.140625" style="165" customWidth="1"/>
    <col min="4623" max="4623" width="9.28515625" style="165" customWidth="1"/>
    <col min="4624" max="4863" width="16.5703125" style="165"/>
    <col min="4864" max="4864" width="3.7109375" style="165" customWidth="1"/>
    <col min="4865" max="4865" width="10.42578125" style="165" customWidth="1"/>
    <col min="4866" max="4866" width="23.140625" style="165" customWidth="1"/>
    <col min="4867" max="4867" width="11" style="165" customWidth="1"/>
    <col min="4868" max="4868" width="8.85546875" style="165" customWidth="1"/>
    <col min="4869" max="4869" width="10.42578125" style="165" customWidth="1"/>
    <col min="4870" max="4870" width="8.5703125" style="165" customWidth="1"/>
    <col min="4871" max="4871" width="9.5703125" style="165" customWidth="1"/>
    <col min="4872" max="4872" width="9.7109375" style="165" customWidth="1"/>
    <col min="4873" max="4873" width="9.85546875" style="165" customWidth="1"/>
    <col min="4874" max="4874" width="10" style="165" customWidth="1"/>
    <col min="4875" max="4875" width="10.7109375" style="165" customWidth="1"/>
    <col min="4876" max="4876" width="10.140625" style="165" customWidth="1"/>
    <col min="4877" max="4877" width="16.5703125" style="165" customWidth="1"/>
    <col min="4878" max="4878" width="11.140625" style="165" customWidth="1"/>
    <col min="4879" max="4879" width="9.28515625" style="165" customWidth="1"/>
    <col min="4880" max="5119" width="16.5703125" style="165"/>
    <col min="5120" max="5120" width="3.7109375" style="165" customWidth="1"/>
    <col min="5121" max="5121" width="10.42578125" style="165" customWidth="1"/>
    <col min="5122" max="5122" width="23.140625" style="165" customWidth="1"/>
    <col min="5123" max="5123" width="11" style="165" customWidth="1"/>
    <col min="5124" max="5124" width="8.85546875" style="165" customWidth="1"/>
    <col min="5125" max="5125" width="10.42578125" style="165" customWidth="1"/>
    <col min="5126" max="5126" width="8.5703125" style="165" customWidth="1"/>
    <col min="5127" max="5127" width="9.5703125" style="165" customWidth="1"/>
    <col min="5128" max="5128" width="9.7109375" style="165" customWidth="1"/>
    <col min="5129" max="5129" width="9.85546875" style="165" customWidth="1"/>
    <col min="5130" max="5130" width="10" style="165" customWidth="1"/>
    <col min="5131" max="5131" width="10.7109375" style="165" customWidth="1"/>
    <col min="5132" max="5132" width="10.140625" style="165" customWidth="1"/>
    <col min="5133" max="5133" width="16.5703125" style="165" customWidth="1"/>
    <col min="5134" max="5134" width="11.140625" style="165" customWidth="1"/>
    <col min="5135" max="5135" width="9.28515625" style="165" customWidth="1"/>
    <col min="5136" max="5375" width="16.5703125" style="165"/>
    <col min="5376" max="5376" width="3.7109375" style="165" customWidth="1"/>
    <col min="5377" max="5377" width="10.42578125" style="165" customWidth="1"/>
    <col min="5378" max="5378" width="23.140625" style="165" customWidth="1"/>
    <col min="5379" max="5379" width="11" style="165" customWidth="1"/>
    <col min="5380" max="5380" width="8.85546875" style="165" customWidth="1"/>
    <col min="5381" max="5381" width="10.42578125" style="165" customWidth="1"/>
    <col min="5382" max="5382" width="8.5703125" style="165" customWidth="1"/>
    <col min="5383" max="5383" width="9.5703125" style="165" customWidth="1"/>
    <col min="5384" max="5384" width="9.7109375" style="165" customWidth="1"/>
    <col min="5385" max="5385" width="9.85546875" style="165" customWidth="1"/>
    <col min="5386" max="5386" width="10" style="165" customWidth="1"/>
    <col min="5387" max="5387" width="10.7109375" style="165" customWidth="1"/>
    <col min="5388" max="5388" width="10.140625" style="165" customWidth="1"/>
    <col min="5389" max="5389" width="16.5703125" style="165" customWidth="1"/>
    <col min="5390" max="5390" width="11.140625" style="165" customWidth="1"/>
    <col min="5391" max="5391" width="9.28515625" style="165" customWidth="1"/>
    <col min="5392" max="5631" width="16.5703125" style="165"/>
    <col min="5632" max="5632" width="3.7109375" style="165" customWidth="1"/>
    <col min="5633" max="5633" width="10.42578125" style="165" customWidth="1"/>
    <col min="5634" max="5634" width="23.140625" style="165" customWidth="1"/>
    <col min="5635" max="5635" width="11" style="165" customWidth="1"/>
    <col min="5636" max="5636" width="8.85546875" style="165" customWidth="1"/>
    <col min="5637" max="5637" width="10.42578125" style="165" customWidth="1"/>
    <col min="5638" max="5638" width="8.5703125" style="165" customWidth="1"/>
    <col min="5639" max="5639" width="9.5703125" style="165" customWidth="1"/>
    <col min="5640" max="5640" width="9.7109375" style="165" customWidth="1"/>
    <col min="5641" max="5641" width="9.85546875" style="165" customWidth="1"/>
    <col min="5642" max="5642" width="10" style="165" customWidth="1"/>
    <col min="5643" max="5643" width="10.7109375" style="165" customWidth="1"/>
    <col min="5644" max="5644" width="10.140625" style="165" customWidth="1"/>
    <col min="5645" max="5645" width="16.5703125" style="165" customWidth="1"/>
    <col min="5646" max="5646" width="11.140625" style="165" customWidth="1"/>
    <col min="5647" max="5647" width="9.28515625" style="165" customWidth="1"/>
    <col min="5648" max="5887" width="16.5703125" style="165"/>
    <col min="5888" max="5888" width="3.7109375" style="165" customWidth="1"/>
    <col min="5889" max="5889" width="10.42578125" style="165" customWidth="1"/>
    <col min="5890" max="5890" width="23.140625" style="165" customWidth="1"/>
    <col min="5891" max="5891" width="11" style="165" customWidth="1"/>
    <col min="5892" max="5892" width="8.85546875" style="165" customWidth="1"/>
    <col min="5893" max="5893" width="10.42578125" style="165" customWidth="1"/>
    <col min="5894" max="5894" width="8.5703125" style="165" customWidth="1"/>
    <col min="5895" max="5895" width="9.5703125" style="165" customWidth="1"/>
    <col min="5896" max="5896" width="9.7109375" style="165" customWidth="1"/>
    <col min="5897" max="5897" width="9.85546875" style="165" customWidth="1"/>
    <col min="5898" max="5898" width="10" style="165" customWidth="1"/>
    <col min="5899" max="5899" width="10.7109375" style="165" customWidth="1"/>
    <col min="5900" max="5900" width="10.140625" style="165" customWidth="1"/>
    <col min="5901" max="5901" width="16.5703125" style="165" customWidth="1"/>
    <col min="5902" max="5902" width="11.140625" style="165" customWidth="1"/>
    <col min="5903" max="5903" width="9.28515625" style="165" customWidth="1"/>
    <col min="5904" max="6143" width="16.5703125" style="165"/>
    <col min="6144" max="6144" width="3.7109375" style="165" customWidth="1"/>
    <col min="6145" max="6145" width="10.42578125" style="165" customWidth="1"/>
    <col min="6146" max="6146" width="23.140625" style="165" customWidth="1"/>
    <col min="6147" max="6147" width="11" style="165" customWidth="1"/>
    <col min="6148" max="6148" width="8.85546875" style="165" customWidth="1"/>
    <col min="6149" max="6149" width="10.42578125" style="165" customWidth="1"/>
    <col min="6150" max="6150" width="8.5703125" style="165" customWidth="1"/>
    <col min="6151" max="6151" width="9.5703125" style="165" customWidth="1"/>
    <col min="6152" max="6152" width="9.7109375" style="165" customWidth="1"/>
    <col min="6153" max="6153" width="9.85546875" style="165" customWidth="1"/>
    <col min="6154" max="6154" width="10" style="165" customWidth="1"/>
    <col min="6155" max="6155" width="10.7109375" style="165" customWidth="1"/>
    <col min="6156" max="6156" width="10.140625" style="165" customWidth="1"/>
    <col min="6157" max="6157" width="16.5703125" style="165" customWidth="1"/>
    <col min="6158" max="6158" width="11.140625" style="165" customWidth="1"/>
    <col min="6159" max="6159" width="9.28515625" style="165" customWidth="1"/>
    <col min="6160" max="6399" width="16.5703125" style="165"/>
    <col min="6400" max="6400" width="3.7109375" style="165" customWidth="1"/>
    <col min="6401" max="6401" width="10.42578125" style="165" customWidth="1"/>
    <col min="6402" max="6402" width="23.140625" style="165" customWidth="1"/>
    <col min="6403" max="6403" width="11" style="165" customWidth="1"/>
    <col min="6404" max="6404" width="8.85546875" style="165" customWidth="1"/>
    <col min="6405" max="6405" width="10.42578125" style="165" customWidth="1"/>
    <col min="6406" max="6406" width="8.5703125" style="165" customWidth="1"/>
    <col min="6407" max="6407" width="9.5703125" style="165" customWidth="1"/>
    <col min="6408" max="6408" width="9.7109375" style="165" customWidth="1"/>
    <col min="6409" max="6409" width="9.85546875" style="165" customWidth="1"/>
    <col min="6410" max="6410" width="10" style="165" customWidth="1"/>
    <col min="6411" max="6411" width="10.7109375" style="165" customWidth="1"/>
    <col min="6412" max="6412" width="10.140625" style="165" customWidth="1"/>
    <col min="6413" max="6413" width="16.5703125" style="165" customWidth="1"/>
    <col min="6414" max="6414" width="11.140625" style="165" customWidth="1"/>
    <col min="6415" max="6415" width="9.28515625" style="165" customWidth="1"/>
    <col min="6416" max="6655" width="16.5703125" style="165"/>
    <col min="6656" max="6656" width="3.7109375" style="165" customWidth="1"/>
    <col min="6657" max="6657" width="10.42578125" style="165" customWidth="1"/>
    <col min="6658" max="6658" width="23.140625" style="165" customWidth="1"/>
    <col min="6659" max="6659" width="11" style="165" customWidth="1"/>
    <col min="6660" max="6660" width="8.85546875" style="165" customWidth="1"/>
    <col min="6661" max="6661" width="10.42578125" style="165" customWidth="1"/>
    <col min="6662" max="6662" width="8.5703125" style="165" customWidth="1"/>
    <col min="6663" max="6663" width="9.5703125" style="165" customWidth="1"/>
    <col min="6664" max="6664" width="9.7109375" style="165" customWidth="1"/>
    <col min="6665" max="6665" width="9.85546875" style="165" customWidth="1"/>
    <col min="6666" max="6666" width="10" style="165" customWidth="1"/>
    <col min="6667" max="6667" width="10.7109375" style="165" customWidth="1"/>
    <col min="6668" max="6668" width="10.140625" style="165" customWidth="1"/>
    <col min="6669" max="6669" width="16.5703125" style="165" customWidth="1"/>
    <col min="6670" max="6670" width="11.140625" style="165" customWidth="1"/>
    <col min="6671" max="6671" width="9.28515625" style="165" customWidth="1"/>
    <col min="6672" max="6911" width="16.5703125" style="165"/>
    <col min="6912" max="6912" width="3.7109375" style="165" customWidth="1"/>
    <col min="6913" max="6913" width="10.42578125" style="165" customWidth="1"/>
    <col min="6914" max="6914" width="23.140625" style="165" customWidth="1"/>
    <col min="6915" max="6915" width="11" style="165" customWidth="1"/>
    <col min="6916" max="6916" width="8.85546875" style="165" customWidth="1"/>
    <col min="6917" max="6917" width="10.42578125" style="165" customWidth="1"/>
    <col min="6918" max="6918" width="8.5703125" style="165" customWidth="1"/>
    <col min="6919" max="6919" width="9.5703125" style="165" customWidth="1"/>
    <col min="6920" max="6920" width="9.7109375" style="165" customWidth="1"/>
    <col min="6921" max="6921" width="9.85546875" style="165" customWidth="1"/>
    <col min="6922" max="6922" width="10" style="165" customWidth="1"/>
    <col min="6923" max="6923" width="10.7109375" style="165" customWidth="1"/>
    <col min="6924" max="6924" width="10.140625" style="165" customWidth="1"/>
    <col min="6925" max="6925" width="16.5703125" style="165" customWidth="1"/>
    <col min="6926" max="6926" width="11.140625" style="165" customWidth="1"/>
    <col min="6927" max="6927" width="9.28515625" style="165" customWidth="1"/>
    <col min="6928" max="7167" width="16.5703125" style="165"/>
    <col min="7168" max="7168" width="3.7109375" style="165" customWidth="1"/>
    <col min="7169" max="7169" width="10.42578125" style="165" customWidth="1"/>
    <col min="7170" max="7170" width="23.140625" style="165" customWidth="1"/>
    <col min="7171" max="7171" width="11" style="165" customWidth="1"/>
    <col min="7172" max="7172" width="8.85546875" style="165" customWidth="1"/>
    <col min="7173" max="7173" width="10.42578125" style="165" customWidth="1"/>
    <col min="7174" max="7174" width="8.5703125" style="165" customWidth="1"/>
    <col min="7175" max="7175" width="9.5703125" style="165" customWidth="1"/>
    <col min="7176" max="7176" width="9.7109375" style="165" customWidth="1"/>
    <col min="7177" max="7177" width="9.85546875" style="165" customWidth="1"/>
    <col min="7178" max="7178" width="10" style="165" customWidth="1"/>
    <col min="7179" max="7179" width="10.7109375" style="165" customWidth="1"/>
    <col min="7180" max="7180" width="10.140625" style="165" customWidth="1"/>
    <col min="7181" max="7181" width="16.5703125" style="165" customWidth="1"/>
    <col min="7182" max="7182" width="11.140625" style="165" customWidth="1"/>
    <col min="7183" max="7183" width="9.28515625" style="165" customWidth="1"/>
    <col min="7184" max="7423" width="16.5703125" style="165"/>
    <col min="7424" max="7424" width="3.7109375" style="165" customWidth="1"/>
    <col min="7425" max="7425" width="10.42578125" style="165" customWidth="1"/>
    <col min="7426" max="7426" width="23.140625" style="165" customWidth="1"/>
    <col min="7427" max="7427" width="11" style="165" customWidth="1"/>
    <col min="7428" max="7428" width="8.85546875" style="165" customWidth="1"/>
    <col min="7429" max="7429" width="10.42578125" style="165" customWidth="1"/>
    <col min="7430" max="7430" width="8.5703125" style="165" customWidth="1"/>
    <col min="7431" max="7431" width="9.5703125" style="165" customWidth="1"/>
    <col min="7432" max="7432" width="9.7109375" style="165" customWidth="1"/>
    <col min="7433" max="7433" width="9.85546875" style="165" customWidth="1"/>
    <col min="7434" max="7434" width="10" style="165" customWidth="1"/>
    <col min="7435" max="7435" width="10.7109375" style="165" customWidth="1"/>
    <col min="7436" max="7436" width="10.140625" style="165" customWidth="1"/>
    <col min="7437" max="7437" width="16.5703125" style="165" customWidth="1"/>
    <col min="7438" max="7438" width="11.140625" style="165" customWidth="1"/>
    <col min="7439" max="7439" width="9.28515625" style="165" customWidth="1"/>
    <col min="7440" max="7679" width="16.5703125" style="165"/>
    <col min="7680" max="7680" width="3.7109375" style="165" customWidth="1"/>
    <col min="7681" max="7681" width="10.42578125" style="165" customWidth="1"/>
    <col min="7682" max="7682" width="23.140625" style="165" customWidth="1"/>
    <col min="7683" max="7683" width="11" style="165" customWidth="1"/>
    <col min="7684" max="7684" width="8.85546875" style="165" customWidth="1"/>
    <col min="7685" max="7685" width="10.42578125" style="165" customWidth="1"/>
    <col min="7686" max="7686" width="8.5703125" style="165" customWidth="1"/>
    <col min="7687" max="7687" width="9.5703125" style="165" customWidth="1"/>
    <col min="7688" max="7688" width="9.7109375" style="165" customWidth="1"/>
    <col min="7689" max="7689" width="9.85546875" style="165" customWidth="1"/>
    <col min="7690" max="7690" width="10" style="165" customWidth="1"/>
    <col min="7691" max="7691" width="10.7109375" style="165" customWidth="1"/>
    <col min="7692" max="7692" width="10.140625" style="165" customWidth="1"/>
    <col min="7693" max="7693" width="16.5703125" style="165" customWidth="1"/>
    <col min="7694" max="7694" width="11.140625" style="165" customWidth="1"/>
    <col min="7695" max="7695" width="9.28515625" style="165" customWidth="1"/>
    <col min="7696" max="7935" width="16.5703125" style="165"/>
    <col min="7936" max="7936" width="3.7109375" style="165" customWidth="1"/>
    <col min="7937" max="7937" width="10.42578125" style="165" customWidth="1"/>
    <col min="7938" max="7938" width="23.140625" style="165" customWidth="1"/>
    <col min="7939" max="7939" width="11" style="165" customWidth="1"/>
    <col min="7940" max="7940" width="8.85546875" style="165" customWidth="1"/>
    <col min="7941" max="7941" width="10.42578125" style="165" customWidth="1"/>
    <col min="7942" max="7942" width="8.5703125" style="165" customWidth="1"/>
    <col min="7943" max="7943" width="9.5703125" style="165" customWidth="1"/>
    <col min="7944" max="7944" width="9.7109375" style="165" customWidth="1"/>
    <col min="7945" max="7945" width="9.85546875" style="165" customWidth="1"/>
    <col min="7946" max="7946" width="10" style="165" customWidth="1"/>
    <col min="7947" max="7947" width="10.7109375" style="165" customWidth="1"/>
    <col min="7948" max="7948" width="10.140625" style="165" customWidth="1"/>
    <col min="7949" max="7949" width="16.5703125" style="165" customWidth="1"/>
    <col min="7950" max="7950" width="11.140625" style="165" customWidth="1"/>
    <col min="7951" max="7951" width="9.28515625" style="165" customWidth="1"/>
    <col min="7952" max="8191" width="16.5703125" style="165"/>
    <col min="8192" max="8192" width="3.7109375" style="165" customWidth="1"/>
    <col min="8193" max="8193" width="10.42578125" style="165" customWidth="1"/>
    <col min="8194" max="8194" width="23.140625" style="165" customWidth="1"/>
    <col min="8195" max="8195" width="11" style="165" customWidth="1"/>
    <col min="8196" max="8196" width="8.85546875" style="165" customWidth="1"/>
    <col min="8197" max="8197" width="10.42578125" style="165" customWidth="1"/>
    <col min="8198" max="8198" width="8.5703125" style="165" customWidth="1"/>
    <col min="8199" max="8199" width="9.5703125" style="165" customWidth="1"/>
    <col min="8200" max="8200" width="9.7109375" style="165" customWidth="1"/>
    <col min="8201" max="8201" width="9.85546875" style="165" customWidth="1"/>
    <col min="8202" max="8202" width="10" style="165" customWidth="1"/>
    <col min="8203" max="8203" width="10.7109375" style="165" customWidth="1"/>
    <col min="8204" max="8204" width="10.140625" style="165" customWidth="1"/>
    <col min="8205" max="8205" width="16.5703125" style="165" customWidth="1"/>
    <col min="8206" max="8206" width="11.140625" style="165" customWidth="1"/>
    <col min="8207" max="8207" width="9.28515625" style="165" customWidth="1"/>
    <col min="8208" max="8447" width="16.5703125" style="165"/>
    <col min="8448" max="8448" width="3.7109375" style="165" customWidth="1"/>
    <col min="8449" max="8449" width="10.42578125" style="165" customWidth="1"/>
    <col min="8450" max="8450" width="23.140625" style="165" customWidth="1"/>
    <col min="8451" max="8451" width="11" style="165" customWidth="1"/>
    <col min="8452" max="8452" width="8.85546875" style="165" customWidth="1"/>
    <col min="8453" max="8453" width="10.42578125" style="165" customWidth="1"/>
    <col min="8454" max="8454" width="8.5703125" style="165" customWidth="1"/>
    <col min="8455" max="8455" width="9.5703125" style="165" customWidth="1"/>
    <col min="8456" max="8456" width="9.7109375" style="165" customWidth="1"/>
    <col min="8457" max="8457" width="9.85546875" style="165" customWidth="1"/>
    <col min="8458" max="8458" width="10" style="165" customWidth="1"/>
    <col min="8459" max="8459" width="10.7109375" style="165" customWidth="1"/>
    <col min="8460" max="8460" width="10.140625" style="165" customWidth="1"/>
    <col min="8461" max="8461" width="16.5703125" style="165" customWidth="1"/>
    <col min="8462" max="8462" width="11.140625" style="165" customWidth="1"/>
    <col min="8463" max="8463" width="9.28515625" style="165" customWidth="1"/>
    <col min="8464" max="8703" width="16.5703125" style="165"/>
    <col min="8704" max="8704" width="3.7109375" style="165" customWidth="1"/>
    <col min="8705" max="8705" width="10.42578125" style="165" customWidth="1"/>
    <col min="8706" max="8706" width="23.140625" style="165" customWidth="1"/>
    <col min="8707" max="8707" width="11" style="165" customWidth="1"/>
    <col min="8708" max="8708" width="8.85546875" style="165" customWidth="1"/>
    <col min="8709" max="8709" width="10.42578125" style="165" customWidth="1"/>
    <col min="8710" max="8710" width="8.5703125" style="165" customWidth="1"/>
    <col min="8711" max="8711" width="9.5703125" style="165" customWidth="1"/>
    <col min="8712" max="8712" width="9.7109375" style="165" customWidth="1"/>
    <col min="8713" max="8713" width="9.85546875" style="165" customWidth="1"/>
    <col min="8714" max="8714" width="10" style="165" customWidth="1"/>
    <col min="8715" max="8715" width="10.7109375" style="165" customWidth="1"/>
    <col min="8716" max="8716" width="10.140625" style="165" customWidth="1"/>
    <col min="8717" max="8717" width="16.5703125" style="165" customWidth="1"/>
    <col min="8718" max="8718" width="11.140625" style="165" customWidth="1"/>
    <col min="8719" max="8719" width="9.28515625" style="165" customWidth="1"/>
    <col min="8720" max="8959" width="16.5703125" style="165"/>
    <col min="8960" max="8960" width="3.7109375" style="165" customWidth="1"/>
    <col min="8961" max="8961" width="10.42578125" style="165" customWidth="1"/>
    <col min="8962" max="8962" width="23.140625" style="165" customWidth="1"/>
    <col min="8963" max="8963" width="11" style="165" customWidth="1"/>
    <col min="8964" max="8964" width="8.85546875" style="165" customWidth="1"/>
    <col min="8965" max="8965" width="10.42578125" style="165" customWidth="1"/>
    <col min="8966" max="8966" width="8.5703125" style="165" customWidth="1"/>
    <col min="8967" max="8967" width="9.5703125" style="165" customWidth="1"/>
    <col min="8968" max="8968" width="9.7109375" style="165" customWidth="1"/>
    <col min="8969" max="8969" width="9.85546875" style="165" customWidth="1"/>
    <col min="8970" max="8970" width="10" style="165" customWidth="1"/>
    <col min="8971" max="8971" width="10.7109375" style="165" customWidth="1"/>
    <col min="8972" max="8972" width="10.140625" style="165" customWidth="1"/>
    <col min="8973" max="8973" width="16.5703125" style="165" customWidth="1"/>
    <col min="8974" max="8974" width="11.140625" style="165" customWidth="1"/>
    <col min="8975" max="8975" width="9.28515625" style="165" customWidth="1"/>
    <col min="8976" max="9215" width="16.5703125" style="165"/>
    <col min="9216" max="9216" width="3.7109375" style="165" customWidth="1"/>
    <col min="9217" max="9217" width="10.42578125" style="165" customWidth="1"/>
    <col min="9218" max="9218" width="23.140625" style="165" customWidth="1"/>
    <col min="9219" max="9219" width="11" style="165" customWidth="1"/>
    <col min="9220" max="9220" width="8.85546875" style="165" customWidth="1"/>
    <col min="9221" max="9221" width="10.42578125" style="165" customWidth="1"/>
    <col min="9222" max="9222" width="8.5703125" style="165" customWidth="1"/>
    <col min="9223" max="9223" width="9.5703125" style="165" customWidth="1"/>
    <col min="9224" max="9224" width="9.7109375" style="165" customWidth="1"/>
    <col min="9225" max="9225" width="9.85546875" style="165" customWidth="1"/>
    <col min="9226" max="9226" width="10" style="165" customWidth="1"/>
    <col min="9227" max="9227" width="10.7109375" style="165" customWidth="1"/>
    <col min="9228" max="9228" width="10.140625" style="165" customWidth="1"/>
    <col min="9229" max="9229" width="16.5703125" style="165" customWidth="1"/>
    <col min="9230" max="9230" width="11.140625" style="165" customWidth="1"/>
    <col min="9231" max="9231" width="9.28515625" style="165" customWidth="1"/>
    <col min="9232" max="9471" width="16.5703125" style="165"/>
    <col min="9472" max="9472" width="3.7109375" style="165" customWidth="1"/>
    <col min="9473" max="9473" width="10.42578125" style="165" customWidth="1"/>
    <col min="9474" max="9474" width="23.140625" style="165" customWidth="1"/>
    <col min="9475" max="9475" width="11" style="165" customWidth="1"/>
    <col min="9476" max="9476" width="8.85546875" style="165" customWidth="1"/>
    <col min="9477" max="9477" width="10.42578125" style="165" customWidth="1"/>
    <col min="9478" max="9478" width="8.5703125" style="165" customWidth="1"/>
    <col min="9479" max="9479" width="9.5703125" style="165" customWidth="1"/>
    <col min="9480" max="9480" width="9.7109375" style="165" customWidth="1"/>
    <col min="9481" max="9481" width="9.85546875" style="165" customWidth="1"/>
    <col min="9482" max="9482" width="10" style="165" customWidth="1"/>
    <col min="9483" max="9483" width="10.7109375" style="165" customWidth="1"/>
    <col min="9484" max="9484" width="10.140625" style="165" customWidth="1"/>
    <col min="9485" max="9485" width="16.5703125" style="165" customWidth="1"/>
    <col min="9486" max="9486" width="11.140625" style="165" customWidth="1"/>
    <col min="9487" max="9487" width="9.28515625" style="165" customWidth="1"/>
    <col min="9488" max="9727" width="16.5703125" style="165"/>
    <col min="9728" max="9728" width="3.7109375" style="165" customWidth="1"/>
    <col min="9729" max="9729" width="10.42578125" style="165" customWidth="1"/>
    <col min="9730" max="9730" width="23.140625" style="165" customWidth="1"/>
    <col min="9731" max="9731" width="11" style="165" customWidth="1"/>
    <col min="9732" max="9732" width="8.85546875" style="165" customWidth="1"/>
    <col min="9733" max="9733" width="10.42578125" style="165" customWidth="1"/>
    <col min="9734" max="9734" width="8.5703125" style="165" customWidth="1"/>
    <col min="9735" max="9735" width="9.5703125" style="165" customWidth="1"/>
    <col min="9736" max="9736" width="9.7109375" style="165" customWidth="1"/>
    <col min="9737" max="9737" width="9.85546875" style="165" customWidth="1"/>
    <col min="9738" max="9738" width="10" style="165" customWidth="1"/>
    <col min="9739" max="9739" width="10.7109375" style="165" customWidth="1"/>
    <col min="9740" max="9740" width="10.140625" style="165" customWidth="1"/>
    <col min="9741" max="9741" width="16.5703125" style="165" customWidth="1"/>
    <col min="9742" max="9742" width="11.140625" style="165" customWidth="1"/>
    <col min="9743" max="9743" width="9.28515625" style="165" customWidth="1"/>
    <col min="9744" max="9983" width="16.5703125" style="165"/>
    <col min="9984" max="9984" width="3.7109375" style="165" customWidth="1"/>
    <col min="9985" max="9985" width="10.42578125" style="165" customWidth="1"/>
    <col min="9986" max="9986" width="23.140625" style="165" customWidth="1"/>
    <col min="9987" max="9987" width="11" style="165" customWidth="1"/>
    <col min="9988" max="9988" width="8.85546875" style="165" customWidth="1"/>
    <col min="9989" max="9989" width="10.42578125" style="165" customWidth="1"/>
    <col min="9990" max="9990" width="8.5703125" style="165" customWidth="1"/>
    <col min="9991" max="9991" width="9.5703125" style="165" customWidth="1"/>
    <col min="9992" max="9992" width="9.7109375" style="165" customWidth="1"/>
    <col min="9993" max="9993" width="9.85546875" style="165" customWidth="1"/>
    <col min="9994" max="9994" width="10" style="165" customWidth="1"/>
    <col min="9995" max="9995" width="10.7109375" style="165" customWidth="1"/>
    <col min="9996" max="9996" width="10.140625" style="165" customWidth="1"/>
    <col min="9997" max="9997" width="16.5703125" style="165" customWidth="1"/>
    <col min="9998" max="9998" width="11.140625" style="165" customWidth="1"/>
    <col min="9999" max="9999" width="9.28515625" style="165" customWidth="1"/>
    <col min="10000" max="10239" width="16.5703125" style="165"/>
    <col min="10240" max="10240" width="3.7109375" style="165" customWidth="1"/>
    <col min="10241" max="10241" width="10.42578125" style="165" customWidth="1"/>
    <col min="10242" max="10242" width="23.140625" style="165" customWidth="1"/>
    <col min="10243" max="10243" width="11" style="165" customWidth="1"/>
    <col min="10244" max="10244" width="8.85546875" style="165" customWidth="1"/>
    <col min="10245" max="10245" width="10.42578125" style="165" customWidth="1"/>
    <col min="10246" max="10246" width="8.5703125" style="165" customWidth="1"/>
    <col min="10247" max="10247" width="9.5703125" style="165" customWidth="1"/>
    <col min="10248" max="10248" width="9.7109375" style="165" customWidth="1"/>
    <col min="10249" max="10249" width="9.85546875" style="165" customWidth="1"/>
    <col min="10250" max="10250" width="10" style="165" customWidth="1"/>
    <col min="10251" max="10251" width="10.7109375" style="165" customWidth="1"/>
    <col min="10252" max="10252" width="10.140625" style="165" customWidth="1"/>
    <col min="10253" max="10253" width="16.5703125" style="165" customWidth="1"/>
    <col min="10254" max="10254" width="11.140625" style="165" customWidth="1"/>
    <col min="10255" max="10255" width="9.28515625" style="165" customWidth="1"/>
    <col min="10256" max="10495" width="16.5703125" style="165"/>
    <col min="10496" max="10496" width="3.7109375" style="165" customWidth="1"/>
    <col min="10497" max="10497" width="10.42578125" style="165" customWidth="1"/>
    <col min="10498" max="10498" width="23.140625" style="165" customWidth="1"/>
    <col min="10499" max="10499" width="11" style="165" customWidth="1"/>
    <col min="10500" max="10500" width="8.85546875" style="165" customWidth="1"/>
    <col min="10501" max="10501" width="10.42578125" style="165" customWidth="1"/>
    <col min="10502" max="10502" width="8.5703125" style="165" customWidth="1"/>
    <col min="10503" max="10503" width="9.5703125" style="165" customWidth="1"/>
    <col min="10504" max="10504" width="9.7109375" style="165" customWidth="1"/>
    <col min="10505" max="10505" width="9.85546875" style="165" customWidth="1"/>
    <col min="10506" max="10506" width="10" style="165" customWidth="1"/>
    <col min="10507" max="10507" width="10.7109375" style="165" customWidth="1"/>
    <col min="10508" max="10508" width="10.140625" style="165" customWidth="1"/>
    <col min="10509" max="10509" width="16.5703125" style="165" customWidth="1"/>
    <col min="10510" max="10510" width="11.140625" style="165" customWidth="1"/>
    <col min="10511" max="10511" width="9.28515625" style="165" customWidth="1"/>
    <col min="10512" max="10751" width="16.5703125" style="165"/>
    <col min="10752" max="10752" width="3.7109375" style="165" customWidth="1"/>
    <col min="10753" max="10753" width="10.42578125" style="165" customWidth="1"/>
    <col min="10754" max="10754" width="23.140625" style="165" customWidth="1"/>
    <col min="10755" max="10755" width="11" style="165" customWidth="1"/>
    <col min="10756" max="10756" width="8.85546875" style="165" customWidth="1"/>
    <col min="10757" max="10757" width="10.42578125" style="165" customWidth="1"/>
    <col min="10758" max="10758" width="8.5703125" style="165" customWidth="1"/>
    <col min="10759" max="10759" width="9.5703125" style="165" customWidth="1"/>
    <col min="10760" max="10760" width="9.7109375" style="165" customWidth="1"/>
    <col min="10761" max="10761" width="9.85546875" style="165" customWidth="1"/>
    <col min="10762" max="10762" width="10" style="165" customWidth="1"/>
    <col min="10763" max="10763" width="10.7109375" style="165" customWidth="1"/>
    <col min="10764" max="10764" width="10.140625" style="165" customWidth="1"/>
    <col min="10765" max="10765" width="16.5703125" style="165" customWidth="1"/>
    <col min="10766" max="10766" width="11.140625" style="165" customWidth="1"/>
    <col min="10767" max="10767" width="9.28515625" style="165" customWidth="1"/>
    <col min="10768" max="11007" width="16.5703125" style="165"/>
    <col min="11008" max="11008" width="3.7109375" style="165" customWidth="1"/>
    <col min="11009" max="11009" width="10.42578125" style="165" customWidth="1"/>
    <col min="11010" max="11010" width="23.140625" style="165" customWidth="1"/>
    <col min="11011" max="11011" width="11" style="165" customWidth="1"/>
    <col min="11012" max="11012" width="8.85546875" style="165" customWidth="1"/>
    <col min="11013" max="11013" width="10.42578125" style="165" customWidth="1"/>
    <col min="11014" max="11014" width="8.5703125" style="165" customWidth="1"/>
    <col min="11015" max="11015" width="9.5703125" style="165" customWidth="1"/>
    <col min="11016" max="11016" width="9.7109375" style="165" customWidth="1"/>
    <col min="11017" max="11017" width="9.85546875" style="165" customWidth="1"/>
    <col min="11018" max="11018" width="10" style="165" customWidth="1"/>
    <col min="11019" max="11019" width="10.7109375" style="165" customWidth="1"/>
    <col min="11020" max="11020" width="10.140625" style="165" customWidth="1"/>
    <col min="11021" max="11021" width="16.5703125" style="165" customWidth="1"/>
    <col min="11022" max="11022" width="11.140625" style="165" customWidth="1"/>
    <col min="11023" max="11023" width="9.28515625" style="165" customWidth="1"/>
    <col min="11024" max="11263" width="16.5703125" style="165"/>
    <col min="11264" max="11264" width="3.7109375" style="165" customWidth="1"/>
    <col min="11265" max="11265" width="10.42578125" style="165" customWidth="1"/>
    <col min="11266" max="11266" width="23.140625" style="165" customWidth="1"/>
    <col min="11267" max="11267" width="11" style="165" customWidth="1"/>
    <col min="11268" max="11268" width="8.85546875" style="165" customWidth="1"/>
    <col min="11269" max="11269" width="10.42578125" style="165" customWidth="1"/>
    <col min="11270" max="11270" width="8.5703125" style="165" customWidth="1"/>
    <col min="11271" max="11271" width="9.5703125" style="165" customWidth="1"/>
    <col min="11272" max="11272" width="9.7109375" style="165" customWidth="1"/>
    <col min="11273" max="11273" width="9.85546875" style="165" customWidth="1"/>
    <col min="11274" max="11274" width="10" style="165" customWidth="1"/>
    <col min="11275" max="11275" width="10.7109375" style="165" customWidth="1"/>
    <col min="11276" max="11276" width="10.140625" style="165" customWidth="1"/>
    <col min="11277" max="11277" width="16.5703125" style="165" customWidth="1"/>
    <col min="11278" max="11278" width="11.140625" style="165" customWidth="1"/>
    <col min="11279" max="11279" width="9.28515625" style="165" customWidth="1"/>
    <col min="11280" max="11519" width="16.5703125" style="165"/>
    <col min="11520" max="11520" width="3.7109375" style="165" customWidth="1"/>
    <col min="11521" max="11521" width="10.42578125" style="165" customWidth="1"/>
    <col min="11522" max="11522" width="23.140625" style="165" customWidth="1"/>
    <col min="11523" max="11523" width="11" style="165" customWidth="1"/>
    <col min="11524" max="11524" width="8.85546875" style="165" customWidth="1"/>
    <col min="11525" max="11525" width="10.42578125" style="165" customWidth="1"/>
    <col min="11526" max="11526" width="8.5703125" style="165" customWidth="1"/>
    <col min="11527" max="11527" width="9.5703125" style="165" customWidth="1"/>
    <col min="11528" max="11528" width="9.7109375" style="165" customWidth="1"/>
    <col min="11529" max="11529" width="9.85546875" style="165" customWidth="1"/>
    <col min="11530" max="11530" width="10" style="165" customWidth="1"/>
    <col min="11531" max="11531" width="10.7109375" style="165" customWidth="1"/>
    <col min="11532" max="11532" width="10.140625" style="165" customWidth="1"/>
    <col min="11533" max="11533" width="16.5703125" style="165" customWidth="1"/>
    <col min="11534" max="11534" width="11.140625" style="165" customWidth="1"/>
    <col min="11535" max="11535" width="9.28515625" style="165" customWidth="1"/>
    <col min="11536" max="11775" width="16.5703125" style="165"/>
    <col min="11776" max="11776" width="3.7109375" style="165" customWidth="1"/>
    <col min="11777" max="11777" width="10.42578125" style="165" customWidth="1"/>
    <col min="11778" max="11778" width="23.140625" style="165" customWidth="1"/>
    <col min="11779" max="11779" width="11" style="165" customWidth="1"/>
    <col min="11780" max="11780" width="8.85546875" style="165" customWidth="1"/>
    <col min="11781" max="11781" width="10.42578125" style="165" customWidth="1"/>
    <col min="11782" max="11782" width="8.5703125" style="165" customWidth="1"/>
    <col min="11783" max="11783" width="9.5703125" style="165" customWidth="1"/>
    <col min="11784" max="11784" width="9.7109375" style="165" customWidth="1"/>
    <col min="11785" max="11785" width="9.85546875" style="165" customWidth="1"/>
    <col min="11786" max="11786" width="10" style="165" customWidth="1"/>
    <col min="11787" max="11787" width="10.7109375" style="165" customWidth="1"/>
    <col min="11788" max="11788" width="10.140625" style="165" customWidth="1"/>
    <col min="11789" max="11789" width="16.5703125" style="165" customWidth="1"/>
    <col min="11790" max="11790" width="11.140625" style="165" customWidth="1"/>
    <col min="11791" max="11791" width="9.28515625" style="165" customWidth="1"/>
    <col min="11792" max="12031" width="16.5703125" style="165"/>
    <col min="12032" max="12032" width="3.7109375" style="165" customWidth="1"/>
    <col min="12033" max="12033" width="10.42578125" style="165" customWidth="1"/>
    <col min="12034" max="12034" width="23.140625" style="165" customWidth="1"/>
    <col min="12035" max="12035" width="11" style="165" customWidth="1"/>
    <col min="12036" max="12036" width="8.85546875" style="165" customWidth="1"/>
    <col min="12037" max="12037" width="10.42578125" style="165" customWidth="1"/>
    <col min="12038" max="12038" width="8.5703125" style="165" customWidth="1"/>
    <col min="12039" max="12039" width="9.5703125" style="165" customWidth="1"/>
    <col min="12040" max="12040" width="9.7109375" style="165" customWidth="1"/>
    <col min="12041" max="12041" width="9.85546875" style="165" customWidth="1"/>
    <col min="12042" max="12042" width="10" style="165" customWidth="1"/>
    <col min="12043" max="12043" width="10.7109375" style="165" customWidth="1"/>
    <col min="12044" max="12044" width="10.140625" style="165" customWidth="1"/>
    <col min="12045" max="12045" width="16.5703125" style="165" customWidth="1"/>
    <col min="12046" max="12046" width="11.140625" style="165" customWidth="1"/>
    <col min="12047" max="12047" width="9.28515625" style="165" customWidth="1"/>
    <col min="12048" max="12287" width="16.5703125" style="165"/>
    <col min="12288" max="12288" width="3.7109375" style="165" customWidth="1"/>
    <col min="12289" max="12289" width="10.42578125" style="165" customWidth="1"/>
    <col min="12290" max="12290" width="23.140625" style="165" customWidth="1"/>
    <col min="12291" max="12291" width="11" style="165" customWidth="1"/>
    <col min="12292" max="12292" width="8.85546875" style="165" customWidth="1"/>
    <col min="12293" max="12293" width="10.42578125" style="165" customWidth="1"/>
    <col min="12294" max="12294" width="8.5703125" style="165" customWidth="1"/>
    <col min="12295" max="12295" width="9.5703125" style="165" customWidth="1"/>
    <col min="12296" max="12296" width="9.7109375" style="165" customWidth="1"/>
    <col min="12297" max="12297" width="9.85546875" style="165" customWidth="1"/>
    <col min="12298" max="12298" width="10" style="165" customWidth="1"/>
    <col min="12299" max="12299" width="10.7109375" style="165" customWidth="1"/>
    <col min="12300" max="12300" width="10.140625" style="165" customWidth="1"/>
    <col min="12301" max="12301" width="16.5703125" style="165" customWidth="1"/>
    <col min="12302" max="12302" width="11.140625" style="165" customWidth="1"/>
    <col min="12303" max="12303" width="9.28515625" style="165" customWidth="1"/>
    <col min="12304" max="12543" width="16.5703125" style="165"/>
    <col min="12544" max="12544" width="3.7109375" style="165" customWidth="1"/>
    <col min="12545" max="12545" width="10.42578125" style="165" customWidth="1"/>
    <col min="12546" max="12546" width="23.140625" style="165" customWidth="1"/>
    <col min="12547" max="12547" width="11" style="165" customWidth="1"/>
    <col min="12548" max="12548" width="8.85546875" style="165" customWidth="1"/>
    <col min="12549" max="12549" width="10.42578125" style="165" customWidth="1"/>
    <col min="12550" max="12550" width="8.5703125" style="165" customWidth="1"/>
    <col min="12551" max="12551" width="9.5703125" style="165" customWidth="1"/>
    <col min="12552" max="12552" width="9.7109375" style="165" customWidth="1"/>
    <col min="12553" max="12553" width="9.85546875" style="165" customWidth="1"/>
    <col min="12554" max="12554" width="10" style="165" customWidth="1"/>
    <col min="12555" max="12555" width="10.7109375" style="165" customWidth="1"/>
    <col min="12556" max="12556" width="10.140625" style="165" customWidth="1"/>
    <col min="12557" max="12557" width="16.5703125" style="165" customWidth="1"/>
    <col min="12558" max="12558" width="11.140625" style="165" customWidth="1"/>
    <col min="12559" max="12559" width="9.28515625" style="165" customWidth="1"/>
    <col min="12560" max="12799" width="16.5703125" style="165"/>
    <col min="12800" max="12800" width="3.7109375" style="165" customWidth="1"/>
    <col min="12801" max="12801" width="10.42578125" style="165" customWidth="1"/>
    <col min="12802" max="12802" width="23.140625" style="165" customWidth="1"/>
    <col min="12803" max="12803" width="11" style="165" customWidth="1"/>
    <col min="12804" max="12804" width="8.85546875" style="165" customWidth="1"/>
    <col min="12805" max="12805" width="10.42578125" style="165" customWidth="1"/>
    <col min="12806" max="12806" width="8.5703125" style="165" customWidth="1"/>
    <col min="12807" max="12807" width="9.5703125" style="165" customWidth="1"/>
    <col min="12808" max="12808" width="9.7109375" style="165" customWidth="1"/>
    <col min="12809" max="12809" width="9.85546875" style="165" customWidth="1"/>
    <col min="12810" max="12810" width="10" style="165" customWidth="1"/>
    <col min="12811" max="12811" width="10.7109375" style="165" customWidth="1"/>
    <col min="12812" max="12812" width="10.140625" style="165" customWidth="1"/>
    <col min="12813" max="12813" width="16.5703125" style="165" customWidth="1"/>
    <col min="12814" max="12814" width="11.140625" style="165" customWidth="1"/>
    <col min="12815" max="12815" width="9.28515625" style="165" customWidth="1"/>
    <col min="12816" max="13055" width="16.5703125" style="165"/>
    <col min="13056" max="13056" width="3.7109375" style="165" customWidth="1"/>
    <col min="13057" max="13057" width="10.42578125" style="165" customWidth="1"/>
    <col min="13058" max="13058" width="23.140625" style="165" customWidth="1"/>
    <col min="13059" max="13059" width="11" style="165" customWidth="1"/>
    <col min="13060" max="13060" width="8.85546875" style="165" customWidth="1"/>
    <col min="13061" max="13061" width="10.42578125" style="165" customWidth="1"/>
    <col min="13062" max="13062" width="8.5703125" style="165" customWidth="1"/>
    <col min="13063" max="13063" width="9.5703125" style="165" customWidth="1"/>
    <col min="13064" max="13064" width="9.7109375" style="165" customWidth="1"/>
    <col min="13065" max="13065" width="9.85546875" style="165" customWidth="1"/>
    <col min="13066" max="13066" width="10" style="165" customWidth="1"/>
    <col min="13067" max="13067" width="10.7109375" style="165" customWidth="1"/>
    <col min="13068" max="13068" width="10.140625" style="165" customWidth="1"/>
    <col min="13069" max="13069" width="16.5703125" style="165" customWidth="1"/>
    <col min="13070" max="13070" width="11.140625" style="165" customWidth="1"/>
    <col min="13071" max="13071" width="9.28515625" style="165" customWidth="1"/>
    <col min="13072" max="13311" width="16.5703125" style="165"/>
    <col min="13312" max="13312" width="3.7109375" style="165" customWidth="1"/>
    <col min="13313" max="13313" width="10.42578125" style="165" customWidth="1"/>
    <col min="13314" max="13314" width="23.140625" style="165" customWidth="1"/>
    <col min="13315" max="13315" width="11" style="165" customWidth="1"/>
    <col min="13316" max="13316" width="8.85546875" style="165" customWidth="1"/>
    <col min="13317" max="13317" width="10.42578125" style="165" customWidth="1"/>
    <col min="13318" max="13318" width="8.5703125" style="165" customWidth="1"/>
    <col min="13319" max="13319" width="9.5703125" style="165" customWidth="1"/>
    <col min="13320" max="13320" width="9.7109375" style="165" customWidth="1"/>
    <col min="13321" max="13321" width="9.85546875" style="165" customWidth="1"/>
    <col min="13322" max="13322" width="10" style="165" customWidth="1"/>
    <col min="13323" max="13323" width="10.7109375" style="165" customWidth="1"/>
    <col min="13324" max="13324" width="10.140625" style="165" customWidth="1"/>
    <col min="13325" max="13325" width="16.5703125" style="165" customWidth="1"/>
    <col min="13326" max="13326" width="11.140625" style="165" customWidth="1"/>
    <col min="13327" max="13327" width="9.28515625" style="165" customWidth="1"/>
    <col min="13328" max="13567" width="16.5703125" style="165"/>
    <col min="13568" max="13568" width="3.7109375" style="165" customWidth="1"/>
    <col min="13569" max="13569" width="10.42578125" style="165" customWidth="1"/>
    <col min="13570" max="13570" width="23.140625" style="165" customWidth="1"/>
    <col min="13571" max="13571" width="11" style="165" customWidth="1"/>
    <col min="13572" max="13572" width="8.85546875" style="165" customWidth="1"/>
    <col min="13573" max="13573" width="10.42578125" style="165" customWidth="1"/>
    <col min="13574" max="13574" width="8.5703125" style="165" customWidth="1"/>
    <col min="13575" max="13575" width="9.5703125" style="165" customWidth="1"/>
    <col min="13576" max="13576" width="9.7109375" style="165" customWidth="1"/>
    <col min="13577" max="13577" width="9.85546875" style="165" customWidth="1"/>
    <col min="13578" max="13578" width="10" style="165" customWidth="1"/>
    <col min="13579" max="13579" width="10.7109375" style="165" customWidth="1"/>
    <col min="13580" max="13580" width="10.140625" style="165" customWidth="1"/>
    <col min="13581" max="13581" width="16.5703125" style="165" customWidth="1"/>
    <col min="13582" max="13582" width="11.140625" style="165" customWidth="1"/>
    <col min="13583" max="13583" width="9.28515625" style="165" customWidth="1"/>
    <col min="13584" max="13823" width="16.5703125" style="165"/>
    <col min="13824" max="13824" width="3.7109375" style="165" customWidth="1"/>
    <col min="13825" max="13825" width="10.42578125" style="165" customWidth="1"/>
    <col min="13826" max="13826" width="23.140625" style="165" customWidth="1"/>
    <col min="13827" max="13827" width="11" style="165" customWidth="1"/>
    <col min="13828" max="13828" width="8.85546875" style="165" customWidth="1"/>
    <col min="13829" max="13829" width="10.42578125" style="165" customWidth="1"/>
    <col min="13830" max="13830" width="8.5703125" style="165" customWidth="1"/>
    <col min="13831" max="13831" width="9.5703125" style="165" customWidth="1"/>
    <col min="13832" max="13832" width="9.7109375" style="165" customWidth="1"/>
    <col min="13833" max="13833" width="9.85546875" style="165" customWidth="1"/>
    <col min="13834" max="13834" width="10" style="165" customWidth="1"/>
    <col min="13835" max="13835" width="10.7109375" style="165" customWidth="1"/>
    <col min="13836" max="13836" width="10.140625" style="165" customWidth="1"/>
    <col min="13837" max="13837" width="16.5703125" style="165" customWidth="1"/>
    <col min="13838" max="13838" width="11.140625" style="165" customWidth="1"/>
    <col min="13839" max="13839" width="9.28515625" style="165" customWidth="1"/>
    <col min="13840" max="14079" width="16.5703125" style="165"/>
    <col min="14080" max="14080" width="3.7109375" style="165" customWidth="1"/>
    <col min="14081" max="14081" width="10.42578125" style="165" customWidth="1"/>
    <col min="14082" max="14082" width="23.140625" style="165" customWidth="1"/>
    <col min="14083" max="14083" width="11" style="165" customWidth="1"/>
    <col min="14084" max="14084" width="8.85546875" style="165" customWidth="1"/>
    <col min="14085" max="14085" width="10.42578125" style="165" customWidth="1"/>
    <col min="14086" max="14086" width="8.5703125" style="165" customWidth="1"/>
    <col min="14087" max="14087" width="9.5703125" style="165" customWidth="1"/>
    <col min="14088" max="14088" width="9.7109375" style="165" customWidth="1"/>
    <col min="14089" max="14089" width="9.85546875" style="165" customWidth="1"/>
    <col min="14090" max="14090" width="10" style="165" customWidth="1"/>
    <col min="14091" max="14091" width="10.7109375" style="165" customWidth="1"/>
    <col min="14092" max="14092" width="10.140625" style="165" customWidth="1"/>
    <col min="14093" max="14093" width="16.5703125" style="165" customWidth="1"/>
    <col min="14094" max="14094" width="11.140625" style="165" customWidth="1"/>
    <col min="14095" max="14095" width="9.28515625" style="165" customWidth="1"/>
    <col min="14096" max="14335" width="16.5703125" style="165"/>
    <col min="14336" max="14336" width="3.7109375" style="165" customWidth="1"/>
    <col min="14337" max="14337" width="10.42578125" style="165" customWidth="1"/>
    <col min="14338" max="14338" width="23.140625" style="165" customWidth="1"/>
    <col min="14339" max="14339" width="11" style="165" customWidth="1"/>
    <col min="14340" max="14340" width="8.85546875" style="165" customWidth="1"/>
    <col min="14341" max="14341" width="10.42578125" style="165" customWidth="1"/>
    <col min="14342" max="14342" width="8.5703125" style="165" customWidth="1"/>
    <col min="14343" max="14343" width="9.5703125" style="165" customWidth="1"/>
    <col min="14344" max="14344" width="9.7109375" style="165" customWidth="1"/>
    <col min="14345" max="14345" width="9.85546875" style="165" customWidth="1"/>
    <col min="14346" max="14346" width="10" style="165" customWidth="1"/>
    <col min="14347" max="14347" width="10.7109375" style="165" customWidth="1"/>
    <col min="14348" max="14348" width="10.140625" style="165" customWidth="1"/>
    <col min="14349" max="14349" width="16.5703125" style="165" customWidth="1"/>
    <col min="14350" max="14350" width="11.140625" style="165" customWidth="1"/>
    <col min="14351" max="14351" width="9.28515625" style="165" customWidth="1"/>
    <col min="14352" max="14591" width="16.5703125" style="165"/>
    <col min="14592" max="14592" width="3.7109375" style="165" customWidth="1"/>
    <col min="14593" max="14593" width="10.42578125" style="165" customWidth="1"/>
    <col min="14594" max="14594" width="23.140625" style="165" customWidth="1"/>
    <col min="14595" max="14595" width="11" style="165" customWidth="1"/>
    <col min="14596" max="14596" width="8.85546875" style="165" customWidth="1"/>
    <col min="14597" max="14597" width="10.42578125" style="165" customWidth="1"/>
    <col min="14598" max="14598" width="8.5703125" style="165" customWidth="1"/>
    <col min="14599" max="14599" width="9.5703125" style="165" customWidth="1"/>
    <col min="14600" max="14600" width="9.7109375" style="165" customWidth="1"/>
    <col min="14601" max="14601" width="9.85546875" style="165" customWidth="1"/>
    <col min="14602" max="14602" width="10" style="165" customWidth="1"/>
    <col min="14603" max="14603" width="10.7109375" style="165" customWidth="1"/>
    <col min="14604" max="14604" width="10.140625" style="165" customWidth="1"/>
    <col min="14605" max="14605" width="16.5703125" style="165" customWidth="1"/>
    <col min="14606" max="14606" width="11.140625" style="165" customWidth="1"/>
    <col min="14607" max="14607" width="9.28515625" style="165" customWidth="1"/>
    <col min="14608" max="14847" width="16.5703125" style="165"/>
    <col min="14848" max="14848" width="3.7109375" style="165" customWidth="1"/>
    <col min="14849" max="14849" width="10.42578125" style="165" customWidth="1"/>
    <col min="14850" max="14850" width="23.140625" style="165" customWidth="1"/>
    <col min="14851" max="14851" width="11" style="165" customWidth="1"/>
    <col min="14852" max="14852" width="8.85546875" style="165" customWidth="1"/>
    <col min="14853" max="14853" width="10.42578125" style="165" customWidth="1"/>
    <col min="14854" max="14854" width="8.5703125" style="165" customWidth="1"/>
    <col min="14855" max="14855" width="9.5703125" style="165" customWidth="1"/>
    <col min="14856" max="14856" width="9.7109375" style="165" customWidth="1"/>
    <col min="14857" max="14857" width="9.85546875" style="165" customWidth="1"/>
    <col min="14858" max="14858" width="10" style="165" customWidth="1"/>
    <col min="14859" max="14859" width="10.7109375" style="165" customWidth="1"/>
    <col min="14860" max="14860" width="10.140625" style="165" customWidth="1"/>
    <col min="14861" max="14861" width="16.5703125" style="165" customWidth="1"/>
    <col min="14862" max="14862" width="11.140625" style="165" customWidth="1"/>
    <col min="14863" max="14863" width="9.28515625" style="165" customWidth="1"/>
    <col min="14864" max="15103" width="16.5703125" style="165"/>
    <col min="15104" max="15104" width="3.7109375" style="165" customWidth="1"/>
    <col min="15105" max="15105" width="10.42578125" style="165" customWidth="1"/>
    <col min="15106" max="15106" width="23.140625" style="165" customWidth="1"/>
    <col min="15107" max="15107" width="11" style="165" customWidth="1"/>
    <col min="15108" max="15108" width="8.85546875" style="165" customWidth="1"/>
    <col min="15109" max="15109" width="10.42578125" style="165" customWidth="1"/>
    <col min="15110" max="15110" width="8.5703125" style="165" customWidth="1"/>
    <col min="15111" max="15111" width="9.5703125" style="165" customWidth="1"/>
    <col min="15112" max="15112" width="9.7109375" style="165" customWidth="1"/>
    <col min="15113" max="15113" width="9.85546875" style="165" customWidth="1"/>
    <col min="15114" max="15114" width="10" style="165" customWidth="1"/>
    <col min="15115" max="15115" width="10.7109375" style="165" customWidth="1"/>
    <col min="15116" max="15116" width="10.140625" style="165" customWidth="1"/>
    <col min="15117" max="15117" width="16.5703125" style="165" customWidth="1"/>
    <col min="15118" max="15118" width="11.140625" style="165" customWidth="1"/>
    <col min="15119" max="15119" width="9.28515625" style="165" customWidth="1"/>
    <col min="15120" max="15359" width="16.5703125" style="165"/>
    <col min="15360" max="15360" width="3.7109375" style="165" customWidth="1"/>
    <col min="15361" max="15361" width="10.42578125" style="165" customWidth="1"/>
    <col min="15362" max="15362" width="23.140625" style="165" customWidth="1"/>
    <col min="15363" max="15363" width="11" style="165" customWidth="1"/>
    <col min="15364" max="15364" width="8.85546875" style="165" customWidth="1"/>
    <col min="15365" max="15365" width="10.42578125" style="165" customWidth="1"/>
    <col min="15366" max="15366" width="8.5703125" style="165" customWidth="1"/>
    <col min="15367" max="15367" width="9.5703125" style="165" customWidth="1"/>
    <col min="15368" max="15368" width="9.7109375" style="165" customWidth="1"/>
    <col min="15369" max="15369" width="9.85546875" style="165" customWidth="1"/>
    <col min="15370" max="15370" width="10" style="165" customWidth="1"/>
    <col min="15371" max="15371" width="10.7109375" style="165" customWidth="1"/>
    <col min="15372" max="15372" width="10.140625" style="165" customWidth="1"/>
    <col min="15373" max="15373" width="16.5703125" style="165" customWidth="1"/>
    <col min="15374" max="15374" width="11.140625" style="165" customWidth="1"/>
    <col min="15375" max="15375" width="9.28515625" style="165" customWidth="1"/>
    <col min="15376" max="15615" width="16.5703125" style="165"/>
    <col min="15616" max="15616" width="3.7109375" style="165" customWidth="1"/>
    <col min="15617" max="15617" width="10.42578125" style="165" customWidth="1"/>
    <col min="15618" max="15618" width="23.140625" style="165" customWidth="1"/>
    <col min="15619" max="15619" width="11" style="165" customWidth="1"/>
    <col min="15620" max="15620" width="8.85546875" style="165" customWidth="1"/>
    <col min="15621" max="15621" width="10.42578125" style="165" customWidth="1"/>
    <col min="15622" max="15622" width="8.5703125" style="165" customWidth="1"/>
    <col min="15623" max="15623" width="9.5703125" style="165" customWidth="1"/>
    <col min="15624" max="15624" width="9.7109375" style="165" customWidth="1"/>
    <col min="15625" max="15625" width="9.85546875" style="165" customWidth="1"/>
    <col min="15626" max="15626" width="10" style="165" customWidth="1"/>
    <col min="15627" max="15627" width="10.7109375" style="165" customWidth="1"/>
    <col min="15628" max="15628" width="10.140625" style="165" customWidth="1"/>
    <col min="15629" max="15629" width="16.5703125" style="165" customWidth="1"/>
    <col min="15630" max="15630" width="11.140625" style="165" customWidth="1"/>
    <col min="15631" max="15631" width="9.28515625" style="165" customWidth="1"/>
    <col min="15632" max="15871" width="16.5703125" style="165"/>
    <col min="15872" max="15872" width="3.7109375" style="165" customWidth="1"/>
    <col min="15873" max="15873" width="10.42578125" style="165" customWidth="1"/>
    <col min="15874" max="15874" width="23.140625" style="165" customWidth="1"/>
    <col min="15875" max="15875" width="11" style="165" customWidth="1"/>
    <col min="15876" max="15876" width="8.85546875" style="165" customWidth="1"/>
    <col min="15877" max="15877" width="10.42578125" style="165" customWidth="1"/>
    <col min="15878" max="15878" width="8.5703125" style="165" customWidth="1"/>
    <col min="15879" max="15879" width="9.5703125" style="165" customWidth="1"/>
    <col min="15880" max="15880" width="9.7109375" style="165" customWidth="1"/>
    <col min="15881" max="15881" width="9.85546875" style="165" customWidth="1"/>
    <col min="15882" max="15882" width="10" style="165" customWidth="1"/>
    <col min="15883" max="15883" width="10.7109375" style="165" customWidth="1"/>
    <col min="15884" max="15884" width="10.140625" style="165" customWidth="1"/>
    <col min="15885" max="15885" width="16.5703125" style="165" customWidth="1"/>
    <col min="15886" max="15886" width="11.140625" style="165" customWidth="1"/>
    <col min="15887" max="15887" width="9.28515625" style="165" customWidth="1"/>
    <col min="15888" max="16127" width="16.5703125" style="165"/>
    <col min="16128" max="16128" width="3.7109375" style="165" customWidth="1"/>
    <col min="16129" max="16129" width="10.42578125" style="165" customWidth="1"/>
    <col min="16130" max="16130" width="23.140625" style="165" customWidth="1"/>
    <col min="16131" max="16131" width="11" style="165" customWidth="1"/>
    <col min="16132" max="16132" width="8.85546875" style="165" customWidth="1"/>
    <col min="16133" max="16133" width="10.42578125" style="165" customWidth="1"/>
    <col min="16134" max="16134" width="8.5703125" style="165" customWidth="1"/>
    <col min="16135" max="16135" width="9.5703125" style="165" customWidth="1"/>
    <col min="16136" max="16136" width="9.7109375" style="165" customWidth="1"/>
    <col min="16137" max="16137" width="9.85546875" style="165" customWidth="1"/>
    <col min="16138" max="16138" width="10" style="165" customWidth="1"/>
    <col min="16139" max="16139" width="10.7109375" style="165" customWidth="1"/>
    <col min="16140" max="16140" width="10.140625" style="165" customWidth="1"/>
    <col min="16141" max="16141" width="16.5703125" style="165" customWidth="1"/>
    <col min="16142" max="16142" width="11.140625" style="165" customWidth="1"/>
    <col min="16143" max="16143" width="9.28515625" style="165" customWidth="1"/>
    <col min="16144" max="16384" width="16.5703125" style="16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6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6" customFormat="1" ht="15" customHeight="1">
      <c r="B6" s="180" t="s">
        <v>48</v>
      </c>
      <c r="C6" s="181" t="s">
        <v>177</v>
      </c>
      <c r="D6" s="181"/>
      <c r="E6" s="182" t="s">
        <v>212</v>
      </c>
      <c r="F6" s="182"/>
      <c r="G6" s="181" t="s">
        <v>178</v>
      </c>
      <c r="H6" s="181"/>
      <c r="I6" s="182" t="s">
        <v>179</v>
      </c>
      <c r="J6" s="182"/>
      <c r="K6" s="181" t="s">
        <v>180</v>
      </c>
      <c r="L6" s="181"/>
    </row>
    <row r="7" spans="2:17" s="166" customFormat="1" ht="30" customHeight="1">
      <c r="B7" s="180"/>
      <c r="C7" s="69" t="s">
        <v>273</v>
      </c>
      <c r="D7" s="91" t="s">
        <v>213</v>
      </c>
      <c r="E7" s="47" t="s">
        <v>273</v>
      </c>
      <c r="F7" s="169" t="s">
        <v>213</v>
      </c>
      <c r="G7" s="49" t="s">
        <v>273</v>
      </c>
      <c r="H7" s="91" t="s">
        <v>213</v>
      </c>
      <c r="I7" s="47" t="s">
        <v>273</v>
      </c>
      <c r="J7" s="169" t="s">
        <v>213</v>
      </c>
      <c r="K7" s="49" t="s">
        <v>273</v>
      </c>
      <c r="L7" s="91" t="s">
        <v>213</v>
      </c>
    </row>
    <row r="8" spans="2:17" ht="15" customHeight="1">
      <c r="B8" s="183" t="s">
        <v>27</v>
      </c>
      <c r="C8" s="184">
        <v>47116</v>
      </c>
      <c r="D8" s="61">
        <v>0.35104607498360851</v>
      </c>
      <c r="E8" s="185">
        <v>33759</v>
      </c>
      <c r="F8" s="186">
        <v>0.41205189859512503</v>
      </c>
      <c r="G8" s="184">
        <v>13321</v>
      </c>
      <c r="H8" s="61">
        <v>0.26156021127451945</v>
      </c>
      <c r="I8" s="185">
        <v>22</v>
      </c>
      <c r="J8" s="187">
        <v>4.0665434380776341E-2</v>
      </c>
      <c r="K8" s="184">
        <v>14</v>
      </c>
      <c r="L8" s="61">
        <v>1.7135862913096694E-2</v>
      </c>
      <c r="M8" s="188"/>
      <c r="N8" s="188"/>
    </row>
    <row r="9" spans="2:17" ht="15" customHeight="1">
      <c r="B9" s="183" t="s">
        <v>181</v>
      </c>
      <c r="C9" s="184">
        <v>17</v>
      </c>
      <c r="D9" s="61">
        <v>1.2666150086427846E-4</v>
      </c>
      <c r="E9" s="185">
        <v>0</v>
      </c>
      <c r="F9" s="189">
        <v>0</v>
      </c>
      <c r="G9" s="184">
        <v>0</v>
      </c>
      <c r="H9" s="190">
        <v>0</v>
      </c>
      <c r="I9" s="185">
        <v>0</v>
      </c>
      <c r="J9" s="191" t="s">
        <v>86</v>
      </c>
      <c r="K9" s="184">
        <v>17</v>
      </c>
      <c r="L9" s="61">
        <v>2.0807833537331701E-2</v>
      </c>
      <c r="M9" s="188"/>
      <c r="N9" s="188"/>
    </row>
    <row r="10" spans="2:17" ht="15" customHeight="1">
      <c r="B10" s="183" t="s">
        <v>182</v>
      </c>
      <c r="C10" s="184">
        <v>115</v>
      </c>
      <c r="D10" s="61">
        <v>8.5682779996423678E-4</v>
      </c>
      <c r="E10" s="185">
        <v>18</v>
      </c>
      <c r="F10" s="186">
        <v>2.1970242527066119E-4</v>
      </c>
      <c r="G10" s="184">
        <v>24</v>
      </c>
      <c r="H10" s="61">
        <v>4.7124428125429519E-4</v>
      </c>
      <c r="I10" s="185">
        <v>0</v>
      </c>
      <c r="J10" s="191" t="s">
        <v>86</v>
      </c>
      <c r="K10" s="184">
        <v>73</v>
      </c>
      <c r="L10" s="61">
        <v>8.935128518971848E-2</v>
      </c>
      <c r="M10" s="188"/>
      <c r="N10" s="188"/>
    </row>
    <row r="11" spans="2:17" ht="15" customHeight="1">
      <c r="B11" s="183" t="s">
        <v>28</v>
      </c>
      <c r="C11" s="184">
        <v>39760</v>
      </c>
      <c r="D11" s="61">
        <v>0.29623889849198309</v>
      </c>
      <c r="E11" s="185">
        <v>16541</v>
      </c>
      <c r="F11" s="186">
        <v>0.20189432313344483</v>
      </c>
      <c r="G11" s="184">
        <v>23199</v>
      </c>
      <c r="H11" s="61">
        <v>0.4555165033674331</v>
      </c>
      <c r="I11" s="185">
        <v>0</v>
      </c>
      <c r="J11" s="191" t="s">
        <v>86</v>
      </c>
      <c r="K11" s="184">
        <v>20</v>
      </c>
      <c r="L11" s="61">
        <v>2.4479804161566709E-2</v>
      </c>
      <c r="M11" s="188"/>
      <c r="N11" s="188"/>
    </row>
    <row r="12" spans="2:17" ht="15" customHeight="1">
      <c r="B12" s="183" t="s">
        <v>214</v>
      </c>
      <c r="C12" s="184">
        <v>272</v>
      </c>
      <c r="D12" s="61">
        <v>2.0265840138284554E-3</v>
      </c>
      <c r="E12" s="185">
        <v>234</v>
      </c>
      <c r="F12" s="189">
        <v>0</v>
      </c>
      <c r="G12" s="184">
        <v>0</v>
      </c>
      <c r="H12" s="190">
        <v>0</v>
      </c>
      <c r="I12" s="185">
        <v>0</v>
      </c>
      <c r="J12" s="191" t="s">
        <v>86</v>
      </c>
      <c r="K12" s="184">
        <v>38</v>
      </c>
      <c r="L12" s="61">
        <v>4.6511627906976744E-2</v>
      </c>
      <c r="M12" s="188"/>
      <c r="N12" s="188"/>
    </row>
    <row r="13" spans="2:17" ht="15" customHeight="1">
      <c r="B13" s="183" t="s">
        <v>184</v>
      </c>
      <c r="C13" s="184">
        <v>1026</v>
      </c>
      <c r="D13" s="61">
        <v>7.6443941109852771E-3</v>
      </c>
      <c r="E13" s="185">
        <v>986</v>
      </c>
      <c r="F13" s="186">
        <v>1.2034810628715108E-2</v>
      </c>
      <c r="G13" s="184">
        <v>28</v>
      </c>
      <c r="H13" s="61">
        <v>5.4978499479667775E-4</v>
      </c>
      <c r="I13" s="185">
        <v>0</v>
      </c>
      <c r="J13" s="191" t="s">
        <v>86</v>
      </c>
      <c r="K13" s="184">
        <v>12</v>
      </c>
      <c r="L13" s="61">
        <v>1.4687882496940025E-2</v>
      </c>
      <c r="M13" s="188"/>
      <c r="N13" s="188"/>
    </row>
    <row r="14" spans="2:17" ht="15" customHeight="1">
      <c r="B14" s="183" t="s">
        <v>185</v>
      </c>
      <c r="C14" s="184">
        <v>20</v>
      </c>
      <c r="D14" s="61">
        <v>1.4901353042856292E-4</v>
      </c>
      <c r="E14" s="185">
        <v>0</v>
      </c>
      <c r="F14" s="189">
        <v>0</v>
      </c>
      <c r="G14" s="184">
        <v>0</v>
      </c>
      <c r="H14" s="190">
        <v>0</v>
      </c>
      <c r="I14" s="185">
        <v>0</v>
      </c>
      <c r="J14" s="191" t="s">
        <v>86</v>
      </c>
      <c r="K14" s="184">
        <v>20</v>
      </c>
      <c r="L14" s="61">
        <v>2.4479804161566709E-2</v>
      </c>
      <c r="M14" s="188"/>
      <c r="N14" s="188"/>
      <c r="O14" s="188"/>
      <c r="P14" s="188"/>
      <c r="Q14" s="188"/>
    </row>
    <row r="15" spans="2:17" ht="15" customHeight="1">
      <c r="B15" s="183" t="s">
        <v>186</v>
      </c>
      <c r="C15" s="184">
        <v>205</v>
      </c>
      <c r="D15" s="61">
        <v>1.5273886868927698E-3</v>
      </c>
      <c r="E15" s="185">
        <v>46</v>
      </c>
      <c r="F15" s="186">
        <v>5.6146175346946745E-4</v>
      </c>
      <c r="G15" s="184">
        <v>16</v>
      </c>
      <c r="H15" s="61">
        <v>3.1416285416953013E-4</v>
      </c>
      <c r="I15" s="185">
        <v>108</v>
      </c>
      <c r="J15" s="187">
        <v>0.19963031423290203</v>
      </c>
      <c r="K15" s="184">
        <v>35</v>
      </c>
      <c r="L15" s="61">
        <v>4.2839657282741736E-2</v>
      </c>
      <c r="M15" s="188"/>
      <c r="N15" s="188"/>
      <c r="O15" s="188"/>
      <c r="P15" s="188"/>
      <c r="Q15" s="188"/>
    </row>
    <row r="16" spans="2:17" ht="15" customHeight="1">
      <c r="B16" s="183" t="s">
        <v>187</v>
      </c>
      <c r="C16" s="184">
        <v>1422</v>
      </c>
      <c r="D16" s="61">
        <v>1.0594862013470823E-2</v>
      </c>
      <c r="E16" s="185">
        <v>930</v>
      </c>
      <c r="F16" s="186">
        <v>1.1351291972317495E-2</v>
      </c>
      <c r="G16" s="184">
        <v>387</v>
      </c>
      <c r="H16" s="61">
        <v>7.5988140352255098E-3</v>
      </c>
      <c r="I16" s="185">
        <v>38</v>
      </c>
      <c r="J16" s="187">
        <v>7.0240295748613679E-2</v>
      </c>
      <c r="K16" s="184">
        <v>67</v>
      </c>
      <c r="L16" s="61">
        <v>8.2007343941248464E-2</v>
      </c>
      <c r="M16" s="188"/>
      <c r="N16" s="188"/>
      <c r="O16" s="188"/>
      <c r="P16" s="188"/>
      <c r="Q16" s="188"/>
    </row>
    <row r="17" spans="2:17" ht="15" customHeight="1">
      <c r="B17" s="183" t="s">
        <v>188</v>
      </c>
      <c r="C17" s="184">
        <v>4</v>
      </c>
      <c r="D17" s="61">
        <v>2.9802706085712583E-5</v>
      </c>
      <c r="E17" s="185">
        <v>0</v>
      </c>
      <c r="F17" s="189">
        <v>0</v>
      </c>
      <c r="G17" s="184">
        <v>0</v>
      </c>
      <c r="H17" s="190">
        <v>0</v>
      </c>
      <c r="I17" s="185">
        <v>0</v>
      </c>
      <c r="J17" s="191" t="s">
        <v>86</v>
      </c>
      <c r="K17" s="184">
        <v>4</v>
      </c>
      <c r="L17" s="61">
        <v>4.8959608323133411E-3</v>
      </c>
      <c r="M17" s="188"/>
      <c r="N17" s="188"/>
      <c r="O17" s="188"/>
      <c r="P17" s="188"/>
      <c r="Q17" s="188"/>
    </row>
    <row r="18" spans="2:17" ht="15" customHeight="1">
      <c r="B18" s="183" t="s">
        <v>215</v>
      </c>
      <c r="C18" s="184">
        <v>2343</v>
      </c>
      <c r="D18" s="61">
        <v>1.7456935089706145E-2</v>
      </c>
      <c r="E18" s="185">
        <v>2261</v>
      </c>
      <c r="F18" s="186">
        <v>2.7597065752053607E-2</v>
      </c>
      <c r="G18" s="184">
        <v>30</v>
      </c>
      <c r="H18" s="61">
        <v>5.89055351567869E-4</v>
      </c>
      <c r="I18" s="185">
        <v>15</v>
      </c>
      <c r="J18" s="187">
        <v>2.7726432532347505E-2</v>
      </c>
      <c r="K18" s="184">
        <v>37</v>
      </c>
      <c r="L18" s="61">
        <v>4.528763769889841E-2</v>
      </c>
      <c r="M18" s="188"/>
      <c r="N18" s="188"/>
      <c r="O18" s="188"/>
      <c r="P18" s="188"/>
      <c r="Q18" s="188"/>
    </row>
    <row r="19" spans="2:17" ht="15" customHeight="1">
      <c r="B19" s="183" t="s">
        <v>216</v>
      </c>
      <c r="C19" s="184">
        <v>80</v>
      </c>
      <c r="D19" s="61">
        <v>5.9605412171425168E-4</v>
      </c>
      <c r="E19" s="185">
        <v>0</v>
      </c>
      <c r="F19" s="189">
        <v>0</v>
      </c>
      <c r="G19" s="184">
        <v>0</v>
      </c>
      <c r="H19" s="192" t="s">
        <v>86</v>
      </c>
      <c r="I19" s="185">
        <v>65</v>
      </c>
      <c r="J19" s="187">
        <v>0.12014787430683918</v>
      </c>
      <c r="K19" s="184">
        <v>15</v>
      </c>
      <c r="L19" s="61">
        <v>1.8359853121175031E-2</v>
      </c>
      <c r="M19" s="188"/>
      <c r="N19" s="188"/>
      <c r="O19" s="188"/>
      <c r="P19" s="188"/>
      <c r="Q19" s="188"/>
    </row>
    <row r="20" spans="2:17" ht="15" customHeight="1">
      <c r="B20" s="183" t="s">
        <v>191</v>
      </c>
      <c r="C20" s="184">
        <v>97</v>
      </c>
      <c r="D20" s="61">
        <v>7.2271562257853015E-4</v>
      </c>
      <c r="E20" s="185">
        <v>0</v>
      </c>
      <c r="F20" s="189">
        <v>0</v>
      </c>
      <c r="G20" s="184">
        <v>0</v>
      </c>
      <c r="H20" s="192" t="s">
        <v>86</v>
      </c>
      <c r="I20" s="185">
        <v>0</v>
      </c>
      <c r="J20" s="191" t="s">
        <v>86</v>
      </c>
      <c r="K20" s="184">
        <v>97</v>
      </c>
      <c r="L20" s="61">
        <v>0.11872705018359853</v>
      </c>
      <c r="M20" s="188"/>
      <c r="N20" s="188"/>
      <c r="O20" s="188"/>
      <c r="P20" s="188"/>
      <c r="Q20" s="188"/>
    </row>
    <row r="21" spans="2:17" ht="15" customHeight="1">
      <c r="B21" s="183" t="s">
        <v>217</v>
      </c>
      <c r="C21" s="184">
        <v>1164</v>
      </c>
      <c r="D21" s="61">
        <v>8.6725874709423622E-3</v>
      </c>
      <c r="E21" s="185">
        <v>872</v>
      </c>
      <c r="F21" s="186">
        <v>1.0643361935334253E-2</v>
      </c>
      <c r="G21" s="184">
        <v>222</v>
      </c>
      <c r="H21" s="61">
        <v>4.3590096016022303E-3</v>
      </c>
      <c r="I21" s="185">
        <v>22</v>
      </c>
      <c r="J21" s="187">
        <v>4.0665434380776341E-2</v>
      </c>
      <c r="K21" s="184">
        <v>48</v>
      </c>
      <c r="L21" s="61">
        <v>5.87515299877601E-2</v>
      </c>
      <c r="M21" s="188"/>
      <c r="N21" s="188"/>
      <c r="O21" s="188"/>
      <c r="P21" s="188"/>
      <c r="Q21" s="188"/>
    </row>
    <row r="22" spans="2:17" ht="15" customHeight="1">
      <c r="B22" s="183" t="s">
        <v>193</v>
      </c>
      <c r="C22" s="184">
        <v>26</v>
      </c>
      <c r="D22" s="61">
        <v>1.9371758955713178E-4</v>
      </c>
      <c r="E22" s="185">
        <v>0</v>
      </c>
      <c r="F22" s="189">
        <v>0</v>
      </c>
      <c r="G22" s="184">
        <v>0</v>
      </c>
      <c r="H22" s="192" t="s">
        <v>86</v>
      </c>
      <c r="I22" s="185">
        <v>0</v>
      </c>
      <c r="J22" s="191" t="s">
        <v>86</v>
      </c>
      <c r="K22" s="184">
        <v>26</v>
      </c>
      <c r="L22" s="61">
        <v>3.182374541003672E-2</v>
      </c>
      <c r="M22" s="188"/>
      <c r="N22" s="188"/>
      <c r="O22" s="188"/>
      <c r="P22" s="188"/>
      <c r="Q22" s="188"/>
    </row>
    <row r="23" spans="2:17" ht="15" customHeight="1">
      <c r="B23" s="183" t="s">
        <v>194</v>
      </c>
      <c r="C23" s="184">
        <v>160</v>
      </c>
      <c r="D23" s="61">
        <v>1.1921082434285034E-3</v>
      </c>
      <c r="E23" s="185">
        <v>67</v>
      </c>
      <c r="F23" s="186">
        <v>8.1778124961857219E-4</v>
      </c>
      <c r="G23" s="184">
        <v>34</v>
      </c>
      <c r="H23" s="61">
        <v>6.6759606511025151E-4</v>
      </c>
      <c r="I23" s="185">
        <v>28</v>
      </c>
      <c r="J23" s="187">
        <v>5.1756007393715345E-2</v>
      </c>
      <c r="K23" s="184">
        <v>31</v>
      </c>
      <c r="L23" s="61">
        <v>3.7943696450428395E-2</v>
      </c>
      <c r="M23" s="188"/>
      <c r="N23" s="188"/>
      <c r="O23" s="188"/>
      <c r="P23" s="188"/>
      <c r="Q23" s="188"/>
    </row>
    <row r="24" spans="2:17" ht="15" customHeight="1">
      <c r="B24" s="183" t="s">
        <v>29</v>
      </c>
      <c r="C24" s="184">
        <v>22737</v>
      </c>
      <c r="D24" s="61">
        <v>0.16940603206771174</v>
      </c>
      <c r="E24" s="185">
        <v>15960</v>
      </c>
      <c r="F24" s="186">
        <v>0.19480281707331959</v>
      </c>
      <c r="G24" s="184">
        <v>6777</v>
      </c>
      <c r="H24" s="61">
        <v>0.1330676039191816</v>
      </c>
      <c r="I24" s="185">
        <v>0</v>
      </c>
      <c r="J24" s="191" t="s">
        <v>86</v>
      </c>
      <c r="K24" s="184">
        <v>0</v>
      </c>
      <c r="L24" s="81" t="s">
        <v>86</v>
      </c>
      <c r="M24" s="188"/>
      <c r="N24" s="188"/>
      <c r="O24" s="188"/>
      <c r="P24" s="188"/>
      <c r="Q24" s="188"/>
    </row>
    <row r="25" spans="2:17" ht="15" customHeight="1">
      <c r="B25" s="183" t="s">
        <v>195</v>
      </c>
      <c r="C25" s="184">
        <v>1886</v>
      </c>
      <c r="D25" s="61">
        <v>1.4051975919413482E-2</v>
      </c>
      <c r="E25" s="185">
        <v>1355</v>
      </c>
      <c r="F25" s="186">
        <v>1.6538710346763661E-2</v>
      </c>
      <c r="G25" s="184">
        <v>342</v>
      </c>
      <c r="H25" s="61">
        <v>6.7152310078737064E-3</v>
      </c>
      <c r="I25" s="185">
        <v>90</v>
      </c>
      <c r="J25" s="187">
        <v>0.16635859519408502</v>
      </c>
      <c r="K25" s="184">
        <v>99</v>
      </c>
      <c r="L25" s="61">
        <v>0.12117503059975521</v>
      </c>
      <c r="M25" s="188"/>
      <c r="N25" s="188"/>
      <c r="O25" s="188"/>
      <c r="P25" s="188"/>
      <c r="Q25" s="188"/>
    </row>
    <row r="26" spans="2:17" ht="15" customHeight="1">
      <c r="B26" s="183" t="s">
        <v>196</v>
      </c>
      <c r="C26" s="184">
        <v>77</v>
      </c>
      <c r="D26" s="61">
        <v>5.7370209214996717E-4</v>
      </c>
      <c r="E26" s="185">
        <v>21</v>
      </c>
      <c r="F26" s="186">
        <v>2.5631949614910473E-4</v>
      </c>
      <c r="G26" s="184">
        <v>7</v>
      </c>
      <c r="H26" s="61">
        <v>1.3744624869916944E-4</v>
      </c>
      <c r="I26" s="185">
        <v>20</v>
      </c>
      <c r="J26" s="187">
        <v>3.6968576709796676E-2</v>
      </c>
      <c r="K26" s="184">
        <v>29</v>
      </c>
      <c r="L26" s="61">
        <v>3.5495716034271728E-2</v>
      </c>
      <c r="M26" s="188"/>
      <c r="N26" s="188"/>
      <c r="O26" s="188"/>
      <c r="P26" s="188"/>
      <c r="Q26" s="188"/>
    </row>
    <row r="27" spans="2:17" ht="15" customHeight="1">
      <c r="B27" s="183" t="s">
        <v>197</v>
      </c>
      <c r="C27" s="184">
        <v>32</v>
      </c>
      <c r="D27" s="61">
        <v>2.3842164868570067E-4</v>
      </c>
      <c r="E27" s="185">
        <v>0</v>
      </c>
      <c r="F27" s="189">
        <v>3</v>
      </c>
      <c r="G27" s="184">
        <v>3</v>
      </c>
      <c r="H27" s="192" t="s">
        <v>86</v>
      </c>
      <c r="I27" s="185">
        <v>16</v>
      </c>
      <c r="J27" s="187">
        <v>2.9574861367837338E-2</v>
      </c>
      <c r="K27" s="184">
        <v>13</v>
      </c>
      <c r="L27" s="61">
        <v>1.591187270501836E-2</v>
      </c>
      <c r="M27" s="188"/>
      <c r="N27" s="188"/>
      <c r="O27" s="188"/>
      <c r="P27" s="188"/>
      <c r="Q27" s="188"/>
    </row>
    <row r="28" spans="2:17" ht="15" customHeight="1">
      <c r="B28" s="183" t="s">
        <v>198</v>
      </c>
      <c r="C28" s="184">
        <v>4552</v>
      </c>
      <c r="D28" s="61">
        <v>3.3915479525540922E-2</v>
      </c>
      <c r="E28" s="185">
        <v>1702</v>
      </c>
      <c r="F28" s="186">
        <v>2.0774084878370295E-2</v>
      </c>
      <c r="G28" s="184">
        <v>2790</v>
      </c>
      <c r="H28" s="61">
        <v>5.4782147695811814E-2</v>
      </c>
      <c r="I28" s="185">
        <v>32</v>
      </c>
      <c r="J28" s="191" t="s">
        <v>86</v>
      </c>
      <c r="K28" s="184">
        <v>28</v>
      </c>
      <c r="L28" s="61">
        <v>3.4271725826193387E-2</v>
      </c>
      <c r="M28" s="188"/>
      <c r="N28" s="188"/>
      <c r="O28" s="188"/>
      <c r="P28" s="188"/>
      <c r="Q28" s="188"/>
    </row>
    <row r="29" spans="2:17" ht="15" customHeight="1">
      <c r="B29" s="183" t="s">
        <v>218</v>
      </c>
      <c r="C29" s="184">
        <v>2543</v>
      </c>
      <c r="D29" s="61">
        <v>1.8947070393991773E-2</v>
      </c>
      <c r="E29" s="185">
        <v>2529</v>
      </c>
      <c r="F29" s="186">
        <v>3.0868190750527897E-2</v>
      </c>
      <c r="G29" s="184">
        <v>6</v>
      </c>
      <c r="H29" s="61">
        <v>1.178110703135738E-4</v>
      </c>
      <c r="I29" s="185">
        <v>0</v>
      </c>
      <c r="J29" s="191" t="s">
        <v>86</v>
      </c>
      <c r="K29" s="184">
        <v>8</v>
      </c>
      <c r="L29" s="61">
        <v>9.7919216646266821E-3</v>
      </c>
      <c r="M29" s="188"/>
      <c r="N29" s="188"/>
      <c r="O29" s="188"/>
      <c r="P29" s="188"/>
      <c r="Q29" s="188"/>
    </row>
    <row r="30" spans="2:17" ht="15" customHeight="1">
      <c r="B30" s="183" t="s">
        <v>200</v>
      </c>
      <c r="C30" s="184">
        <v>810</v>
      </c>
      <c r="D30" s="61">
        <v>6.0350479823567983E-3</v>
      </c>
      <c r="E30" s="185">
        <v>804</v>
      </c>
      <c r="F30" s="186">
        <v>9.8133749954228654E-3</v>
      </c>
      <c r="G30" s="184">
        <v>6</v>
      </c>
      <c r="H30" s="61">
        <v>1.178110703135738E-4</v>
      </c>
      <c r="I30" s="185">
        <v>0</v>
      </c>
      <c r="J30" s="191" t="s">
        <v>86</v>
      </c>
      <c r="K30" s="184">
        <v>0</v>
      </c>
      <c r="L30" s="81" t="s">
        <v>86</v>
      </c>
      <c r="M30" s="188"/>
      <c r="N30" s="188"/>
      <c r="O30" s="188"/>
      <c r="P30" s="188"/>
      <c r="Q30" s="188"/>
    </row>
    <row r="31" spans="2:17" ht="15" customHeight="1">
      <c r="B31" s="183" t="s">
        <v>201</v>
      </c>
      <c r="C31" s="184">
        <v>7349</v>
      </c>
      <c r="D31" s="61">
        <v>5.4755021755975443E-2</v>
      </c>
      <c r="E31" s="185">
        <v>3635</v>
      </c>
      <c r="F31" s="186">
        <v>4.4367684214380747E-2</v>
      </c>
      <c r="G31" s="184">
        <v>3714</v>
      </c>
      <c r="H31" s="61">
        <v>7.2925052524102182E-2</v>
      </c>
      <c r="I31" s="185">
        <v>0</v>
      </c>
      <c r="J31" s="191" t="s">
        <v>86</v>
      </c>
      <c r="K31" s="184">
        <v>0</v>
      </c>
      <c r="L31" s="81" t="s">
        <v>86</v>
      </c>
      <c r="M31" s="188"/>
      <c r="N31" s="188"/>
      <c r="O31" s="188"/>
      <c r="P31" s="188"/>
      <c r="Q31" s="188"/>
    </row>
    <row r="32" spans="2:17" ht="15" customHeight="1">
      <c r="B32" s="183" t="s">
        <v>219</v>
      </c>
      <c r="C32" s="184">
        <v>18</v>
      </c>
      <c r="D32" s="61">
        <v>1.3411217738570663E-4</v>
      </c>
      <c r="E32" s="185">
        <v>14</v>
      </c>
      <c r="F32" s="186">
        <v>1.7087966409940313E-4</v>
      </c>
      <c r="G32" s="184">
        <v>0</v>
      </c>
      <c r="H32" s="192" t="s">
        <v>86</v>
      </c>
      <c r="I32" s="185">
        <v>0</v>
      </c>
      <c r="J32" s="191" t="s">
        <v>86</v>
      </c>
      <c r="K32" s="184">
        <v>4</v>
      </c>
      <c r="L32" s="61">
        <v>4.8959608323133411E-3</v>
      </c>
      <c r="M32" s="188"/>
      <c r="N32" s="188"/>
      <c r="O32" s="188"/>
      <c r="P32" s="188"/>
      <c r="Q32" s="188"/>
    </row>
    <row r="33" spans="2:17" ht="15" customHeight="1">
      <c r="B33" s="183" t="s">
        <v>203</v>
      </c>
      <c r="C33" s="184">
        <v>143</v>
      </c>
      <c r="D33" s="61">
        <v>1.0654467425642248E-3</v>
      </c>
      <c r="E33" s="185">
        <v>98</v>
      </c>
      <c r="F33" s="186">
        <v>1.1961576486958221E-3</v>
      </c>
      <c r="G33" s="184">
        <v>10</v>
      </c>
      <c r="H33" s="61">
        <v>1.9635178385595634E-4</v>
      </c>
      <c r="I33" s="185">
        <v>24</v>
      </c>
      <c r="J33" s="191" t="s">
        <v>86</v>
      </c>
      <c r="K33" s="184">
        <v>11</v>
      </c>
      <c r="L33" s="81" t="s">
        <v>86</v>
      </c>
      <c r="M33" s="188"/>
      <c r="N33" s="188"/>
      <c r="O33" s="188"/>
      <c r="P33" s="188"/>
      <c r="Q33" s="188"/>
    </row>
    <row r="34" spans="2:17" ht="15" customHeight="1">
      <c r="B34" s="183" t="s">
        <v>204</v>
      </c>
      <c r="C34" s="184">
        <v>24</v>
      </c>
      <c r="D34" s="61">
        <v>1.7881623651427549E-4</v>
      </c>
      <c r="E34" s="185">
        <v>0</v>
      </c>
      <c r="F34" s="186">
        <v>0</v>
      </c>
      <c r="G34" s="184">
        <v>0</v>
      </c>
      <c r="H34" s="61">
        <v>0</v>
      </c>
      <c r="I34" s="185">
        <v>0</v>
      </c>
      <c r="J34" s="191" t="s">
        <v>86</v>
      </c>
      <c r="K34" s="184">
        <v>24</v>
      </c>
      <c r="L34" s="61">
        <v>2.937576499388005E-2</v>
      </c>
      <c r="M34" s="188"/>
      <c r="N34" s="188"/>
      <c r="O34" s="188"/>
      <c r="P34" s="188"/>
      <c r="Q34" s="188"/>
    </row>
    <row r="35" spans="2:17" ht="15" customHeight="1">
      <c r="B35" s="183" t="s">
        <v>205</v>
      </c>
      <c r="C35" s="184">
        <v>33</v>
      </c>
      <c r="D35" s="61">
        <v>2.4587232520712881E-4</v>
      </c>
      <c r="E35" s="185">
        <v>0</v>
      </c>
      <c r="F35" s="186">
        <v>0</v>
      </c>
      <c r="G35" s="184">
        <v>0</v>
      </c>
      <c r="H35" s="192" t="s">
        <v>86</v>
      </c>
      <c r="I35" s="185">
        <v>21</v>
      </c>
      <c r="J35" s="187">
        <v>3.8817005545286505E-2</v>
      </c>
      <c r="K35" s="184">
        <v>12</v>
      </c>
      <c r="L35" s="81" t="s">
        <v>86</v>
      </c>
      <c r="M35" s="188"/>
      <c r="N35" s="188"/>
      <c r="O35" s="188"/>
      <c r="P35" s="188"/>
      <c r="Q35" s="188"/>
    </row>
    <row r="36" spans="2:17" ht="15" customHeight="1">
      <c r="B36" s="183" t="s">
        <v>206</v>
      </c>
      <c r="C36" s="184">
        <v>16</v>
      </c>
      <c r="D36" s="61">
        <v>1.1921082434285033E-4</v>
      </c>
      <c r="E36" s="185">
        <v>0</v>
      </c>
      <c r="F36" s="186">
        <v>0</v>
      </c>
      <c r="G36" s="184">
        <v>7</v>
      </c>
      <c r="H36" s="61">
        <v>1.3744624869916944E-4</v>
      </c>
      <c r="I36" s="185">
        <v>0</v>
      </c>
      <c r="J36" s="191" t="s">
        <v>86</v>
      </c>
      <c r="K36" s="184">
        <v>9</v>
      </c>
      <c r="L36" s="61">
        <v>1.1015911872705019E-2</v>
      </c>
      <c r="M36" s="188"/>
      <c r="N36" s="188"/>
      <c r="O36" s="188"/>
      <c r="P36" s="188"/>
      <c r="Q36" s="188"/>
    </row>
    <row r="37" spans="2:17" ht="15" customHeight="1">
      <c r="B37" s="183" t="s">
        <v>207</v>
      </c>
      <c r="C37" s="184">
        <v>12</v>
      </c>
      <c r="D37" s="61">
        <v>8.9408118257137747E-5</v>
      </c>
      <c r="E37" s="185">
        <v>0</v>
      </c>
      <c r="F37" s="186">
        <v>0</v>
      </c>
      <c r="G37" s="184">
        <v>0</v>
      </c>
      <c r="H37" s="192" t="s">
        <v>86</v>
      </c>
      <c r="I37" s="185">
        <v>0</v>
      </c>
      <c r="J37" s="191" t="s">
        <v>86</v>
      </c>
      <c r="K37" s="184">
        <v>12</v>
      </c>
      <c r="L37" s="61">
        <v>1.4687882496940025E-2</v>
      </c>
      <c r="M37" s="188"/>
      <c r="N37" s="188"/>
      <c r="O37" s="188"/>
      <c r="P37" s="188"/>
      <c r="Q37" s="188"/>
    </row>
    <row r="38" spans="2:17" ht="15" customHeight="1">
      <c r="B38" s="183" t="s">
        <v>208</v>
      </c>
      <c r="C38" s="184">
        <v>157</v>
      </c>
      <c r="D38" s="61">
        <v>1.169756213864219E-3</v>
      </c>
      <c r="E38" s="185">
        <v>97</v>
      </c>
      <c r="F38" s="186">
        <v>1.1839519584030075E-3</v>
      </c>
      <c r="G38" s="184">
        <v>6</v>
      </c>
      <c r="H38" s="61">
        <v>1.178110703135738E-4</v>
      </c>
      <c r="I38" s="185">
        <v>40</v>
      </c>
      <c r="J38" s="187">
        <v>7.3937153419593352E-2</v>
      </c>
      <c r="K38" s="184">
        <v>14</v>
      </c>
      <c r="L38" s="61">
        <v>1.7135862913096694E-2</v>
      </c>
      <c r="M38" s="188"/>
      <c r="N38" s="188"/>
      <c r="O38" s="188"/>
      <c r="P38" s="188"/>
      <c r="Q38" s="188"/>
    </row>
    <row r="39" spans="2:17" ht="15" customHeight="1">
      <c r="B39" s="175" t="s">
        <v>220</v>
      </c>
      <c r="C39" s="193">
        <v>134216</v>
      </c>
      <c r="D39" s="194">
        <v>1</v>
      </c>
      <c r="E39" s="193">
        <v>81929</v>
      </c>
      <c r="F39" s="194">
        <v>1</v>
      </c>
      <c r="G39" s="193">
        <v>50929</v>
      </c>
      <c r="H39" s="195">
        <v>1</v>
      </c>
      <c r="I39" s="193">
        <v>541</v>
      </c>
      <c r="J39" s="195">
        <v>1</v>
      </c>
      <c r="K39" s="193">
        <v>817</v>
      </c>
      <c r="L39" s="194">
        <v>1</v>
      </c>
    </row>
    <row r="40" spans="2:17" ht="30" customHeight="1">
      <c r="B40" s="196" t="s">
        <v>221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2:17">
      <c r="B41" s="197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9.7109375" style="165" customWidth="1"/>
    <col min="6" max="6" width="21.7109375" style="165" customWidth="1"/>
    <col min="7" max="8" width="11.7109375" style="165" customWidth="1"/>
    <col min="9" max="255" width="16.5703125" style="165"/>
    <col min="256" max="257" width="14.28515625" style="165" customWidth="1"/>
    <col min="258" max="258" width="25.7109375" style="165" customWidth="1"/>
    <col min="259" max="259" width="13.85546875" style="165" customWidth="1"/>
    <col min="260" max="260" width="13.7109375" style="165" customWidth="1"/>
    <col min="261" max="263" width="9.7109375" style="165" customWidth="1"/>
    <col min="264" max="511" width="16.5703125" style="165"/>
    <col min="512" max="513" width="14.28515625" style="165" customWidth="1"/>
    <col min="514" max="514" width="25.7109375" style="165" customWidth="1"/>
    <col min="515" max="515" width="13.85546875" style="165" customWidth="1"/>
    <col min="516" max="516" width="13.7109375" style="165" customWidth="1"/>
    <col min="517" max="519" width="9.7109375" style="165" customWidth="1"/>
    <col min="520" max="767" width="16.5703125" style="165"/>
    <col min="768" max="769" width="14.28515625" style="165" customWidth="1"/>
    <col min="770" max="770" width="25.7109375" style="165" customWidth="1"/>
    <col min="771" max="771" width="13.85546875" style="165" customWidth="1"/>
    <col min="772" max="772" width="13.7109375" style="165" customWidth="1"/>
    <col min="773" max="775" width="9.7109375" style="165" customWidth="1"/>
    <col min="776" max="1023" width="16.5703125" style="165"/>
    <col min="1024" max="1025" width="14.28515625" style="165" customWidth="1"/>
    <col min="1026" max="1026" width="25.7109375" style="165" customWidth="1"/>
    <col min="1027" max="1027" width="13.85546875" style="165" customWidth="1"/>
    <col min="1028" max="1028" width="13.7109375" style="165" customWidth="1"/>
    <col min="1029" max="1031" width="9.7109375" style="165" customWidth="1"/>
    <col min="1032" max="1279" width="16.5703125" style="165"/>
    <col min="1280" max="1281" width="14.28515625" style="165" customWidth="1"/>
    <col min="1282" max="1282" width="25.7109375" style="165" customWidth="1"/>
    <col min="1283" max="1283" width="13.85546875" style="165" customWidth="1"/>
    <col min="1284" max="1284" width="13.7109375" style="165" customWidth="1"/>
    <col min="1285" max="1287" width="9.7109375" style="165" customWidth="1"/>
    <col min="1288" max="1535" width="16.5703125" style="165"/>
    <col min="1536" max="1537" width="14.28515625" style="165" customWidth="1"/>
    <col min="1538" max="1538" width="25.7109375" style="165" customWidth="1"/>
    <col min="1539" max="1539" width="13.85546875" style="165" customWidth="1"/>
    <col min="1540" max="1540" width="13.7109375" style="165" customWidth="1"/>
    <col min="1541" max="1543" width="9.7109375" style="165" customWidth="1"/>
    <col min="1544" max="1791" width="16.5703125" style="165"/>
    <col min="1792" max="1793" width="14.28515625" style="165" customWidth="1"/>
    <col min="1794" max="1794" width="25.7109375" style="165" customWidth="1"/>
    <col min="1795" max="1795" width="13.85546875" style="165" customWidth="1"/>
    <col min="1796" max="1796" width="13.7109375" style="165" customWidth="1"/>
    <col min="1797" max="1799" width="9.7109375" style="165" customWidth="1"/>
    <col min="1800" max="2047" width="16.5703125" style="165"/>
    <col min="2048" max="2049" width="14.28515625" style="165" customWidth="1"/>
    <col min="2050" max="2050" width="25.7109375" style="165" customWidth="1"/>
    <col min="2051" max="2051" width="13.85546875" style="165" customWidth="1"/>
    <col min="2052" max="2052" width="13.7109375" style="165" customWidth="1"/>
    <col min="2053" max="2055" width="9.7109375" style="165" customWidth="1"/>
    <col min="2056" max="2303" width="16.5703125" style="165"/>
    <col min="2304" max="2305" width="14.28515625" style="165" customWidth="1"/>
    <col min="2306" max="2306" width="25.7109375" style="165" customWidth="1"/>
    <col min="2307" max="2307" width="13.85546875" style="165" customWidth="1"/>
    <col min="2308" max="2308" width="13.7109375" style="165" customWidth="1"/>
    <col min="2309" max="2311" width="9.7109375" style="165" customWidth="1"/>
    <col min="2312" max="2559" width="16.5703125" style="165"/>
    <col min="2560" max="2561" width="14.28515625" style="165" customWidth="1"/>
    <col min="2562" max="2562" width="25.7109375" style="165" customWidth="1"/>
    <col min="2563" max="2563" width="13.85546875" style="165" customWidth="1"/>
    <col min="2564" max="2564" width="13.7109375" style="165" customWidth="1"/>
    <col min="2565" max="2567" width="9.7109375" style="165" customWidth="1"/>
    <col min="2568" max="2815" width="16.5703125" style="165"/>
    <col min="2816" max="2817" width="14.28515625" style="165" customWidth="1"/>
    <col min="2818" max="2818" width="25.7109375" style="165" customWidth="1"/>
    <col min="2819" max="2819" width="13.85546875" style="165" customWidth="1"/>
    <col min="2820" max="2820" width="13.7109375" style="165" customWidth="1"/>
    <col min="2821" max="2823" width="9.7109375" style="165" customWidth="1"/>
    <col min="2824" max="3071" width="16.5703125" style="165"/>
    <col min="3072" max="3073" width="14.28515625" style="165" customWidth="1"/>
    <col min="3074" max="3074" width="25.7109375" style="165" customWidth="1"/>
    <col min="3075" max="3075" width="13.85546875" style="165" customWidth="1"/>
    <col min="3076" max="3076" width="13.7109375" style="165" customWidth="1"/>
    <col min="3077" max="3079" width="9.7109375" style="165" customWidth="1"/>
    <col min="3080" max="3327" width="16.5703125" style="165"/>
    <col min="3328" max="3329" width="14.28515625" style="165" customWidth="1"/>
    <col min="3330" max="3330" width="25.7109375" style="165" customWidth="1"/>
    <col min="3331" max="3331" width="13.85546875" style="165" customWidth="1"/>
    <col min="3332" max="3332" width="13.7109375" style="165" customWidth="1"/>
    <col min="3333" max="3335" width="9.7109375" style="165" customWidth="1"/>
    <col min="3336" max="3583" width="16.5703125" style="165"/>
    <col min="3584" max="3585" width="14.28515625" style="165" customWidth="1"/>
    <col min="3586" max="3586" width="25.7109375" style="165" customWidth="1"/>
    <col min="3587" max="3587" width="13.85546875" style="165" customWidth="1"/>
    <col min="3588" max="3588" width="13.7109375" style="165" customWidth="1"/>
    <col min="3589" max="3591" width="9.7109375" style="165" customWidth="1"/>
    <col min="3592" max="3839" width="16.5703125" style="165"/>
    <col min="3840" max="3841" width="14.28515625" style="165" customWidth="1"/>
    <col min="3842" max="3842" width="25.7109375" style="165" customWidth="1"/>
    <col min="3843" max="3843" width="13.85546875" style="165" customWidth="1"/>
    <col min="3844" max="3844" width="13.7109375" style="165" customWidth="1"/>
    <col min="3845" max="3847" width="9.7109375" style="165" customWidth="1"/>
    <col min="3848" max="4095" width="16.5703125" style="165"/>
    <col min="4096" max="4097" width="14.28515625" style="165" customWidth="1"/>
    <col min="4098" max="4098" width="25.7109375" style="165" customWidth="1"/>
    <col min="4099" max="4099" width="13.85546875" style="165" customWidth="1"/>
    <col min="4100" max="4100" width="13.7109375" style="165" customWidth="1"/>
    <col min="4101" max="4103" width="9.7109375" style="165" customWidth="1"/>
    <col min="4104" max="4351" width="16.5703125" style="165"/>
    <col min="4352" max="4353" width="14.28515625" style="165" customWidth="1"/>
    <col min="4354" max="4354" width="25.7109375" style="165" customWidth="1"/>
    <col min="4355" max="4355" width="13.85546875" style="165" customWidth="1"/>
    <col min="4356" max="4356" width="13.7109375" style="165" customWidth="1"/>
    <col min="4357" max="4359" width="9.7109375" style="165" customWidth="1"/>
    <col min="4360" max="4607" width="16.5703125" style="165"/>
    <col min="4608" max="4609" width="14.28515625" style="165" customWidth="1"/>
    <col min="4610" max="4610" width="25.7109375" style="165" customWidth="1"/>
    <col min="4611" max="4611" width="13.85546875" style="165" customWidth="1"/>
    <col min="4612" max="4612" width="13.7109375" style="165" customWidth="1"/>
    <col min="4613" max="4615" width="9.7109375" style="165" customWidth="1"/>
    <col min="4616" max="4863" width="16.5703125" style="165"/>
    <col min="4864" max="4865" width="14.28515625" style="165" customWidth="1"/>
    <col min="4866" max="4866" width="25.7109375" style="165" customWidth="1"/>
    <col min="4867" max="4867" width="13.85546875" style="165" customWidth="1"/>
    <col min="4868" max="4868" width="13.7109375" style="165" customWidth="1"/>
    <col min="4869" max="4871" width="9.7109375" style="165" customWidth="1"/>
    <col min="4872" max="5119" width="16.5703125" style="165"/>
    <col min="5120" max="5121" width="14.28515625" style="165" customWidth="1"/>
    <col min="5122" max="5122" width="25.7109375" style="165" customWidth="1"/>
    <col min="5123" max="5123" width="13.85546875" style="165" customWidth="1"/>
    <col min="5124" max="5124" width="13.7109375" style="165" customWidth="1"/>
    <col min="5125" max="5127" width="9.7109375" style="165" customWidth="1"/>
    <col min="5128" max="5375" width="16.5703125" style="165"/>
    <col min="5376" max="5377" width="14.28515625" style="165" customWidth="1"/>
    <col min="5378" max="5378" width="25.7109375" style="165" customWidth="1"/>
    <col min="5379" max="5379" width="13.85546875" style="165" customWidth="1"/>
    <col min="5380" max="5380" width="13.7109375" style="165" customWidth="1"/>
    <col min="5381" max="5383" width="9.7109375" style="165" customWidth="1"/>
    <col min="5384" max="5631" width="16.5703125" style="165"/>
    <col min="5632" max="5633" width="14.28515625" style="165" customWidth="1"/>
    <col min="5634" max="5634" width="25.7109375" style="165" customWidth="1"/>
    <col min="5635" max="5635" width="13.85546875" style="165" customWidth="1"/>
    <col min="5636" max="5636" width="13.7109375" style="165" customWidth="1"/>
    <col min="5637" max="5639" width="9.7109375" style="165" customWidth="1"/>
    <col min="5640" max="5887" width="16.5703125" style="165"/>
    <col min="5888" max="5889" width="14.28515625" style="165" customWidth="1"/>
    <col min="5890" max="5890" width="25.7109375" style="165" customWidth="1"/>
    <col min="5891" max="5891" width="13.85546875" style="165" customWidth="1"/>
    <col min="5892" max="5892" width="13.7109375" style="165" customWidth="1"/>
    <col min="5893" max="5895" width="9.7109375" style="165" customWidth="1"/>
    <col min="5896" max="6143" width="16.5703125" style="165"/>
    <col min="6144" max="6145" width="14.28515625" style="165" customWidth="1"/>
    <col min="6146" max="6146" width="25.7109375" style="165" customWidth="1"/>
    <col min="6147" max="6147" width="13.85546875" style="165" customWidth="1"/>
    <col min="6148" max="6148" width="13.7109375" style="165" customWidth="1"/>
    <col min="6149" max="6151" width="9.7109375" style="165" customWidth="1"/>
    <col min="6152" max="6399" width="16.5703125" style="165"/>
    <col min="6400" max="6401" width="14.28515625" style="165" customWidth="1"/>
    <col min="6402" max="6402" width="25.7109375" style="165" customWidth="1"/>
    <col min="6403" max="6403" width="13.85546875" style="165" customWidth="1"/>
    <col min="6404" max="6404" width="13.7109375" style="165" customWidth="1"/>
    <col min="6405" max="6407" width="9.7109375" style="165" customWidth="1"/>
    <col min="6408" max="6655" width="16.5703125" style="165"/>
    <col min="6656" max="6657" width="14.28515625" style="165" customWidth="1"/>
    <col min="6658" max="6658" width="25.7109375" style="165" customWidth="1"/>
    <col min="6659" max="6659" width="13.85546875" style="165" customWidth="1"/>
    <col min="6660" max="6660" width="13.7109375" style="165" customWidth="1"/>
    <col min="6661" max="6663" width="9.7109375" style="165" customWidth="1"/>
    <col min="6664" max="6911" width="16.5703125" style="165"/>
    <col min="6912" max="6913" width="14.28515625" style="165" customWidth="1"/>
    <col min="6914" max="6914" width="25.7109375" style="165" customWidth="1"/>
    <col min="6915" max="6915" width="13.85546875" style="165" customWidth="1"/>
    <col min="6916" max="6916" width="13.7109375" style="165" customWidth="1"/>
    <col min="6917" max="6919" width="9.7109375" style="165" customWidth="1"/>
    <col min="6920" max="7167" width="16.5703125" style="165"/>
    <col min="7168" max="7169" width="14.28515625" style="165" customWidth="1"/>
    <col min="7170" max="7170" width="25.7109375" style="165" customWidth="1"/>
    <col min="7171" max="7171" width="13.85546875" style="165" customWidth="1"/>
    <col min="7172" max="7172" width="13.7109375" style="165" customWidth="1"/>
    <col min="7173" max="7175" width="9.7109375" style="165" customWidth="1"/>
    <col min="7176" max="7423" width="16.5703125" style="165"/>
    <col min="7424" max="7425" width="14.28515625" style="165" customWidth="1"/>
    <col min="7426" max="7426" width="25.7109375" style="165" customWidth="1"/>
    <col min="7427" max="7427" width="13.85546875" style="165" customWidth="1"/>
    <col min="7428" max="7428" width="13.7109375" style="165" customWidth="1"/>
    <col min="7429" max="7431" width="9.7109375" style="165" customWidth="1"/>
    <col min="7432" max="7679" width="16.5703125" style="165"/>
    <col min="7680" max="7681" width="14.28515625" style="165" customWidth="1"/>
    <col min="7682" max="7682" width="25.7109375" style="165" customWidth="1"/>
    <col min="7683" max="7683" width="13.85546875" style="165" customWidth="1"/>
    <col min="7684" max="7684" width="13.7109375" style="165" customWidth="1"/>
    <col min="7685" max="7687" width="9.7109375" style="165" customWidth="1"/>
    <col min="7688" max="7935" width="16.5703125" style="165"/>
    <col min="7936" max="7937" width="14.28515625" style="165" customWidth="1"/>
    <col min="7938" max="7938" width="25.7109375" style="165" customWidth="1"/>
    <col min="7939" max="7939" width="13.85546875" style="165" customWidth="1"/>
    <col min="7940" max="7940" width="13.7109375" style="165" customWidth="1"/>
    <col min="7941" max="7943" width="9.7109375" style="165" customWidth="1"/>
    <col min="7944" max="8191" width="16.5703125" style="165"/>
    <col min="8192" max="8193" width="14.28515625" style="165" customWidth="1"/>
    <col min="8194" max="8194" width="25.7109375" style="165" customWidth="1"/>
    <col min="8195" max="8195" width="13.85546875" style="165" customWidth="1"/>
    <col min="8196" max="8196" width="13.7109375" style="165" customWidth="1"/>
    <col min="8197" max="8199" width="9.7109375" style="165" customWidth="1"/>
    <col min="8200" max="8447" width="16.5703125" style="165"/>
    <col min="8448" max="8449" width="14.28515625" style="165" customWidth="1"/>
    <col min="8450" max="8450" width="25.7109375" style="165" customWidth="1"/>
    <col min="8451" max="8451" width="13.85546875" style="165" customWidth="1"/>
    <col min="8452" max="8452" width="13.7109375" style="165" customWidth="1"/>
    <col min="8453" max="8455" width="9.7109375" style="165" customWidth="1"/>
    <col min="8456" max="8703" width="16.5703125" style="165"/>
    <col min="8704" max="8705" width="14.28515625" style="165" customWidth="1"/>
    <col min="8706" max="8706" width="25.7109375" style="165" customWidth="1"/>
    <col min="8707" max="8707" width="13.85546875" style="165" customWidth="1"/>
    <col min="8708" max="8708" width="13.7109375" style="165" customWidth="1"/>
    <col min="8709" max="8711" width="9.7109375" style="165" customWidth="1"/>
    <col min="8712" max="8959" width="16.5703125" style="165"/>
    <col min="8960" max="8961" width="14.28515625" style="165" customWidth="1"/>
    <col min="8962" max="8962" width="25.7109375" style="165" customWidth="1"/>
    <col min="8963" max="8963" width="13.85546875" style="165" customWidth="1"/>
    <col min="8964" max="8964" width="13.7109375" style="165" customWidth="1"/>
    <col min="8965" max="8967" width="9.7109375" style="165" customWidth="1"/>
    <col min="8968" max="9215" width="16.5703125" style="165"/>
    <col min="9216" max="9217" width="14.28515625" style="165" customWidth="1"/>
    <col min="9218" max="9218" width="25.7109375" style="165" customWidth="1"/>
    <col min="9219" max="9219" width="13.85546875" style="165" customWidth="1"/>
    <col min="9220" max="9220" width="13.7109375" style="165" customWidth="1"/>
    <col min="9221" max="9223" width="9.7109375" style="165" customWidth="1"/>
    <col min="9224" max="9471" width="16.5703125" style="165"/>
    <col min="9472" max="9473" width="14.28515625" style="165" customWidth="1"/>
    <col min="9474" max="9474" width="25.7109375" style="165" customWidth="1"/>
    <col min="9475" max="9475" width="13.85546875" style="165" customWidth="1"/>
    <col min="9476" max="9476" width="13.7109375" style="165" customWidth="1"/>
    <col min="9477" max="9479" width="9.7109375" style="165" customWidth="1"/>
    <col min="9480" max="9727" width="16.5703125" style="165"/>
    <col min="9728" max="9729" width="14.28515625" style="165" customWidth="1"/>
    <col min="9730" max="9730" width="25.7109375" style="165" customWidth="1"/>
    <col min="9731" max="9731" width="13.85546875" style="165" customWidth="1"/>
    <col min="9732" max="9732" width="13.7109375" style="165" customWidth="1"/>
    <col min="9733" max="9735" width="9.7109375" style="165" customWidth="1"/>
    <col min="9736" max="9983" width="16.5703125" style="165"/>
    <col min="9984" max="9985" width="14.28515625" style="165" customWidth="1"/>
    <col min="9986" max="9986" width="25.7109375" style="165" customWidth="1"/>
    <col min="9987" max="9987" width="13.85546875" style="165" customWidth="1"/>
    <col min="9988" max="9988" width="13.7109375" style="165" customWidth="1"/>
    <col min="9989" max="9991" width="9.7109375" style="165" customWidth="1"/>
    <col min="9992" max="10239" width="16.5703125" style="165"/>
    <col min="10240" max="10241" width="14.28515625" style="165" customWidth="1"/>
    <col min="10242" max="10242" width="25.7109375" style="165" customWidth="1"/>
    <col min="10243" max="10243" width="13.85546875" style="165" customWidth="1"/>
    <col min="10244" max="10244" width="13.7109375" style="165" customWidth="1"/>
    <col min="10245" max="10247" width="9.7109375" style="165" customWidth="1"/>
    <col min="10248" max="10495" width="16.5703125" style="165"/>
    <col min="10496" max="10497" width="14.28515625" style="165" customWidth="1"/>
    <col min="10498" max="10498" width="25.7109375" style="165" customWidth="1"/>
    <col min="10499" max="10499" width="13.85546875" style="165" customWidth="1"/>
    <col min="10500" max="10500" width="13.7109375" style="165" customWidth="1"/>
    <col min="10501" max="10503" width="9.7109375" style="165" customWidth="1"/>
    <col min="10504" max="10751" width="16.5703125" style="165"/>
    <col min="10752" max="10753" width="14.28515625" style="165" customWidth="1"/>
    <col min="10754" max="10754" width="25.7109375" style="165" customWidth="1"/>
    <col min="10755" max="10755" width="13.85546875" style="165" customWidth="1"/>
    <col min="10756" max="10756" width="13.7109375" style="165" customWidth="1"/>
    <col min="10757" max="10759" width="9.7109375" style="165" customWidth="1"/>
    <col min="10760" max="11007" width="16.5703125" style="165"/>
    <col min="11008" max="11009" width="14.28515625" style="165" customWidth="1"/>
    <col min="11010" max="11010" width="25.7109375" style="165" customWidth="1"/>
    <col min="11011" max="11011" width="13.85546875" style="165" customWidth="1"/>
    <col min="11012" max="11012" width="13.7109375" style="165" customWidth="1"/>
    <col min="11013" max="11015" width="9.7109375" style="165" customWidth="1"/>
    <col min="11016" max="11263" width="16.5703125" style="165"/>
    <col min="11264" max="11265" width="14.28515625" style="165" customWidth="1"/>
    <col min="11266" max="11266" width="25.7109375" style="165" customWidth="1"/>
    <col min="11267" max="11267" width="13.85546875" style="165" customWidth="1"/>
    <col min="11268" max="11268" width="13.7109375" style="165" customWidth="1"/>
    <col min="11269" max="11271" width="9.7109375" style="165" customWidth="1"/>
    <col min="11272" max="11519" width="16.5703125" style="165"/>
    <col min="11520" max="11521" width="14.28515625" style="165" customWidth="1"/>
    <col min="11522" max="11522" width="25.7109375" style="165" customWidth="1"/>
    <col min="11523" max="11523" width="13.85546875" style="165" customWidth="1"/>
    <col min="11524" max="11524" width="13.7109375" style="165" customWidth="1"/>
    <col min="11525" max="11527" width="9.7109375" style="165" customWidth="1"/>
    <col min="11528" max="11775" width="16.5703125" style="165"/>
    <col min="11776" max="11777" width="14.28515625" style="165" customWidth="1"/>
    <col min="11778" max="11778" width="25.7109375" style="165" customWidth="1"/>
    <col min="11779" max="11779" width="13.85546875" style="165" customWidth="1"/>
    <col min="11780" max="11780" width="13.7109375" style="165" customWidth="1"/>
    <col min="11781" max="11783" width="9.7109375" style="165" customWidth="1"/>
    <col min="11784" max="12031" width="16.5703125" style="165"/>
    <col min="12032" max="12033" width="14.28515625" style="165" customWidth="1"/>
    <col min="12034" max="12034" width="25.7109375" style="165" customWidth="1"/>
    <col min="12035" max="12035" width="13.85546875" style="165" customWidth="1"/>
    <col min="12036" max="12036" width="13.7109375" style="165" customWidth="1"/>
    <col min="12037" max="12039" width="9.7109375" style="165" customWidth="1"/>
    <col min="12040" max="12287" width="16.5703125" style="165"/>
    <col min="12288" max="12289" width="14.28515625" style="165" customWidth="1"/>
    <col min="12290" max="12290" width="25.7109375" style="165" customWidth="1"/>
    <col min="12291" max="12291" width="13.85546875" style="165" customWidth="1"/>
    <col min="12292" max="12292" width="13.7109375" style="165" customWidth="1"/>
    <col min="12293" max="12295" width="9.7109375" style="165" customWidth="1"/>
    <col min="12296" max="12543" width="16.5703125" style="165"/>
    <col min="12544" max="12545" width="14.28515625" style="165" customWidth="1"/>
    <col min="12546" max="12546" width="25.7109375" style="165" customWidth="1"/>
    <col min="12547" max="12547" width="13.85546875" style="165" customWidth="1"/>
    <col min="12548" max="12548" width="13.7109375" style="165" customWidth="1"/>
    <col min="12549" max="12551" width="9.7109375" style="165" customWidth="1"/>
    <col min="12552" max="12799" width="16.5703125" style="165"/>
    <col min="12800" max="12801" width="14.28515625" style="165" customWidth="1"/>
    <col min="12802" max="12802" width="25.7109375" style="165" customWidth="1"/>
    <col min="12803" max="12803" width="13.85546875" style="165" customWidth="1"/>
    <col min="12804" max="12804" width="13.7109375" style="165" customWidth="1"/>
    <col min="12805" max="12807" width="9.7109375" style="165" customWidth="1"/>
    <col min="12808" max="13055" width="16.5703125" style="165"/>
    <col min="13056" max="13057" width="14.28515625" style="165" customWidth="1"/>
    <col min="13058" max="13058" width="25.7109375" style="165" customWidth="1"/>
    <col min="13059" max="13059" width="13.85546875" style="165" customWidth="1"/>
    <col min="13060" max="13060" width="13.7109375" style="165" customWidth="1"/>
    <col min="13061" max="13063" width="9.7109375" style="165" customWidth="1"/>
    <col min="13064" max="13311" width="16.5703125" style="165"/>
    <col min="13312" max="13313" width="14.28515625" style="165" customWidth="1"/>
    <col min="13314" max="13314" width="25.7109375" style="165" customWidth="1"/>
    <col min="13315" max="13315" width="13.85546875" style="165" customWidth="1"/>
    <col min="13316" max="13316" width="13.7109375" style="165" customWidth="1"/>
    <col min="13317" max="13319" width="9.7109375" style="165" customWidth="1"/>
    <col min="13320" max="13567" width="16.5703125" style="165"/>
    <col min="13568" max="13569" width="14.28515625" style="165" customWidth="1"/>
    <col min="13570" max="13570" width="25.7109375" style="165" customWidth="1"/>
    <col min="13571" max="13571" width="13.85546875" style="165" customWidth="1"/>
    <col min="13572" max="13572" width="13.7109375" style="165" customWidth="1"/>
    <col min="13573" max="13575" width="9.7109375" style="165" customWidth="1"/>
    <col min="13576" max="13823" width="16.5703125" style="165"/>
    <col min="13824" max="13825" width="14.28515625" style="165" customWidth="1"/>
    <col min="13826" max="13826" width="25.7109375" style="165" customWidth="1"/>
    <col min="13827" max="13827" width="13.85546875" style="165" customWidth="1"/>
    <col min="13828" max="13828" width="13.7109375" style="165" customWidth="1"/>
    <col min="13829" max="13831" width="9.7109375" style="165" customWidth="1"/>
    <col min="13832" max="14079" width="16.5703125" style="165"/>
    <col min="14080" max="14081" width="14.28515625" style="165" customWidth="1"/>
    <col min="14082" max="14082" width="25.7109375" style="165" customWidth="1"/>
    <col min="14083" max="14083" width="13.85546875" style="165" customWidth="1"/>
    <col min="14084" max="14084" width="13.7109375" style="165" customWidth="1"/>
    <col min="14085" max="14087" width="9.7109375" style="165" customWidth="1"/>
    <col min="14088" max="14335" width="16.5703125" style="165"/>
    <col min="14336" max="14337" width="14.28515625" style="165" customWidth="1"/>
    <col min="14338" max="14338" width="25.7109375" style="165" customWidth="1"/>
    <col min="14339" max="14339" width="13.85546875" style="165" customWidth="1"/>
    <col min="14340" max="14340" width="13.7109375" style="165" customWidth="1"/>
    <col min="14341" max="14343" width="9.7109375" style="165" customWidth="1"/>
    <col min="14344" max="14591" width="16.5703125" style="165"/>
    <col min="14592" max="14593" width="14.28515625" style="165" customWidth="1"/>
    <col min="14594" max="14594" width="25.7109375" style="165" customWidth="1"/>
    <col min="14595" max="14595" width="13.85546875" style="165" customWidth="1"/>
    <col min="14596" max="14596" width="13.7109375" style="165" customWidth="1"/>
    <col min="14597" max="14599" width="9.7109375" style="165" customWidth="1"/>
    <col min="14600" max="14847" width="16.5703125" style="165"/>
    <col min="14848" max="14849" width="14.28515625" style="165" customWidth="1"/>
    <col min="14850" max="14850" width="25.7109375" style="165" customWidth="1"/>
    <col min="14851" max="14851" width="13.85546875" style="165" customWidth="1"/>
    <col min="14852" max="14852" width="13.7109375" style="165" customWidth="1"/>
    <col min="14853" max="14855" width="9.7109375" style="165" customWidth="1"/>
    <col min="14856" max="15103" width="16.5703125" style="165"/>
    <col min="15104" max="15105" width="14.28515625" style="165" customWidth="1"/>
    <col min="15106" max="15106" width="25.7109375" style="165" customWidth="1"/>
    <col min="15107" max="15107" width="13.85546875" style="165" customWidth="1"/>
    <col min="15108" max="15108" width="13.7109375" style="165" customWidth="1"/>
    <col min="15109" max="15111" width="9.7109375" style="165" customWidth="1"/>
    <col min="15112" max="15359" width="16.5703125" style="165"/>
    <col min="15360" max="15361" width="14.28515625" style="165" customWidth="1"/>
    <col min="15362" max="15362" width="25.7109375" style="165" customWidth="1"/>
    <col min="15363" max="15363" width="13.85546875" style="165" customWidth="1"/>
    <col min="15364" max="15364" width="13.7109375" style="165" customWidth="1"/>
    <col min="15365" max="15367" width="9.7109375" style="165" customWidth="1"/>
    <col min="15368" max="15615" width="16.5703125" style="165"/>
    <col min="15616" max="15617" width="14.28515625" style="165" customWidth="1"/>
    <col min="15618" max="15618" width="25.7109375" style="165" customWidth="1"/>
    <col min="15619" max="15619" width="13.85546875" style="165" customWidth="1"/>
    <col min="15620" max="15620" width="13.7109375" style="165" customWidth="1"/>
    <col min="15621" max="15623" width="9.7109375" style="165" customWidth="1"/>
    <col min="15624" max="15871" width="16.5703125" style="165"/>
    <col min="15872" max="15873" width="14.28515625" style="165" customWidth="1"/>
    <col min="15874" max="15874" width="25.7109375" style="165" customWidth="1"/>
    <col min="15875" max="15875" width="13.85546875" style="165" customWidth="1"/>
    <col min="15876" max="15876" width="13.7109375" style="165" customWidth="1"/>
    <col min="15877" max="15879" width="9.7109375" style="165" customWidth="1"/>
    <col min="15880" max="16127" width="16.5703125" style="165"/>
    <col min="16128" max="16129" width="14.28515625" style="165" customWidth="1"/>
    <col min="16130" max="16130" width="25.7109375" style="165" customWidth="1"/>
    <col min="16131" max="16131" width="13.85546875" style="165" customWidth="1"/>
    <col min="16132" max="16132" width="13.7109375" style="165" customWidth="1"/>
    <col min="16133" max="16135" width="9.7109375" style="165" customWidth="1"/>
    <col min="16136" max="16384" width="16.5703125" style="16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198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Noviembre 2011</v>
      </c>
      <c r="D6" s="48" t="s">
        <v>49</v>
      </c>
      <c r="F6" s="48"/>
      <c r="G6" s="68" t="str">
        <f>'Cuotas Plazas Autorizadas05'!$C$7</f>
        <v>Noviembre 2011</v>
      </c>
      <c r="H6" s="48" t="s">
        <v>49</v>
      </c>
    </row>
    <row r="7" spans="2:8" ht="15" customHeight="1">
      <c r="B7" s="199" t="s">
        <v>177</v>
      </c>
      <c r="C7" s="200">
        <v>47116</v>
      </c>
      <c r="D7" s="201">
        <f t="shared" ref="D7:D17" si="0">IFERROR(C7/$C$7,"-")</f>
        <v>1</v>
      </c>
      <c r="F7" s="199" t="s">
        <v>177</v>
      </c>
      <c r="G7" s="200">
        <v>39768</v>
      </c>
      <c r="H7" s="201">
        <f>IFERROR(G7/$G$7,"-")</f>
        <v>1</v>
      </c>
    </row>
    <row r="8" spans="2:8" ht="15" customHeight="1">
      <c r="B8" s="202" t="s">
        <v>147</v>
      </c>
      <c r="C8" s="203">
        <v>33759</v>
      </c>
      <c r="D8" s="204">
        <f t="shared" si="0"/>
        <v>0.71650819254605658</v>
      </c>
      <c r="E8" s="188"/>
      <c r="F8" s="202" t="s">
        <v>147</v>
      </c>
      <c r="G8" s="203">
        <v>16541</v>
      </c>
      <c r="H8" s="204">
        <f t="shared" ref="H8:H31" si="1">IFERROR(G8/$G$7,"-")</f>
        <v>0.41593743713538522</v>
      </c>
    </row>
    <row r="9" spans="2:8" ht="15" customHeight="1">
      <c r="B9" s="62" t="s">
        <v>225</v>
      </c>
      <c r="C9" s="205">
        <v>477</v>
      </c>
      <c r="D9" s="206">
        <f t="shared" si="0"/>
        <v>1.0123949401477206E-2</v>
      </c>
      <c r="E9" s="188"/>
      <c r="F9" s="62" t="s">
        <v>225</v>
      </c>
      <c r="G9" s="205">
        <v>190</v>
      </c>
      <c r="H9" s="206">
        <f t="shared" si="1"/>
        <v>4.7777107221886944E-3</v>
      </c>
    </row>
    <row r="10" spans="2:8" ht="15" customHeight="1">
      <c r="B10" s="62" t="s">
        <v>226</v>
      </c>
      <c r="C10" s="205">
        <v>1155</v>
      </c>
      <c r="D10" s="206">
        <f t="shared" si="0"/>
        <v>2.4513965531878769E-2</v>
      </c>
      <c r="E10" s="188"/>
      <c r="F10" s="62" t="s">
        <v>226</v>
      </c>
      <c r="G10" s="205">
        <v>96</v>
      </c>
      <c r="H10" s="206">
        <f t="shared" si="1"/>
        <v>2.4140012070006035E-3</v>
      </c>
    </row>
    <row r="11" spans="2:8" ht="15" customHeight="1">
      <c r="B11" s="62" t="s">
        <v>227</v>
      </c>
      <c r="C11" s="205">
        <v>8562</v>
      </c>
      <c r="D11" s="206">
        <f t="shared" si="0"/>
        <v>0.18172170812462857</v>
      </c>
      <c r="E11" s="188"/>
      <c r="F11" s="62" t="s">
        <v>227</v>
      </c>
      <c r="G11" s="205">
        <v>4905</v>
      </c>
      <c r="H11" s="206">
        <f t="shared" si="1"/>
        <v>0.12334037417018709</v>
      </c>
    </row>
    <row r="12" spans="2:8" ht="15" customHeight="1">
      <c r="B12" s="62" t="s">
        <v>228</v>
      </c>
      <c r="C12" s="205">
        <v>18133</v>
      </c>
      <c r="D12" s="206">
        <f t="shared" si="0"/>
        <v>0.38485864674420578</v>
      </c>
      <c r="E12" s="188"/>
      <c r="F12" s="62" t="s">
        <v>228</v>
      </c>
      <c r="G12" s="205">
        <v>9739</v>
      </c>
      <c r="H12" s="206">
        <f t="shared" si="1"/>
        <v>0.24489539328102997</v>
      </c>
    </row>
    <row r="13" spans="2:8" ht="15" customHeight="1">
      <c r="B13" s="62" t="s">
        <v>229</v>
      </c>
      <c r="C13" s="205">
        <v>5432</v>
      </c>
      <c r="D13" s="206">
        <f t="shared" si="0"/>
        <v>0.11528992274386621</v>
      </c>
      <c r="E13" s="188"/>
      <c r="F13" s="62" t="s">
        <v>229</v>
      </c>
      <c r="G13" s="205">
        <v>1611</v>
      </c>
      <c r="H13" s="206">
        <f t="shared" si="1"/>
        <v>4.0509957754978877E-2</v>
      </c>
    </row>
    <row r="14" spans="2:8" ht="15" hidden="1" customHeight="1">
      <c r="B14" s="62" t="s">
        <v>230</v>
      </c>
      <c r="C14" s="205" t="s">
        <v>86</v>
      </c>
      <c r="D14" s="206" t="str">
        <f t="shared" si="0"/>
        <v>-</v>
      </c>
      <c r="E14" s="188"/>
      <c r="F14" s="62" t="s">
        <v>230</v>
      </c>
      <c r="G14" s="205" t="s">
        <v>86</v>
      </c>
      <c r="H14" s="206" t="str">
        <f t="shared" si="1"/>
        <v>-</v>
      </c>
    </row>
    <row r="15" spans="2:8" ht="15" customHeight="1">
      <c r="B15" s="202" t="s">
        <v>148</v>
      </c>
      <c r="C15" s="203">
        <v>13321</v>
      </c>
      <c r="D15" s="204">
        <f t="shared" si="0"/>
        <v>0.2827277358010018</v>
      </c>
      <c r="E15" s="188"/>
      <c r="F15" s="202" t="s">
        <v>148</v>
      </c>
      <c r="G15" s="203">
        <v>23207</v>
      </c>
      <c r="H15" s="204">
        <f t="shared" si="1"/>
        <v>0.58355964594648968</v>
      </c>
    </row>
    <row r="16" spans="2:8" ht="15" customHeight="1">
      <c r="B16" s="62" t="s">
        <v>231</v>
      </c>
      <c r="C16" s="205">
        <v>1041</v>
      </c>
      <c r="D16" s="206">
        <f t="shared" si="0"/>
        <v>2.2094405297563461E-2</v>
      </c>
      <c r="E16" s="188"/>
      <c r="F16" s="62" t="s">
        <v>231</v>
      </c>
      <c r="G16" s="205">
        <v>3821</v>
      </c>
      <c r="H16" s="206">
        <f t="shared" si="1"/>
        <v>9.6082277207805267E-2</v>
      </c>
    </row>
    <row r="17" spans="2:10" ht="15" customHeight="1">
      <c r="B17" s="62" t="s">
        <v>232</v>
      </c>
      <c r="C17" s="205">
        <v>5672</v>
      </c>
      <c r="D17" s="206">
        <f t="shared" si="0"/>
        <v>0.12038373376347737</v>
      </c>
      <c r="E17" s="188"/>
      <c r="F17" s="62" t="s">
        <v>232</v>
      </c>
      <c r="G17" s="205">
        <v>5173</v>
      </c>
      <c r="H17" s="206">
        <f t="shared" si="1"/>
        <v>0.13007946087306377</v>
      </c>
    </row>
    <row r="18" spans="2:10" ht="15" customHeight="1">
      <c r="B18" s="62" t="s">
        <v>233</v>
      </c>
      <c r="C18" s="205">
        <v>6604</v>
      </c>
      <c r="D18" s="206">
        <f>IFERROR(C18/$C$7,"-")</f>
        <v>0.14016469988963409</v>
      </c>
      <c r="E18" s="188"/>
      <c r="F18" s="62" t="s">
        <v>233</v>
      </c>
      <c r="G18" s="205">
        <v>13995</v>
      </c>
      <c r="H18" s="206">
        <f t="shared" si="1"/>
        <v>0.35191611345805673</v>
      </c>
    </row>
    <row r="19" spans="2:10" ht="15" hidden="1" customHeight="1">
      <c r="B19" s="62" t="s">
        <v>234</v>
      </c>
      <c r="C19" s="207" t="s">
        <v>86</v>
      </c>
      <c r="D19" s="208" t="str">
        <f t="shared" ref="D19:D31" si="2">IFERROR(C19/$C$7,"-")</f>
        <v>-</v>
      </c>
      <c r="E19" s="188"/>
      <c r="F19" s="62" t="s">
        <v>234</v>
      </c>
      <c r="G19" s="207" t="s">
        <v>86</v>
      </c>
      <c r="H19" s="208" t="str">
        <f t="shared" si="1"/>
        <v>-</v>
      </c>
    </row>
    <row r="20" spans="2:10" ht="15" customHeight="1">
      <c r="B20" s="62" t="s">
        <v>235</v>
      </c>
      <c r="C20" s="205" t="s">
        <v>86</v>
      </c>
      <c r="D20" s="206" t="str">
        <f t="shared" si="2"/>
        <v>-</v>
      </c>
      <c r="E20" s="188"/>
      <c r="F20" s="62" t="s">
        <v>235</v>
      </c>
      <c r="G20" s="205">
        <v>218</v>
      </c>
      <c r="H20" s="206">
        <f t="shared" si="1"/>
        <v>5.4817944075638706E-3</v>
      </c>
    </row>
    <row r="21" spans="2:10" ht="15" customHeight="1">
      <c r="B21" s="62" t="s">
        <v>230</v>
      </c>
      <c r="C21" s="209">
        <v>4</v>
      </c>
      <c r="D21" s="206">
        <f t="shared" si="2"/>
        <v>8.4896850326852871E-5</v>
      </c>
      <c r="E21" s="188"/>
      <c r="F21" s="62" t="s">
        <v>230</v>
      </c>
      <c r="G21" s="209" t="s">
        <v>86</v>
      </c>
      <c r="H21" s="206" t="str">
        <f t="shared" si="1"/>
        <v>-</v>
      </c>
    </row>
    <row r="22" spans="2:10" ht="15" customHeight="1">
      <c r="B22" s="202" t="s">
        <v>179</v>
      </c>
      <c r="C22" s="210">
        <v>22</v>
      </c>
      <c r="D22" s="204">
        <f t="shared" si="2"/>
        <v>4.6693267679769079E-4</v>
      </c>
      <c r="E22" s="188"/>
      <c r="F22" s="202" t="s">
        <v>179</v>
      </c>
      <c r="G22" s="210">
        <v>0</v>
      </c>
      <c r="H22" s="204">
        <f t="shared" si="1"/>
        <v>0</v>
      </c>
    </row>
    <row r="23" spans="2:10" ht="15" customHeight="1">
      <c r="B23" s="62" t="s">
        <v>236</v>
      </c>
      <c r="C23" s="205">
        <v>22</v>
      </c>
      <c r="D23" s="206">
        <f t="shared" si="2"/>
        <v>4.6693267679769079E-4</v>
      </c>
      <c r="E23" s="188"/>
      <c r="F23" s="62" t="s">
        <v>236</v>
      </c>
      <c r="G23" s="205" t="s">
        <v>86</v>
      </c>
      <c r="H23" s="206" t="str">
        <f t="shared" si="1"/>
        <v>-</v>
      </c>
    </row>
    <row r="24" spans="2:10" ht="15" hidden="1" customHeight="1">
      <c r="B24" s="62" t="s">
        <v>237</v>
      </c>
      <c r="C24" s="205" t="s">
        <v>86</v>
      </c>
      <c r="D24" s="206" t="str">
        <f t="shared" si="2"/>
        <v>-</v>
      </c>
      <c r="E24" s="188"/>
      <c r="F24" s="62" t="s">
        <v>237</v>
      </c>
      <c r="G24" s="205" t="s">
        <v>86</v>
      </c>
      <c r="H24" s="206" t="str">
        <f t="shared" si="1"/>
        <v>-</v>
      </c>
    </row>
    <row r="25" spans="2:10" ht="15" hidden="1" customHeight="1">
      <c r="B25" s="62" t="s">
        <v>230</v>
      </c>
      <c r="C25" s="205">
        <v>0</v>
      </c>
      <c r="D25" s="206">
        <f t="shared" si="2"/>
        <v>0</v>
      </c>
      <c r="E25" s="188"/>
      <c r="F25" s="62" t="s">
        <v>230</v>
      </c>
      <c r="G25" s="205" t="s">
        <v>86</v>
      </c>
      <c r="H25" s="206" t="str">
        <f t="shared" si="1"/>
        <v>-</v>
      </c>
    </row>
    <row r="26" spans="2:10" ht="15" customHeight="1">
      <c r="B26" s="202" t="s">
        <v>180</v>
      </c>
      <c r="C26" s="203">
        <v>14</v>
      </c>
      <c r="D26" s="204">
        <f t="shared" si="2"/>
        <v>2.9713897614398505E-4</v>
      </c>
      <c r="E26" s="188"/>
      <c r="F26" s="202" t="s">
        <v>180</v>
      </c>
      <c r="G26" s="203">
        <v>20</v>
      </c>
      <c r="H26" s="204">
        <f t="shared" si="1"/>
        <v>5.0291691812512568E-4</v>
      </c>
    </row>
    <row r="27" spans="2:10" ht="15" hidden="1" customHeight="1">
      <c r="B27" s="62" t="s">
        <v>238</v>
      </c>
      <c r="C27" s="209" t="s">
        <v>86</v>
      </c>
      <c r="D27" s="206" t="str">
        <f t="shared" si="2"/>
        <v>-</v>
      </c>
      <c r="E27" s="188"/>
      <c r="F27" s="62" t="s">
        <v>238</v>
      </c>
      <c r="G27" s="209" t="s">
        <v>86</v>
      </c>
      <c r="H27" s="206" t="str">
        <f t="shared" si="1"/>
        <v>-</v>
      </c>
    </row>
    <row r="28" spans="2:10" ht="15" hidden="1" customHeight="1">
      <c r="B28" s="62" t="s">
        <v>239</v>
      </c>
      <c r="C28" s="209" t="s">
        <v>86</v>
      </c>
      <c r="D28" s="206" t="str">
        <f t="shared" si="2"/>
        <v>-</v>
      </c>
      <c r="E28" s="188"/>
      <c r="F28" s="62" t="s">
        <v>239</v>
      </c>
      <c r="G28" s="209" t="s">
        <v>86</v>
      </c>
      <c r="H28" s="206" t="str">
        <f t="shared" si="1"/>
        <v>-</v>
      </c>
    </row>
    <row r="29" spans="2:10" ht="15" customHeight="1">
      <c r="B29" s="62" t="s">
        <v>240</v>
      </c>
      <c r="C29" s="209">
        <v>5</v>
      </c>
      <c r="D29" s="206">
        <f t="shared" si="2"/>
        <v>1.0612106290856609E-4</v>
      </c>
      <c r="E29" s="211"/>
      <c r="F29" s="62" t="s">
        <v>240</v>
      </c>
      <c r="G29" s="209" t="s">
        <v>86</v>
      </c>
      <c r="H29" s="206" t="str">
        <f t="shared" si="1"/>
        <v>-</v>
      </c>
    </row>
    <row r="30" spans="2:10" ht="15" customHeight="1">
      <c r="B30" s="62" t="s">
        <v>241</v>
      </c>
      <c r="C30" s="209">
        <v>9</v>
      </c>
      <c r="D30" s="206">
        <f t="shared" si="2"/>
        <v>1.9101791323541896E-4</v>
      </c>
      <c r="E30" s="211"/>
      <c r="F30" s="62" t="s">
        <v>241</v>
      </c>
      <c r="G30" s="209">
        <v>20</v>
      </c>
      <c r="H30" s="206">
        <f t="shared" si="1"/>
        <v>5.0291691812512568E-4</v>
      </c>
    </row>
    <row r="31" spans="2:10" ht="15" customHeight="1" thickBot="1">
      <c r="B31" s="62" t="s">
        <v>230</v>
      </c>
      <c r="C31" s="209">
        <v>0</v>
      </c>
      <c r="D31" s="206">
        <f t="shared" si="2"/>
        <v>0</v>
      </c>
      <c r="E31" s="188"/>
      <c r="F31" s="62" t="s">
        <v>230</v>
      </c>
      <c r="G31" s="209" t="s">
        <v>86</v>
      </c>
      <c r="H31" s="206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88"/>
      <c r="F32" s="63" t="s">
        <v>242</v>
      </c>
      <c r="G32" s="63"/>
      <c r="H32" s="63"/>
      <c r="J32" s="41" t="s">
        <v>45</v>
      </c>
    </row>
    <row r="33" spans="2:8" ht="15" customHeight="1">
      <c r="C33" s="188"/>
      <c r="D33" s="188"/>
      <c r="E33" s="188"/>
      <c r="F33" s="188"/>
      <c r="G33" s="188"/>
    </row>
    <row r="34" spans="2:8" ht="54" customHeight="1">
      <c r="B34" s="89" t="s">
        <v>243</v>
      </c>
      <c r="C34" s="89"/>
      <c r="D34" s="89"/>
      <c r="E34" s="198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Noviembre 2011</v>
      </c>
      <c r="D35" s="48" t="s">
        <v>49</v>
      </c>
      <c r="F35" s="48"/>
      <c r="G35" s="68" t="str">
        <f>'Cuotas Plazas Autorizadas05'!$C$7</f>
        <v>Noviembre 2011</v>
      </c>
      <c r="H35" s="48" t="s">
        <v>49</v>
      </c>
    </row>
    <row r="36" spans="2:8" ht="15" customHeight="1">
      <c r="B36" s="199" t="s">
        <v>177</v>
      </c>
      <c r="C36" s="200">
        <v>22948</v>
      </c>
      <c r="D36" s="201">
        <f>IFERROR(C36/$C$36,"-")</f>
        <v>1</v>
      </c>
      <c r="F36" s="199" t="s">
        <v>177</v>
      </c>
      <c r="G36" s="200">
        <v>2799</v>
      </c>
      <c r="H36" s="201">
        <f>IFERROR(G36/$G$36,"-")</f>
        <v>1</v>
      </c>
    </row>
    <row r="37" spans="2:8" ht="15" customHeight="1">
      <c r="B37" s="202" t="s">
        <v>147</v>
      </c>
      <c r="C37" s="203">
        <v>16171</v>
      </c>
      <c r="D37" s="204">
        <f t="shared" ref="D37:D60" si="3">IFERROR(C37/$C$36,"-")</f>
        <v>0.70468014641798848</v>
      </c>
      <c r="E37" s="188"/>
      <c r="F37" s="202" t="s">
        <v>147</v>
      </c>
      <c r="G37" s="203">
        <v>2785</v>
      </c>
      <c r="H37" s="204">
        <f t="shared" ref="H37:H60" si="4">IFERROR(G37/$G$36,"-")</f>
        <v>0.99499821364773133</v>
      </c>
    </row>
    <row r="38" spans="2:8" ht="15" customHeight="1">
      <c r="B38" s="62" t="s">
        <v>225</v>
      </c>
      <c r="C38" s="205">
        <v>145</v>
      </c>
      <c r="D38" s="206">
        <f t="shared" si="3"/>
        <v>6.318633432107373E-3</v>
      </c>
      <c r="E38" s="188"/>
      <c r="F38" s="62" t="s">
        <v>225</v>
      </c>
      <c r="G38" s="205">
        <v>218</v>
      </c>
      <c r="H38" s="206">
        <f t="shared" si="4"/>
        <v>7.7884958913897823E-2</v>
      </c>
    </row>
    <row r="39" spans="2:8" ht="15" customHeight="1">
      <c r="B39" s="62" t="s">
        <v>226</v>
      </c>
      <c r="C39" s="205">
        <v>317</v>
      </c>
      <c r="D39" s="206">
        <f t="shared" si="3"/>
        <v>1.381383998605543E-2</v>
      </c>
      <c r="E39" s="188"/>
      <c r="F39" s="62" t="s">
        <v>226</v>
      </c>
      <c r="G39" s="205">
        <v>680</v>
      </c>
      <c r="H39" s="206">
        <f t="shared" si="4"/>
        <v>0.24294390853876385</v>
      </c>
    </row>
    <row r="40" spans="2:8" ht="15" customHeight="1">
      <c r="B40" s="62" t="s">
        <v>227</v>
      </c>
      <c r="C40" s="205">
        <v>3374</v>
      </c>
      <c r="D40" s="206">
        <f t="shared" si="3"/>
        <v>0.14702806344779501</v>
      </c>
      <c r="E40" s="188"/>
      <c r="F40" s="62" t="s">
        <v>227</v>
      </c>
      <c r="G40" s="205">
        <v>907</v>
      </c>
      <c r="H40" s="206">
        <f t="shared" si="4"/>
        <v>0.32404430153626296</v>
      </c>
    </row>
    <row r="41" spans="2:8" ht="15" customHeight="1">
      <c r="B41" s="62" t="s">
        <v>228</v>
      </c>
      <c r="C41" s="205">
        <v>11241</v>
      </c>
      <c r="D41" s="206">
        <f t="shared" si="3"/>
        <v>0.48984660972633781</v>
      </c>
      <c r="E41" s="188"/>
      <c r="F41" s="62" t="s">
        <v>228</v>
      </c>
      <c r="G41" s="205">
        <v>408</v>
      </c>
      <c r="H41" s="206">
        <f t="shared" si="4"/>
        <v>0.14576634512325831</v>
      </c>
    </row>
    <row r="42" spans="2:8" ht="15" customHeight="1">
      <c r="B42" s="62" t="s">
        <v>229</v>
      </c>
      <c r="C42" s="205">
        <v>1094</v>
      </c>
      <c r="D42" s="206">
        <f t="shared" si="3"/>
        <v>4.7672999825692869E-2</v>
      </c>
      <c r="E42" s="188"/>
      <c r="F42" s="62" t="s">
        <v>229</v>
      </c>
      <c r="G42" s="205">
        <v>572</v>
      </c>
      <c r="H42" s="206">
        <f t="shared" si="4"/>
        <v>0.20435869953554842</v>
      </c>
    </row>
    <row r="43" spans="2:8" ht="15" customHeight="1">
      <c r="B43" s="62" t="s">
        <v>230</v>
      </c>
      <c r="C43" s="205" t="s">
        <v>86</v>
      </c>
      <c r="D43" s="206" t="str">
        <f t="shared" si="3"/>
        <v>-</v>
      </c>
      <c r="E43" s="188"/>
      <c r="F43" s="62" t="s">
        <v>230</v>
      </c>
      <c r="G43" s="205" t="s">
        <v>86</v>
      </c>
      <c r="H43" s="206" t="str">
        <f t="shared" si="4"/>
        <v>-</v>
      </c>
    </row>
    <row r="44" spans="2:8" ht="15" customHeight="1">
      <c r="B44" s="202" t="s">
        <v>148</v>
      </c>
      <c r="C44" s="203">
        <v>6777</v>
      </c>
      <c r="D44" s="204">
        <f t="shared" si="3"/>
        <v>0.29531985358201152</v>
      </c>
      <c r="E44" s="188"/>
      <c r="F44" s="202" t="s">
        <v>148</v>
      </c>
      <c r="G44" s="203">
        <v>6</v>
      </c>
      <c r="H44" s="204">
        <f t="shared" si="4"/>
        <v>2.1436227224008574E-3</v>
      </c>
    </row>
    <row r="45" spans="2:8" ht="15" customHeight="1">
      <c r="B45" s="62" t="s">
        <v>231</v>
      </c>
      <c r="C45" s="205">
        <v>182</v>
      </c>
      <c r="D45" s="206">
        <f t="shared" si="3"/>
        <v>7.9309743768520135E-3</v>
      </c>
      <c r="E45" s="188"/>
      <c r="F45" s="62" t="s">
        <v>231</v>
      </c>
      <c r="G45" s="205" t="s">
        <v>86</v>
      </c>
      <c r="H45" s="206" t="str">
        <f t="shared" si="4"/>
        <v>-</v>
      </c>
    </row>
    <row r="46" spans="2:8" ht="15" customHeight="1">
      <c r="B46" s="62" t="s">
        <v>232</v>
      </c>
      <c r="C46" s="205">
        <v>1262</v>
      </c>
      <c r="D46" s="206">
        <f t="shared" si="3"/>
        <v>5.4993899250479344E-2</v>
      </c>
      <c r="E46" s="188"/>
      <c r="F46" s="62" t="s">
        <v>232</v>
      </c>
      <c r="G46" s="205" t="s">
        <v>86</v>
      </c>
      <c r="H46" s="206" t="str">
        <f t="shared" si="4"/>
        <v>-</v>
      </c>
    </row>
    <row r="47" spans="2:8" ht="15" customHeight="1">
      <c r="B47" s="62" t="s">
        <v>233</v>
      </c>
      <c r="C47" s="205">
        <v>5333</v>
      </c>
      <c r="D47" s="206">
        <f t="shared" si="3"/>
        <v>0.23239497995468014</v>
      </c>
      <c r="E47" s="188"/>
      <c r="F47" s="62" t="s">
        <v>233</v>
      </c>
      <c r="G47" s="205" t="s">
        <v>86</v>
      </c>
      <c r="H47" s="206" t="str">
        <f t="shared" si="4"/>
        <v>-</v>
      </c>
    </row>
    <row r="48" spans="2:8" ht="15" customHeight="1">
      <c r="B48" s="62" t="s">
        <v>234</v>
      </c>
      <c r="C48" s="207" t="s">
        <v>86</v>
      </c>
      <c r="D48" s="208" t="str">
        <f t="shared" si="3"/>
        <v>-</v>
      </c>
      <c r="E48" s="188"/>
      <c r="F48" s="62" t="s">
        <v>234</v>
      </c>
      <c r="G48" s="207" t="s">
        <v>86</v>
      </c>
      <c r="H48" s="208" t="str">
        <f t="shared" si="4"/>
        <v>-</v>
      </c>
    </row>
    <row r="49" spans="2:8" ht="15" customHeight="1">
      <c r="B49" s="62" t="s">
        <v>235</v>
      </c>
      <c r="C49" s="205" t="s">
        <v>86</v>
      </c>
      <c r="D49" s="206" t="str">
        <f t="shared" si="3"/>
        <v>-</v>
      </c>
      <c r="E49" s="188"/>
      <c r="F49" s="62" t="s">
        <v>235</v>
      </c>
      <c r="G49" s="205" t="s">
        <v>86</v>
      </c>
      <c r="H49" s="206" t="str">
        <f t="shared" si="4"/>
        <v>-</v>
      </c>
    </row>
    <row r="50" spans="2:8" ht="15" customHeight="1">
      <c r="B50" s="62" t="s">
        <v>230</v>
      </c>
      <c r="C50" s="209" t="s">
        <v>86</v>
      </c>
      <c r="D50" s="206" t="str">
        <f t="shared" si="3"/>
        <v>-</v>
      </c>
      <c r="E50" s="188"/>
      <c r="F50" s="62" t="s">
        <v>230</v>
      </c>
      <c r="G50" s="209">
        <v>6</v>
      </c>
      <c r="H50" s="206">
        <f t="shared" si="4"/>
        <v>2.1436227224008574E-3</v>
      </c>
    </row>
    <row r="51" spans="2:8" ht="15" customHeight="1">
      <c r="B51" s="202" t="s">
        <v>179</v>
      </c>
      <c r="C51" s="210">
        <v>0</v>
      </c>
      <c r="D51" s="204">
        <f t="shared" si="3"/>
        <v>0</v>
      </c>
      <c r="E51" s="188"/>
      <c r="F51" s="202" t="s">
        <v>179</v>
      </c>
      <c r="G51" s="210">
        <v>0</v>
      </c>
      <c r="H51" s="204">
        <f t="shared" si="4"/>
        <v>0</v>
      </c>
    </row>
    <row r="52" spans="2:8" ht="15" customHeight="1">
      <c r="B52" s="62" t="s">
        <v>236</v>
      </c>
      <c r="C52" s="205" t="s">
        <v>86</v>
      </c>
      <c r="D52" s="206" t="str">
        <f t="shared" si="3"/>
        <v>-</v>
      </c>
      <c r="E52" s="188"/>
      <c r="F52" s="62" t="s">
        <v>236</v>
      </c>
      <c r="G52" s="205" t="s">
        <v>86</v>
      </c>
      <c r="H52" s="206" t="str">
        <f t="shared" si="4"/>
        <v>-</v>
      </c>
    </row>
    <row r="53" spans="2:8" ht="15" customHeight="1">
      <c r="B53" s="62" t="s">
        <v>237</v>
      </c>
      <c r="C53" s="205" t="s">
        <v>86</v>
      </c>
      <c r="D53" s="206" t="str">
        <f t="shared" si="3"/>
        <v>-</v>
      </c>
      <c r="E53" s="188"/>
      <c r="F53" s="62" t="s">
        <v>237</v>
      </c>
      <c r="G53" s="205" t="s">
        <v>86</v>
      </c>
      <c r="H53" s="206" t="str">
        <f t="shared" si="4"/>
        <v>-</v>
      </c>
    </row>
    <row r="54" spans="2:8" ht="15" customHeight="1">
      <c r="B54" s="62" t="s">
        <v>230</v>
      </c>
      <c r="C54" s="205" t="s">
        <v>86</v>
      </c>
      <c r="D54" s="206" t="str">
        <f t="shared" si="3"/>
        <v>-</v>
      </c>
      <c r="E54" s="188"/>
      <c r="F54" s="62" t="s">
        <v>230</v>
      </c>
      <c r="G54" s="205">
        <v>0</v>
      </c>
      <c r="H54" s="206">
        <f t="shared" si="4"/>
        <v>0</v>
      </c>
    </row>
    <row r="55" spans="2:8" ht="15" customHeight="1">
      <c r="B55" s="202" t="s">
        <v>180</v>
      </c>
      <c r="C55" s="203">
        <v>0</v>
      </c>
      <c r="D55" s="204">
        <f t="shared" si="3"/>
        <v>0</v>
      </c>
      <c r="E55" s="188"/>
      <c r="F55" s="202" t="s">
        <v>180</v>
      </c>
      <c r="G55" s="203">
        <v>8</v>
      </c>
      <c r="H55" s="204">
        <f t="shared" si="4"/>
        <v>2.8581636298678098E-3</v>
      </c>
    </row>
    <row r="56" spans="2:8" ht="15" customHeight="1">
      <c r="B56" s="62" t="s">
        <v>238</v>
      </c>
      <c r="C56" s="209" t="s">
        <v>86</v>
      </c>
      <c r="D56" s="206" t="str">
        <f t="shared" si="3"/>
        <v>-</v>
      </c>
      <c r="E56" s="188"/>
      <c r="F56" s="62" t="s">
        <v>238</v>
      </c>
      <c r="G56" s="209">
        <v>8</v>
      </c>
      <c r="H56" s="206">
        <f t="shared" si="4"/>
        <v>2.8581636298678098E-3</v>
      </c>
    </row>
    <row r="57" spans="2:8" ht="15" customHeight="1">
      <c r="B57" s="62" t="s">
        <v>239</v>
      </c>
      <c r="C57" s="209" t="s">
        <v>86</v>
      </c>
      <c r="D57" s="206" t="str">
        <f t="shared" si="3"/>
        <v>-</v>
      </c>
      <c r="E57" s="188"/>
      <c r="F57" s="62" t="s">
        <v>239</v>
      </c>
      <c r="G57" s="209" t="s">
        <v>86</v>
      </c>
      <c r="H57" s="206" t="str">
        <f t="shared" si="4"/>
        <v>-</v>
      </c>
    </row>
    <row r="58" spans="2:8" ht="15" customHeight="1">
      <c r="B58" s="62" t="s">
        <v>240</v>
      </c>
      <c r="C58" s="209" t="s">
        <v>86</v>
      </c>
      <c r="D58" s="206" t="str">
        <f t="shared" si="3"/>
        <v>-</v>
      </c>
      <c r="E58" s="211"/>
      <c r="F58" s="62" t="s">
        <v>240</v>
      </c>
      <c r="G58" s="209" t="s">
        <v>86</v>
      </c>
      <c r="H58" s="206" t="str">
        <f t="shared" si="4"/>
        <v>-</v>
      </c>
    </row>
    <row r="59" spans="2:8" ht="15" customHeight="1">
      <c r="B59" s="62" t="s">
        <v>241</v>
      </c>
      <c r="C59" s="209" t="s">
        <v>86</v>
      </c>
      <c r="D59" s="206" t="str">
        <f t="shared" si="3"/>
        <v>-</v>
      </c>
      <c r="E59" s="211"/>
      <c r="F59" s="62" t="s">
        <v>241</v>
      </c>
      <c r="G59" s="209" t="s">
        <v>86</v>
      </c>
      <c r="H59" s="206" t="str">
        <f t="shared" si="4"/>
        <v>-</v>
      </c>
    </row>
    <row r="60" spans="2:8" ht="15" customHeight="1">
      <c r="B60" s="62" t="s">
        <v>230</v>
      </c>
      <c r="C60" s="209" t="s">
        <v>86</v>
      </c>
      <c r="D60" s="206" t="str">
        <f t="shared" si="3"/>
        <v>-</v>
      </c>
      <c r="E60" s="188"/>
      <c r="F60" s="62" t="s">
        <v>230</v>
      </c>
      <c r="G60" s="209">
        <v>0</v>
      </c>
      <c r="H60" s="206">
        <f t="shared" si="4"/>
        <v>0</v>
      </c>
    </row>
    <row r="61" spans="2:8" ht="40.5" customHeight="1">
      <c r="B61" s="63" t="s">
        <v>242</v>
      </c>
      <c r="C61" s="63"/>
      <c r="D61" s="63"/>
      <c r="E61" s="188"/>
      <c r="F61" s="63" t="s">
        <v>242</v>
      </c>
      <c r="G61" s="63"/>
      <c r="H61" s="63"/>
    </row>
    <row r="63" spans="2:8" ht="54" customHeight="1">
      <c r="B63" s="89" t="s">
        <v>245</v>
      </c>
      <c r="C63" s="89"/>
      <c r="D63" s="89"/>
    </row>
    <row r="64" spans="2:8" ht="30" customHeight="1">
      <c r="B64" s="48"/>
      <c r="C64" s="68" t="str">
        <f>'Cuotas Plazas Autorizadas05'!$C$7</f>
        <v>Noviembre 2011</v>
      </c>
      <c r="D64" s="48" t="s">
        <v>49</v>
      </c>
    </row>
    <row r="65" spans="2:4" ht="15" customHeight="1">
      <c r="B65" s="199" t="s">
        <v>177</v>
      </c>
      <c r="C65" s="200">
        <v>134199</v>
      </c>
      <c r="D65" s="201">
        <f>IFERROR(C65/$C$65,"-")</f>
        <v>1</v>
      </c>
    </row>
    <row r="66" spans="2:4" ht="15" customHeight="1">
      <c r="B66" s="202" t="s">
        <v>147</v>
      </c>
      <c r="C66" s="203">
        <v>82109</v>
      </c>
      <c r="D66" s="204">
        <f t="shared" ref="D66:D89" si="5">IFERROR(C66/$C$65,"-")</f>
        <v>0.61184509571606349</v>
      </c>
    </row>
    <row r="67" spans="2:4" ht="15" customHeight="1">
      <c r="B67" s="62" t="s">
        <v>225</v>
      </c>
      <c r="C67" s="205">
        <v>1374</v>
      </c>
      <c r="D67" s="206">
        <f t="shared" si="5"/>
        <v>1.0238526367558625E-2</v>
      </c>
    </row>
    <row r="68" spans="2:4" ht="15" customHeight="1">
      <c r="B68" s="62" t="s">
        <v>226</v>
      </c>
      <c r="C68" s="205">
        <v>2500</v>
      </c>
      <c r="D68" s="206">
        <f t="shared" si="5"/>
        <v>1.8629050887115403E-2</v>
      </c>
    </row>
    <row r="69" spans="2:4" ht="15" customHeight="1">
      <c r="B69" s="62" t="s">
        <v>227</v>
      </c>
      <c r="C69" s="205">
        <v>19662</v>
      </c>
      <c r="D69" s="206">
        <f t="shared" si="5"/>
        <v>0.14651375941698522</v>
      </c>
    </row>
    <row r="70" spans="2:4" ht="15" customHeight="1">
      <c r="B70" s="62" t="s">
        <v>228</v>
      </c>
      <c r="C70" s="205">
        <v>46788</v>
      </c>
      <c r="D70" s="206">
        <f t="shared" si="5"/>
        <v>0.34864641316254219</v>
      </c>
    </row>
    <row r="71" spans="2:4" ht="15" customHeight="1">
      <c r="B71" s="62" t="s">
        <v>229</v>
      </c>
      <c r="C71" s="205">
        <v>11785</v>
      </c>
      <c r="D71" s="206">
        <f t="shared" si="5"/>
        <v>8.7817345881862005E-2</v>
      </c>
    </row>
    <row r="72" spans="2:4" ht="15" customHeight="1">
      <c r="B72" s="62" t="s">
        <v>230</v>
      </c>
      <c r="C72" s="205" t="s">
        <v>86</v>
      </c>
      <c r="D72" s="206" t="str">
        <f t="shared" si="5"/>
        <v>-</v>
      </c>
    </row>
    <row r="73" spans="2:4" ht="15" customHeight="1">
      <c r="B73" s="202" t="s">
        <v>178</v>
      </c>
      <c r="C73" s="203">
        <v>50781</v>
      </c>
      <c r="D73" s="204">
        <f t="shared" si="5"/>
        <v>0.3784007332394429</v>
      </c>
    </row>
    <row r="74" spans="2:4" ht="15" customHeight="1">
      <c r="B74" s="62" t="s">
        <v>231</v>
      </c>
      <c r="C74" s="205">
        <v>7622</v>
      </c>
      <c r="D74" s="206">
        <f t="shared" si="5"/>
        <v>5.6796250344637443E-2</v>
      </c>
    </row>
    <row r="75" spans="2:4" ht="15" customHeight="1">
      <c r="B75" s="62" t="s">
        <v>232</v>
      </c>
      <c r="C75" s="205">
        <v>15079</v>
      </c>
      <c r="D75" s="206">
        <f t="shared" si="5"/>
        <v>0.11236298333072527</v>
      </c>
    </row>
    <row r="76" spans="2:4" ht="15" customHeight="1">
      <c r="B76" s="62" t="s">
        <v>233</v>
      </c>
      <c r="C76" s="205">
        <v>27776</v>
      </c>
      <c r="D76" s="206">
        <f t="shared" si="5"/>
        <v>0.20697620697620697</v>
      </c>
    </row>
    <row r="77" spans="2:4" ht="15" customHeight="1">
      <c r="B77" s="62" t="s">
        <v>234</v>
      </c>
      <c r="C77" s="207" t="s">
        <v>86</v>
      </c>
      <c r="D77" s="208" t="str">
        <f t="shared" si="5"/>
        <v>-</v>
      </c>
    </row>
    <row r="78" spans="2:4" ht="15" customHeight="1">
      <c r="B78" s="62" t="s">
        <v>235</v>
      </c>
      <c r="C78" s="205">
        <v>218</v>
      </c>
      <c r="D78" s="206">
        <f t="shared" si="5"/>
        <v>1.6244532373564631E-3</v>
      </c>
    </row>
    <row r="79" spans="2:4" ht="15" customHeight="1">
      <c r="B79" s="62" t="s">
        <v>230</v>
      </c>
      <c r="C79" s="209">
        <v>86</v>
      </c>
      <c r="D79" s="206">
        <f t="shared" si="5"/>
        <v>6.4083935051676983E-4</v>
      </c>
    </row>
    <row r="80" spans="2:4" ht="15" customHeight="1">
      <c r="B80" s="202" t="s">
        <v>179</v>
      </c>
      <c r="C80" s="210">
        <v>511</v>
      </c>
      <c r="D80" s="204">
        <f t="shared" si="5"/>
        <v>3.8077780013263886E-3</v>
      </c>
    </row>
    <row r="81" spans="2:4" ht="15" customHeight="1">
      <c r="B81" s="62" t="s">
        <v>236</v>
      </c>
      <c r="C81" s="205">
        <v>173</v>
      </c>
      <c r="D81" s="206">
        <f t="shared" si="5"/>
        <v>1.2891303213883858E-3</v>
      </c>
    </row>
    <row r="82" spans="2:4" ht="15" customHeight="1">
      <c r="B82" s="62" t="s">
        <v>237</v>
      </c>
      <c r="C82" s="205">
        <v>338</v>
      </c>
      <c r="D82" s="206">
        <f t="shared" si="5"/>
        <v>2.5186476799380023E-3</v>
      </c>
    </row>
    <row r="83" spans="2:4" ht="15" customHeight="1">
      <c r="B83" s="62" t="s">
        <v>230</v>
      </c>
      <c r="C83" s="205" t="s">
        <v>86</v>
      </c>
      <c r="D83" s="206" t="str">
        <f t="shared" si="5"/>
        <v>-</v>
      </c>
    </row>
    <row r="84" spans="2:4" ht="15" customHeight="1">
      <c r="B84" s="202" t="s">
        <v>180</v>
      </c>
      <c r="C84" s="203">
        <v>798</v>
      </c>
      <c r="D84" s="204">
        <f t="shared" si="5"/>
        <v>5.9463930431672366E-3</v>
      </c>
    </row>
    <row r="85" spans="2:4" ht="15" customHeight="1">
      <c r="B85" s="62" t="s">
        <v>238</v>
      </c>
      <c r="C85" s="209">
        <v>62</v>
      </c>
      <c r="D85" s="206">
        <f t="shared" si="5"/>
        <v>4.6200046200046198E-4</v>
      </c>
    </row>
    <row r="86" spans="2:4" ht="15" customHeight="1">
      <c r="B86" s="62" t="s">
        <v>239</v>
      </c>
      <c r="C86" s="209">
        <v>39</v>
      </c>
      <c r="D86" s="206">
        <f t="shared" si="5"/>
        <v>2.906131938390003E-4</v>
      </c>
    </row>
    <row r="87" spans="2:4" ht="15" customHeight="1">
      <c r="B87" s="62" t="s">
        <v>240</v>
      </c>
      <c r="C87" s="209">
        <v>288</v>
      </c>
      <c r="D87" s="206">
        <f t="shared" si="5"/>
        <v>2.1460666621956944E-3</v>
      </c>
    </row>
    <row r="88" spans="2:4" ht="15" customHeight="1">
      <c r="B88" s="62" t="s">
        <v>241</v>
      </c>
      <c r="C88" s="209">
        <v>391</v>
      </c>
      <c r="D88" s="206">
        <f t="shared" si="5"/>
        <v>2.913583558744849E-3</v>
      </c>
    </row>
    <row r="89" spans="2:4" ht="15" customHeight="1">
      <c r="B89" s="62" t="s">
        <v>230</v>
      </c>
      <c r="C89" s="209" t="s">
        <v>86</v>
      </c>
      <c r="D89" s="206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5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2" t="s">
        <v>246</v>
      </c>
      <c r="B1" s="213" t="s">
        <v>96</v>
      </c>
      <c r="D1" s="214" t="s">
        <v>177</v>
      </c>
      <c r="F1" s="214" t="s">
        <v>177</v>
      </c>
    </row>
    <row r="2" spans="1:6">
      <c r="A2" s="215"/>
      <c r="B2" s="216" t="s">
        <v>67</v>
      </c>
      <c r="D2" s="214" t="s">
        <v>212</v>
      </c>
      <c r="F2" s="214" t="s">
        <v>247</v>
      </c>
    </row>
    <row r="3" spans="1:6">
      <c r="A3" s="217"/>
      <c r="B3" s="218" t="s">
        <v>73</v>
      </c>
      <c r="D3" s="214" t="s">
        <v>248</v>
      </c>
      <c r="F3" s="214" t="s">
        <v>249</v>
      </c>
    </row>
    <row r="4" spans="1:6">
      <c r="A4" s="212" t="s">
        <v>250</v>
      </c>
      <c r="B4" s="213" t="s">
        <v>96</v>
      </c>
      <c r="D4" s="214" t="s">
        <v>179</v>
      </c>
      <c r="F4" s="214" t="s">
        <v>251</v>
      </c>
    </row>
    <row r="5" spans="1:6">
      <c r="A5" s="215"/>
      <c r="B5" s="216" t="s">
        <v>67</v>
      </c>
      <c r="D5" s="214" t="s">
        <v>180</v>
      </c>
      <c r="F5" s="214"/>
    </row>
    <row r="6" spans="1:6">
      <c r="A6" s="217"/>
      <c r="B6" s="218" t="s">
        <v>73</v>
      </c>
    </row>
    <row r="7" spans="1:6">
      <c r="A7" s="212" t="s">
        <v>56</v>
      </c>
      <c r="B7" s="213" t="s">
        <v>96</v>
      </c>
    </row>
    <row r="8" spans="1:6">
      <c r="A8" s="215"/>
      <c r="B8" s="216" t="s">
        <v>67</v>
      </c>
      <c r="D8" s="219" t="s">
        <v>252</v>
      </c>
    </row>
    <row r="9" spans="1:6">
      <c r="A9" s="217"/>
      <c r="B9" s="218" t="s">
        <v>73</v>
      </c>
      <c r="D9" s="219" t="s">
        <v>253</v>
      </c>
    </row>
    <row r="10" spans="1:6">
      <c r="A10" s="212" t="s">
        <v>151</v>
      </c>
      <c r="B10" s="213" t="s">
        <v>96</v>
      </c>
      <c r="D10" s="219" t="s">
        <v>254</v>
      </c>
    </row>
    <row r="11" spans="1:6">
      <c r="A11" s="215"/>
      <c r="B11" s="216" t="s">
        <v>67</v>
      </c>
      <c r="D11" s="219" t="s">
        <v>26</v>
      </c>
    </row>
    <row r="12" spans="1:6">
      <c r="A12" s="217"/>
      <c r="B12" s="218" t="s">
        <v>73</v>
      </c>
      <c r="D12" s="219" t="s">
        <v>255</v>
      </c>
      <c r="F12" s="2">
        <v>2001</v>
      </c>
    </row>
    <row r="13" spans="1:6">
      <c r="A13" s="212" t="s">
        <v>152</v>
      </c>
      <c r="B13" s="213" t="s">
        <v>96</v>
      </c>
      <c r="D13" s="219" t="s">
        <v>256</v>
      </c>
      <c r="F13" s="2">
        <v>2002</v>
      </c>
    </row>
    <row r="14" spans="1:6">
      <c r="A14" s="215"/>
      <c r="B14" s="216" t="s">
        <v>67</v>
      </c>
      <c r="F14" s="2">
        <v>2003</v>
      </c>
    </row>
    <row r="15" spans="1:6">
      <c r="A15" s="215"/>
      <c r="B15" s="218" t="s">
        <v>73</v>
      </c>
      <c r="F15" s="2">
        <v>2004</v>
      </c>
    </row>
    <row r="18" spans="1:21">
      <c r="A18" s="220" t="s">
        <v>257</v>
      </c>
      <c r="B18" s="221" t="s">
        <v>55</v>
      </c>
    </row>
    <row r="19" spans="1:21">
      <c r="A19" s="222"/>
      <c r="B19" s="223" t="s">
        <v>258</v>
      </c>
    </row>
    <row r="20" spans="1:21">
      <c r="A20" s="220" t="s">
        <v>259</v>
      </c>
      <c r="B20" s="221" t="s">
        <v>55</v>
      </c>
    </row>
    <row r="21" spans="1:21">
      <c r="A21" s="222"/>
      <c r="B21" s="223" t="s">
        <v>258</v>
      </c>
    </row>
    <row r="22" spans="1:21">
      <c r="A22" s="220" t="s">
        <v>260</v>
      </c>
      <c r="B22" s="221" t="s">
        <v>55</v>
      </c>
    </row>
    <row r="23" spans="1:21">
      <c r="A23" s="222"/>
      <c r="B23" s="223" t="s">
        <v>258</v>
      </c>
    </row>
    <row r="25" spans="1:21">
      <c r="A25" s="212" t="s">
        <v>246</v>
      </c>
      <c r="B25" s="213" t="s">
        <v>96</v>
      </c>
      <c r="D25" s="212" t="s">
        <v>246</v>
      </c>
      <c r="E25" s="213" t="s">
        <v>96</v>
      </c>
    </row>
    <row r="26" spans="1:21">
      <c r="A26" s="215"/>
      <c r="B26" s="216" t="s">
        <v>67</v>
      </c>
      <c r="D26" s="215"/>
      <c r="E26" s="216" t="s">
        <v>67</v>
      </c>
    </row>
    <row r="27" spans="1:21">
      <c r="A27" s="217"/>
      <c r="B27" s="218" t="s">
        <v>73</v>
      </c>
      <c r="D27" s="217"/>
      <c r="E27" s="218" t="s">
        <v>73</v>
      </c>
    </row>
    <row r="28" spans="1:21">
      <c r="A28" s="212" t="s">
        <v>149</v>
      </c>
      <c r="B28" s="213" t="s">
        <v>96</v>
      </c>
      <c r="D28" s="212" t="s">
        <v>55</v>
      </c>
      <c r="E28" s="213" t="s">
        <v>96</v>
      </c>
    </row>
    <row r="29" spans="1:21">
      <c r="A29" s="215"/>
      <c r="B29" s="216" t="s">
        <v>67</v>
      </c>
      <c r="D29" s="215"/>
      <c r="E29" s="216" t="s">
        <v>67</v>
      </c>
    </row>
    <row r="30" spans="1:21">
      <c r="A30" s="217"/>
      <c r="B30" s="218" t="s">
        <v>73</v>
      </c>
      <c r="D30" s="217"/>
      <c r="E30" s="218" t="s">
        <v>73</v>
      </c>
    </row>
    <row r="31" spans="1:21">
      <c r="A31" s="212" t="s">
        <v>150</v>
      </c>
      <c r="B31" s="213" t="s">
        <v>96</v>
      </c>
      <c r="D31" s="212" t="s">
        <v>56</v>
      </c>
      <c r="E31" s="213" t="s">
        <v>96</v>
      </c>
      <c r="G31" s="224" t="s">
        <v>246</v>
      </c>
      <c r="H31" s="224"/>
      <c r="I31" s="224"/>
      <c r="J31" s="224" t="s">
        <v>149</v>
      </c>
      <c r="K31" s="224"/>
      <c r="L31" s="224"/>
      <c r="M31" s="224" t="s">
        <v>150</v>
      </c>
      <c r="N31" s="224"/>
      <c r="O31" s="224"/>
      <c r="P31" s="224" t="s">
        <v>151</v>
      </c>
      <c r="Q31" s="224"/>
      <c r="R31" s="224"/>
      <c r="S31" s="224" t="s">
        <v>152</v>
      </c>
      <c r="T31" s="224"/>
      <c r="U31" s="224"/>
    </row>
    <row r="32" spans="1:21">
      <c r="A32" s="215"/>
      <c r="B32" s="216" t="s">
        <v>67</v>
      </c>
      <c r="D32" s="215"/>
      <c r="E32" s="21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7"/>
      <c r="B33" s="218" t="s">
        <v>73</v>
      </c>
      <c r="D33" s="215"/>
      <c r="E33" s="218" t="s">
        <v>73</v>
      </c>
    </row>
    <row r="34" spans="1:5">
      <c r="A34" s="212" t="s">
        <v>151</v>
      </c>
      <c r="B34" s="213" t="s">
        <v>96</v>
      </c>
      <c r="D34" s="212" t="s">
        <v>57</v>
      </c>
      <c r="E34" s="213" t="s">
        <v>96</v>
      </c>
    </row>
    <row r="35" spans="1:5">
      <c r="A35" s="215"/>
      <c r="B35" s="216" t="s">
        <v>67</v>
      </c>
      <c r="D35" s="215"/>
      <c r="E35" s="216" t="s">
        <v>67</v>
      </c>
    </row>
    <row r="36" spans="1:5">
      <c r="A36" s="217"/>
      <c r="B36" s="218" t="s">
        <v>73</v>
      </c>
      <c r="D36" s="215"/>
      <c r="E36" s="218" t="s">
        <v>73</v>
      </c>
    </row>
    <row r="37" spans="1:5">
      <c r="A37" s="212" t="s">
        <v>57</v>
      </c>
      <c r="B37" s="213" t="s">
        <v>96</v>
      </c>
      <c r="D37" s="212" t="s">
        <v>58</v>
      </c>
      <c r="E37" s="213" t="s">
        <v>96</v>
      </c>
    </row>
    <row r="38" spans="1:5">
      <c r="A38" s="215"/>
      <c r="B38" s="216" t="s">
        <v>67</v>
      </c>
      <c r="D38" s="215"/>
      <c r="E38" s="216" t="s">
        <v>67</v>
      </c>
    </row>
    <row r="39" spans="1:5">
      <c r="A39" s="215"/>
      <c r="B39" s="218" t="s">
        <v>73</v>
      </c>
      <c r="D39" s="217"/>
      <c r="E39" s="218" t="s">
        <v>73</v>
      </c>
    </row>
    <row r="40" spans="1:5">
      <c r="A40" s="212" t="s">
        <v>152</v>
      </c>
      <c r="B40" s="213" t="s">
        <v>96</v>
      </c>
    </row>
    <row r="41" spans="1:5">
      <c r="A41" s="215"/>
      <c r="B41" s="216" t="s">
        <v>67</v>
      </c>
    </row>
    <row r="42" spans="1:5">
      <c r="A42" s="215"/>
      <c r="B42" s="218" t="s">
        <v>73</v>
      </c>
    </row>
    <row r="43" spans="1:5">
      <c r="A43" s="212" t="s">
        <v>55</v>
      </c>
      <c r="B43" s="213" t="s">
        <v>96</v>
      </c>
    </row>
    <row r="44" spans="1:5">
      <c r="A44" s="215"/>
      <c r="B44" s="216" t="s">
        <v>67</v>
      </c>
    </row>
    <row r="45" spans="1:5">
      <c r="A45" s="215"/>
      <c r="B45" s="218" t="s">
        <v>73</v>
      </c>
    </row>
    <row r="46" spans="1:5">
      <c r="A46" s="212" t="s">
        <v>56</v>
      </c>
      <c r="B46" s="213" t="s">
        <v>96</v>
      </c>
    </row>
    <row r="47" spans="1:5">
      <c r="A47" s="215"/>
      <c r="B47" s="216" t="s">
        <v>67</v>
      </c>
    </row>
    <row r="48" spans="1:5">
      <c r="A48" s="215"/>
      <c r="B48" s="21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5" t="s">
        <v>268</v>
      </c>
    </row>
    <row r="8" spans="1:9" ht="54.75" customHeight="1">
      <c r="A8" s="226" t="s">
        <v>269</v>
      </c>
      <c r="B8" s="227"/>
      <c r="C8" s="227"/>
      <c r="D8" s="227"/>
      <c r="E8" s="227"/>
      <c r="F8" s="227"/>
      <c r="G8" s="228"/>
      <c r="I8" s="229" t="s">
        <v>270</v>
      </c>
    </row>
    <row r="9" spans="1:9" ht="14.25">
      <c r="I9" s="230" t="s">
        <v>271</v>
      </c>
    </row>
    <row r="10" spans="1:9" ht="25.5">
      <c r="A10" s="231" t="s">
        <v>272</v>
      </c>
      <c r="B10" s="232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2011-12-02T00:00:00+00:00</PublishingStartDate>
    <_dlc_DocId xmlns="8b099203-c902-4a5b-992f-1f849b15ff82">Q5F7QW3RQ55V-2054-274</_dlc_DocId>
    <_dlc_DocIdUrl xmlns="8b099203-c902-4a5b-992f-1f849b15ff82">
      <Url>http://cd102671/es/investigacion/Situacion-turistica/zonas-turisticas-tenerife/_layouts/DocIdRedir.aspx?ID=Q5F7QW3RQ55V-2054-274</Url>
      <Description>Q5F7QW3RQ55V-2054-274</Description>
    </_dlc_DocIdUrl>
  </documentManagement>
</p:properties>
</file>

<file path=customXml/itemProps1.xml><?xml version="1.0" encoding="utf-8"?>
<ds:datastoreItem xmlns:ds="http://schemas.openxmlformats.org/officeDocument/2006/customXml" ds:itemID="{47910BA1-F0D7-4599-815C-DB7152A1A3E7}"/>
</file>

<file path=customXml/itemProps2.xml><?xml version="1.0" encoding="utf-8"?>
<ds:datastoreItem xmlns:ds="http://schemas.openxmlformats.org/officeDocument/2006/customXml" ds:itemID="{16DCEC51-07D3-4C62-8E1A-AF9910178182}"/>
</file>

<file path=customXml/itemProps3.xml><?xml version="1.0" encoding="utf-8"?>
<ds:datastoreItem xmlns:ds="http://schemas.openxmlformats.org/officeDocument/2006/customXml" ds:itemID="{A6837D66-9D13-42B7-8ADB-1CA5FABDC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noviembre 2011)</dc:title>
  <dc:creator>manuela</dc:creator>
  <cp:lastModifiedBy>manuela</cp:lastModifiedBy>
  <cp:lastPrinted>2012-01-18T15:36:02Z</cp:lastPrinted>
  <dcterms:created xsi:type="dcterms:W3CDTF">2012-01-18T15:32:53Z</dcterms:created>
  <dcterms:modified xsi:type="dcterms:W3CDTF">2012-01-18T15:46:30Z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fe95f378-11f5-469c-aaf8-9e87cd55c484</vt:lpwstr>
  </property>
</Properties>
</file>