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charts/chart39.xml" ContentType="application/vnd.openxmlformats-officedocument.drawingml.chart+xml"/>
  <Override PartName="/xl/worksheets/sheet6.xml" ContentType="application/vnd.openxmlformats-officedocument.spreadsheetml.worksheet+xml"/>
  <Override PartName="/xl/charts/chart40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worksheets/sheet7.xml" ContentType="application/vnd.openxmlformats-officedocument.spreadsheetml.worksheet+xml"/>
  <Override PartName="/xl/charts/chart38.xml" ContentType="application/vnd.openxmlformats-officedocument.drawingml.chart+xml"/>
  <Override PartName="/xl/worksheets/sheet8.xml" ContentType="application/vnd.openxmlformats-officedocument.spreadsheetml.workshee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34.xml" ContentType="application/vnd.openxmlformats-officedocument.drawing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worksheets/sheet9.xml" ContentType="application/vnd.openxmlformats-officedocument.spreadsheetml.worksheet+xml"/>
  <Override PartName="/xl/charts/chart37.xml" ContentType="application/vnd.openxmlformats-officedocument.drawingml.chart+xml"/>
  <Override PartName="/xl/charts/chart41.xml" ContentType="application/vnd.openxmlformats-officedocument.drawingml.chart+xml"/>
  <Override PartName="/xl/worksheets/sheet4.xml" ContentType="application/vnd.openxmlformats-officedocument.spreadsheetml.worksheet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3.xml" ContentType="application/vnd.openxmlformats-officedocument.drawingml.chart+xml"/>
  <Override PartName="/xl/charts/chart31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worksheets/sheet14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3.xml" ContentType="application/vnd.openxmlformats-officedocument.drawingml.chart+xml"/>
  <Override PartName="/xl/charts/chart30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worksheets/sheet12.xml" ContentType="application/vnd.openxmlformats-officedocument.spreadsheetml.worksheet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9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33.xml" ContentType="application/vnd.openxmlformats-officedocument.drawing+xml"/>
  <Override PartName="/xl/drawings/drawing32.xml" ContentType="application/vnd.openxmlformats-officedocument.drawing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tipo'!$B$2:$I$98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MUNICIPIOS'!$B$5:$L$92</definedName>
    <definedName name="_xlnm.Print_Area" localSheetId="16">'SERIE EM MUNICIPIOS'!$B$5:$L$92</definedName>
    <definedName name="_xlnm.Print_Area" localSheetId="11">'SERIE IO MUNICIPIOS'!$B$5:$L$92</definedName>
    <definedName name="_xlnm.Print_Area" localSheetId="6">'SERIE PERNOCTACIONES MUN'!$B$5:$L$92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C14" i="24"/>
  <c r="D66" i="33" l="1"/>
  <c r="D70"/>
  <c r="D68"/>
  <c r="D89"/>
  <c r="D86"/>
  <c r="D84"/>
  <c r="D87"/>
  <c r="D85"/>
  <c r="D83"/>
  <c r="D88"/>
  <c r="D78"/>
  <c r="D79"/>
  <c r="D81"/>
  <c r="D82"/>
  <c r="D77"/>
  <c r="D80"/>
  <c r="D74"/>
  <c r="D73"/>
  <c r="D75"/>
  <c r="D65"/>
  <c r="D72"/>
  <c r="D76"/>
  <c r="D67"/>
  <c r="D69"/>
  <c r="D71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4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D32"/>
  <c r="G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D16"/>
  <c r="G16"/>
  <c r="N13" l="1"/>
  <c r="F13" l="1"/>
  <c r="G13" l="1"/>
  <c r="M13" l="1"/>
  <c r="M12"/>
  <c r="K13" l="1"/>
  <c r="K12"/>
  <c r="N12"/>
  <c r="F12" l="1"/>
  <c r="D13" l="1"/>
  <c r="G12"/>
  <c r="D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D8"/>
  <c r="G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8" i="17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B13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8" i="12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B13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78" i="7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B13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78" i="2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B13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<sst xmlns="http://schemas.openxmlformats.org/spreadsheetml/2006/main" count="1535" uniqueCount="276">
  <si>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</si>
  <si>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</si>
  <si>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</si>
  <si>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</si>
  <si>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</si>
  <si>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</si>
  <si>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</si>
  <si>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</si>
  <si>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</si>
  <si>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</si>
  <si>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</si>
  <si>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</si>
  <si>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</si>
  <si>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</si>
  <si>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</si>
  <si>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</si>
  <si>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</si>
  <si>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</si>
  <si>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</si>
  <si>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</si>
  <si>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</si>
  <si>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</si>
  <si>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</si>
  <si>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</si>
  <si>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</si>
  <si>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</si>
  <si>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</si>
  <si>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</si>
  <si>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</si>
  <si>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</si>
  <si>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</si>
  <si>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</si>
  <si>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</si>
  <si>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</si>
  <si>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</si>
  <si>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</si>
  <si>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</si>
  <si>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</si>
  <si>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</si>
  <si>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</si>
  <si>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</si>
  <si>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</si>
  <si>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</si>
  <si>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</si>
  <si>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</si>
  <si>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</si>
  <si>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</si>
  <si>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</si>
  <si>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</si>
  <si>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</si>
  <si>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</si>
  <si>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</si>
  <si>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</si>
  <si>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</si>
  <si>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</si>
  <si>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</si>
  <si>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</si>
  <si>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</si>
  <si>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</si>
  <si>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</si>
  <si>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</si>
  <si>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</si>
  <si>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</si>
  <si>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</si>
  <si>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</si>
  <si>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</si>
  <si>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</si>
  <si>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</si>
  <si>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</si>
  <si>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</si>
  <si>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</si>
  <si>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</si>
  <si>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</si>
  <si>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</si>
  <si>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</si>
  <si>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</si>
  <si>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</si>
  <si>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</si>
  <si>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</si>
  <si>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</si>
  <si>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</si>
  <si>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</si>
  <si>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</si>
  <si>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</si>
  <si>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</si>
  <si>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</si>
  <si>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</si>
  <si>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</si>
  <si>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</si>
  <si>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</si>
  <si>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</si>
  <si>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</si>
  <si>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</si>
  <si>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</si>
  <si>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</si>
  <si>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</si>
  <si>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</si>
  <si>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</si>
  <si>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</si>
  <si>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</si>
  <si>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</si>
  <si>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</si>
  <si>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</si>
  <si>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</si>
  <si>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</si>
  <si>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</si>
  <si>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</si>
  <si>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</si>
  <si>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</si>
  <si>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</si>
  <si>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</si>
  <si>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</si>
  <si>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</si>
  <si>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</si>
  <si>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</si>
  <si>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</si>
  <si>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</si>
  <si>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</si>
  <si>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</si>
  <si>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</si>
  <si>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Países Nórdicos</t>
  </si>
  <si>
    <t>Suecia</t>
  </si>
  <si>
    <t>Finlandia</t>
  </si>
  <si>
    <t>Noruega</t>
  </si>
  <si>
    <t>Dinamarca</t>
  </si>
  <si>
    <t>España</t>
  </si>
  <si>
    <t>Alemania</t>
  </si>
  <si>
    <t>Francia</t>
  </si>
  <si>
    <t>Holanda</t>
  </si>
  <si>
    <t>Bélgica</t>
  </si>
  <si>
    <t>Italia</t>
  </si>
  <si>
    <t>Rusia</t>
  </si>
  <si>
    <t>Países del Este</t>
  </si>
  <si>
    <t>Irlanda</t>
  </si>
  <si>
    <t>Austria</t>
  </si>
  <si>
    <t>Suiza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</si>
  <si>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</si>
  <si>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</si>
  <si>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</si>
  <si>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</si>
  <si>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</si>
  <si>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</si>
  <si>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</si>
  <si>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</si>
  <si>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</si>
  <si>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</si>
  <si>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</si>
  <si>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</si>
  <si>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</si>
  <si>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</si>
  <si>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</si>
  <si>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</si>
  <si>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</si>
  <si>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</si>
  <si>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</si>
  <si>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</si>
  <si>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</si>
  <si>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</si>
  <si>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</si>
  <si>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</si>
  <si>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</si>
  <si>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</si>
  <si>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</si>
  <si>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</si>
  <si>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</si>
  <si>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</si>
  <si>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</si>
  <si>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</si>
  <si>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</si>
  <si>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</si>
  <si>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</si>
  <si>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</si>
  <si>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</si>
  <si>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</si>
  <si>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</si>
  <si>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</si>
  <si>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</si>
  <si>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</si>
  <si>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</si>
  <si>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</si>
  <si>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</si>
  <si>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</si>
  <si>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</si>
  <si>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</si>
  <si>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</si>
  <si>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</si>
  <si>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</si>
  <si>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</si>
  <si>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</si>
  <si>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</si>
  <si>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</si>
  <si>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</si>
  <si>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</si>
  <si>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</si>
  <si>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</si>
  <si>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</si>
  <si>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</si>
  <si>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</si>
  <si>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</si>
  <si>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</si>
  <si>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</si>
  <si>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</si>
  <si>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</si>
  <si>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</si>
  <si>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</si>
  <si>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</si>
  <si>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</si>
  <si>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</si>
  <si>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</si>
  <si>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</si>
  <si>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</si>
  <si>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</si>
  <si>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</si>
  <si>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</si>
  <si>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</si>
  <si>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</si>
  <si>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</si>
  <si>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</si>
  <si>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</si>
  <si>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</si>
  <si>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</si>
  <si>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</si>
  <si>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</si>
  <si>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</si>
  <si>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</si>
  <si>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</si>
  <si>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</si>
  <si>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</si>
  <si>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</si>
  <si>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</si>
  <si>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</si>
  <si>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</si>
  <si>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</si>
  <si>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</si>
  <si>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</si>
  <si>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</si>
  <si>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</si>
  <si>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</si>
  <si>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</si>
  <si>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</si>
  <si>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</si>
  <si>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</si>
  <si>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</si>
  <si>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</si>
  <si>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</si>
  <si>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</si>
  <si>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</si>
  <si>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</si>
  <si>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</si>
  <si>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</si>
  <si>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</si>
  <si>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</si>
  <si>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</si>
  <si>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</si>
  <si>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</si>
  <si>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</si>
  <si>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</si>
  <si>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</si>
  <si>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</si>
  <si>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</si>
  <si>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</si>
  <si>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mayo 2012</t>
  </si>
  <si>
    <t>acum. mayo 2011</t>
  </si>
  <si>
    <t>I semestre 2011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</si>
  <si>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</si>
  <si>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</si>
  <si>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</si>
  <si>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</si>
  <si>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</si>
  <si>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</si>
  <si>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</si>
  <si>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</si>
  <si>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</si>
  <si>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mayo 2012</t>
  </si>
  <si>
    <t>año en cusro</t>
  </si>
  <si>
    <t>abril 2012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</si>
</sst>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8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42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mayo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9E-2"/>
          <c:y val="0.20975609756098113"/>
          <c:w val="0.93458086086699665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mayo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2003791</c:v>
                </c:pt>
                <c:pt idx="1">
                  <c:v>1304904</c:v>
                </c:pt>
                <c:pt idx="2">
                  <c:v>698887</c:v>
                </c:pt>
                <c:pt idx="3">
                  <c:v>726630</c:v>
                </c:pt>
                <c:pt idx="4">
                  <c:v>508862</c:v>
                </c:pt>
                <c:pt idx="5">
                  <c:v>217768</c:v>
                </c:pt>
                <c:pt idx="6">
                  <c:v>564414</c:v>
                </c:pt>
                <c:pt idx="7">
                  <c:v>274987</c:v>
                </c:pt>
                <c:pt idx="8">
                  <c:v>289427</c:v>
                </c:pt>
                <c:pt idx="9">
                  <c:v>281526</c:v>
                </c:pt>
                <c:pt idx="10">
                  <c:v>211772</c:v>
                </c:pt>
                <c:pt idx="11">
                  <c:v>69754</c:v>
                </c:pt>
                <c:pt idx="12">
                  <c:v>74992</c:v>
                </c:pt>
                <c:pt idx="13">
                  <c:v>74992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31208704"/>
        <c:axId val="431210880"/>
      </c:barChart>
      <c:catAx>
        <c:axId val="4312087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4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1210880"/>
        <c:crosses val="autoZero"/>
        <c:auto val="1"/>
        <c:lblAlgn val="ctr"/>
        <c:lblOffset val="100"/>
        <c:tickLblSkip val="1"/>
        <c:tickMarkSkip val="1"/>
      </c:catAx>
      <c:valAx>
        <c:axId val="431210880"/>
        <c:scaling>
          <c:orientation val="minMax"/>
        </c:scaling>
        <c:delete val="1"/>
        <c:axPos val="l"/>
        <c:numFmt formatCode="#,##0_)" sourceLinked="1"/>
        <c:tickLblPos val="none"/>
        <c:crossAx val="43120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741"/>
          <c:w val="0.97660313262075393"/>
          <c:h val="0.52186488123495933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4.573837313994796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2377135</c:v>
                </c:pt>
                <c:pt idx="1">
                  <c:v>1749829</c:v>
                </c:pt>
                <c:pt idx="2">
                  <c:v>1497796</c:v>
                </c:pt>
                <c:pt idx="3">
                  <c:v>235600</c:v>
                </c:pt>
                <c:pt idx="4">
                  <c:v>16433</c:v>
                </c:pt>
                <c:pt idx="5">
                  <c:v>627306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3.7422037422037362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2379517</c:v>
                </c:pt>
                <c:pt idx="1">
                  <c:v>1687181</c:v>
                </c:pt>
                <c:pt idx="2">
                  <c:v>1415435</c:v>
                </c:pt>
                <c:pt idx="3">
                  <c:v>257528</c:v>
                </c:pt>
                <c:pt idx="4">
                  <c:v>14218</c:v>
                </c:pt>
                <c:pt idx="5">
                  <c:v>692336</c:v>
                </c:pt>
              </c:numCache>
            </c:numRef>
          </c:val>
        </c:ser>
        <c:dLbls>
          <c:showVal val="1"/>
        </c:dLbls>
        <c:gapWidth val="30"/>
        <c:overlap val="-10"/>
        <c:axId val="433788800"/>
        <c:axId val="433799168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373010769647637E-2"/>
                  <c:y val="0.203380424640267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769954988292103E-2"/>
                  <c:y val="0.242446347013276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1E-2"/>
                  <c:y val="0.270870397957012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557E-2"/>
                  <c:y val="8.179547203169257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435669455039533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858837945719071E-2"/>
                  <c:y val="6.478694321214009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-1.0010434890778254E-3</c:v>
                </c:pt>
                <c:pt idx="1">
                  <c:v>3.7131760018634635E-2</c:v>
                </c:pt>
                <c:pt idx="2">
                  <c:v>5.8187765598561571E-2</c:v>
                </c:pt>
                <c:pt idx="3">
                  <c:v>-8.5148022739274951E-2</c:v>
                </c:pt>
                <c:pt idx="4">
                  <c:v>0.15578843719229146</c:v>
                </c:pt>
                <c:pt idx="5">
                  <c:v>-9.392838159506367E-2</c:v>
                </c:pt>
              </c:numCache>
            </c:numRef>
          </c:val>
        </c:ser>
        <c:dLbls>
          <c:showVal val="1"/>
        </c:dLbls>
        <c:marker val="1"/>
        <c:axId val="433800704"/>
        <c:axId val="433802240"/>
      </c:lineChart>
      <c:catAx>
        <c:axId val="4337888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3799168"/>
        <c:crosses val="autoZero"/>
        <c:auto val="1"/>
        <c:lblAlgn val="ctr"/>
        <c:lblOffset val="100"/>
        <c:tickLblSkip val="1"/>
        <c:tickMarkSkip val="1"/>
      </c:catAx>
      <c:valAx>
        <c:axId val="4337991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788800"/>
        <c:crosses val="autoZero"/>
        <c:crossBetween val="between"/>
      </c:valAx>
      <c:catAx>
        <c:axId val="433800704"/>
        <c:scaling>
          <c:orientation val="minMax"/>
        </c:scaling>
        <c:delete val="1"/>
        <c:axPos val="b"/>
        <c:tickLblPos val="none"/>
        <c:crossAx val="433802240"/>
        <c:crosses val="autoZero"/>
        <c:auto val="1"/>
        <c:lblAlgn val="ctr"/>
        <c:lblOffset val="100"/>
      </c:catAx>
      <c:valAx>
        <c:axId val="4338022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8007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02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546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165614</c:v>
                </c:pt>
                <c:pt idx="1">
                  <c:v>165614</c:v>
                </c:pt>
                <c:pt idx="2">
                  <c:v>47737</c:v>
                </c:pt>
                <c:pt idx="3">
                  <c:v>57170</c:v>
                </c:pt>
                <c:pt idx="4">
                  <c:v>48420</c:v>
                </c:pt>
                <c:pt idx="5">
                  <c:v>12287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148197</c:v>
                </c:pt>
                <c:pt idx="1">
                  <c:v>148197</c:v>
                </c:pt>
                <c:pt idx="2">
                  <c:v>36671</c:v>
                </c:pt>
                <c:pt idx="3">
                  <c:v>48777</c:v>
                </c:pt>
                <c:pt idx="4">
                  <c:v>51163</c:v>
                </c:pt>
                <c:pt idx="5">
                  <c:v>11586</c:v>
                </c:pt>
              </c:numCache>
            </c:numRef>
          </c:val>
        </c:ser>
        <c:dLbls>
          <c:showVal val="1"/>
        </c:dLbls>
        <c:gapWidth val="30"/>
        <c:overlap val="-10"/>
        <c:axId val="433927680"/>
        <c:axId val="433929600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38784356737112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0.304752238610506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0.1942485307839639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253E-2"/>
                  <c:y val="4.34043249791281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1229990014241982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0.117525995802884</c:v>
                </c:pt>
                <c:pt idx="1">
                  <c:v>0.117525995802884</c:v>
                </c:pt>
                <c:pt idx="2">
                  <c:v>0.30176433694199778</c:v>
                </c:pt>
                <c:pt idx="3">
                  <c:v>0.17206880291940874</c:v>
                </c:pt>
                <c:pt idx="4">
                  <c:v>-5.3612962492426169E-2</c:v>
                </c:pt>
                <c:pt idx="5">
                  <c:v>6.0504056620058692E-2</c:v>
                </c:pt>
              </c:numCache>
            </c:numRef>
          </c:val>
        </c:ser>
        <c:dLbls>
          <c:showVal val="1"/>
        </c:dLbls>
        <c:marker val="1"/>
        <c:axId val="433935488"/>
        <c:axId val="433937024"/>
      </c:lineChart>
      <c:catAx>
        <c:axId val="4339276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3929600"/>
        <c:crosses val="autoZero"/>
        <c:auto val="1"/>
        <c:lblAlgn val="ctr"/>
        <c:lblOffset val="100"/>
        <c:tickLblSkip val="1"/>
        <c:tickMarkSkip val="1"/>
      </c:catAx>
      <c:valAx>
        <c:axId val="4339296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927680"/>
        <c:crosses val="autoZero"/>
        <c:crossBetween val="between"/>
      </c:valAx>
      <c:catAx>
        <c:axId val="433935488"/>
        <c:scaling>
          <c:orientation val="minMax"/>
        </c:scaling>
        <c:delete val="1"/>
        <c:axPos val="b"/>
        <c:tickLblPos val="none"/>
        <c:crossAx val="433937024"/>
        <c:crosses val="autoZero"/>
        <c:auto val="1"/>
        <c:lblAlgn val="ctr"/>
        <c:lblOffset val="100"/>
      </c:catAx>
      <c:valAx>
        <c:axId val="4339370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935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16008847</c:v>
                </c:pt>
                <c:pt idx="1">
                  <c:v>9773009</c:v>
                </c:pt>
                <c:pt idx="2">
                  <c:v>1381322</c:v>
                </c:pt>
                <c:pt idx="3">
                  <c:v>6287353</c:v>
                </c:pt>
                <c:pt idx="4">
                  <c:v>1837416</c:v>
                </c:pt>
                <c:pt idx="5">
                  <c:v>174989</c:v>
                </c:pt>
                <c:pt idx="6">
                  <c:v>91929</c:v>
                </c:pt>
                <c:pt idx="7">
                  <c:v>6235838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16659344</c:v>
                </c:pt>
                <c:pt idx="1">
                  <c:v>9690408</c:v>
                </c:pt>
                <c:pt idx="2">
                  <c:v>1214970</c:v>
                </c:pt>
                <c:pt idx="3">
                  <c:v>6256085</c:v>
                </c:pt>
                <c:pt idx="4">
                  <c:v>1964155</c:v>
                </c:pt>
                <c:pt idx="5">
                  <c:v>171880</c:v>
                </c:pt>
                <c:pt idx="6">
                  <c:v>83318</c:v>
                </c:pt>
                <c:pt idx="7">
                  <c:v>6968936</c:v>
                </c:pt>
              </c:numCache>
            </c:numRef>
          </c:val>
        </c:ser>
        <c:dLbls>
          <c:showVal val="1"/>
        </c:dLbls>
        <c:gapWidth val="30"/>
        <c:overlap val="-10"/>
        <c:axId val="433874816"/>
        <c:axId val="433881088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371E-2"/>
                  <c:y val="8.842110432661620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61069523474406E-2"/>
                  <c:y val="0.153919819274149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6436188927847825E-2"/>
                  <c:y val="0.4294923633506312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43E-2"/>
                  <c:y val="0.151321885180152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8092563159959335E-2"/>
                  <c:y val="0.1317494720644327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707E-2"/>
                  <c:y val="0.2560551344803309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0.3904591811678429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7571268537503708E-2"/>
                  <c:y val="6.323178417666607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-3.904697567923443E-2</c:v>
                </c:pt>
                <c:pt idx="1">
                  <c:v>8.5239961000609377E-3</c:v>
                </c:pt>
                <c:pt idx="2">
                  <c:v>0.13691860704379533</c:v>
                </c:pt>
                <c:pt idx="3">
                  <c:v>4.9980139336343044E-3</c:v>
                </c:pt>
                <c:pt idx="4">
                  <c:v>-6.4525966637052568E-2</c:v>
                </c:pt>
                <c:pt idx="5">
                  <c:v>1.8088201070514343E-2</c:v>
                </c:pt>
                <c:pt idx="6">
                  <c:v>0.10335101658705192</c:v>
                </c:pt>
                <c:pt idx="7">
                  <c:v>-0.10519511156365913</c:v>
                </c:pt>
              </c:numCache>
            </c:numRef>
          </c:val>
        </c:ser>
        <c:dLbls>
          <c:showVal val="1"/>
        </c:dLbls>
        <c:marker val="1"/>
        <c:axId val="433882624"/>
        <c:axId val="433884160"/>
      </c:lineChart>
      <c:catAx>
        <c:axId val="4338748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3881088"/>
        <c:crosses val="autoZero"/>
        <c:auto val="1"/>
        <c:lblAlgn val="ctr"/>
        <c:lblOffset val="100"/>
        <c:tickLblSkip val="1"/>
        <c:tickMarkSkip val="1"/>
      </c:catAx>
      <c:valAx>
        <c:axId val="4338810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874816"/>
        <c:crosses val="autoZero"/>
        <c:crossBetween val="between"/>
      </c:valAx>
      <c:catAx>
        <c:axId val="433882624"/>
        <c:scaling>
          <c:orientation val="minMax"/>
        </c:scaling>
        <c:delete val="1"/>
        <c:axPos val="b"/>
        <c:tickLblPos val="none"/>
        <c:crossAx val="433884160"/>
        <c:crosses val="autoZero"/>
        <c:auto val="1"/>
        <c:lblAlgn val="ctr"/>
        <c:lblOffset val="100"/>
      </c:catAx>
      <c:valAx>
        <c:axId val="4338841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8826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38"/>
          <c:y val="0.18802298361353478"/>
          <c:w val="0.6302978537544153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25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mayo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63.289903817719541</c:v>
                </c:pt>
                <c:pt idx="1">
                  <c:v>72.289119820677584</c:v>
                </c:pt>
                <c:pt idx="2">
                  <c:v>52.957672845562037</c:v>
                </c:pt>
                <c:pt idx="3">
                  <c:v>66.239580053363383</c:v>
                </c:pt>
                <c:pt idx="4">
                  <c:v>79.074638737902688</c:v>
                </c:pt>
                <c:pt idx="5">
                  <c:v>49.954459910869069</c:v>
                </c:pt>
                <c:pt idx="6">
                  <c:v>65.901273231337925</c:v>
                </c:pt>
                <c:pt idx="7">
                  <c:v>75.388039904155349</c:v>
                </c:pt>
                <c:pt idx="8">
                  <c:v>59.121336740915638</c:v>
                </c:pt>
                <c:pt idx="9">
                  <c:v>64.411227564380468</c:v>
                </c:pt>
                <c:pt idx="10">
                  <c:v>70.366949234332779</c:v>
                </c:pt>
                <c:pt idx="11">
                  <c:v>52.108751993620416</c:v>
                </c:pt>
                <c:pt idx="12">
                  <c:v>43.565205496748668</c:v>
                </c:pt>
                <c:pt idx="13">
                  <c:v>43.565205496748668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33542656"/>
        <c:axId val="433544576"/>
      </c:barChart>
      <c:catAx>
        <c:axId val="433542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092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33544576"/>
        <c:crosses val="autoZero"/>
        <c:auto val="1"/>
        <c:lblAlgn val="ctr"/>
        <c:lblOffset val="100"/>
        <c:tickLblSkip val="1"/>
        <c:tickMarkSkip val="1"/>
      </c:catAx>
      <c:valAx>
        <c:axId val="433544576"/>
        <c:scaling>
          <c:orientation val="minMax"/>
        </c:scaling>
        <c:delete val="1"/>
        <c:axPos val="l"/>
        <c:numFmt formatCode="#,##0.00_)" sourceLinked="1"/>
        <c:tickLblPos val="none"/>
        <c:crossAx val="43354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43E-2"/>
          <c:y val="0.44018072585001738"/>
          <c:w val="0.90468819022231306"/>
          <c:h val="0.3247342315058853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66.239580053363383</c:v>
                </c:pt>
                <c:pt idx="1">
                  <c:v>79.074638737902688</c:v>
                </c:pt>
                <c:pt idx="2">
                  <c:v>82.016833006340818</c:v>
                </c:pt>
                <c:pt idx="3">
                  <c:v>81.50032325645094</c:v>
                </c:pt>
                <c:pt idx="4">
                  <c:v>67.55239211930045</c:v>
                </c:pt>
                <c:pt idx="5">
                  <c:v>90.050855666774297</c:v>
                </c:pt>
                <c:pt idx="6">
                  <c:v>49.954459910869069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65.905917057384698</c:v>
                </c:pt>
                <c:pt idx="1">
                  <c:v>80.957717778909839</c:v>
                </c:pt>
                <c:pt idx="2">
                  <c:v>79.326237227589573</c:v>
                </c:pt>
                <c:pt idx="3">
                  <c:v>83.674561253318657</c:v>
                </c:pt>
                <c:pt idx="4">
                  <c:v>75.81439201227947</c:v>
                </c:pt>
                <c:pt idx="5">
                  <c:v>45.811548739398162</c:v>
                </c:pt>
                <c:pt idx="6">
                  <c:v>49.291766039905454</c:v>
                </c:pt>
              </c:numCache>
            </c:numRef>
          </c:val>
        </c:ser>
        <c:dLbls>
          <c:showVal val="1"/>
        </c:dLbls>
        <c:gapWidth val="30"/>
        <c:overlap val="-10"/>
        <c:axId val="435104000"/>
        <c:axId val="435114368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1.404455939889012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2.8212221913009334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2E-2"/>
                  <c:y val="3.03239641822318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47E-2"/>
                  <c:y val="3.714374580516318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5199661283546E-2"/>
                  <c:y val="-1.62090133743677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77E-2"/>
                  <c:y val="0.2685288195524421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7E-2"/>
                  <c:y val="1.20808027894642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5.0627168375210196E-3</c:v>
                </c:pt>
                <c:pt idx="1">
                  <c:v>-2.3260031194922148E-2</c:v>
                </c:pt>
                <c:pt idx="2">
                  <c:v>3.3918106704492246E-2</c:v>
                </c:pt>
                <c:pt idx="3">
                  <c:v>-2.5984456497899822E-2</c:v>
                </c:pt>
                <c:pt idx="4">
                  <c:v>-0.10897666885781854</c:v>
                </c:pt>
                <c:pt idx="5">
                  <c:v>0.96568023008857828</c:v>
                </c:pt>
                <c:pt idx="6">
                  <c:v>1.3444311782765395E-2</c:v>
                </c:pt>
              </c:numCache>
            </c:numRef>
          </c:val>
        </c:ser>
        <c:dLbls>
          <c:showVal val="1"/>
        </c:dLbls>
        <c:marker val="1"/>
        <c:axId val="435115904"/>
        <c:axId val="435117440"/>
      </c:lineChart>
      <c:catAx>
        <c:axId val="435104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5114368"/>
        <c:crosses val="autoZero"/>
        <c:auto val="1"/>
        <c:lblAlgn val="ctr"/>
        <c:lblOffset val="100"/>
        <c:tickLblSkip val="1"/>
        <c:tickMarkSkip val="1"/>
      </c:catAx>
      <c:valAx>
        <c:axId val="43511436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35104000"/>
        <c:crosses val="autoZero"/>
        <c:crossBetween val="between"/>
      </c:valAx>
      <c:catAx>
        <c:axId val="435115904"/>
        <c:scaling>
          <c:orientation val="minMax"/>
        </c:scaling>
        <c:delete val="1"/>
        <c:axPos val="b"/>
        <c:tickLblPos val="none"/>
        <c:crossAx val="435117440"/>
        <c:crosses val="autoZero"/>
        <c:auto val="1"/>
        <c:lblAlgn val="ctr"/>
        <c:lblOffset val="100"/>
      </c:catAx>
      <c:valAx>
        <c:axId val="4351174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5115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7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76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65.901273231337925</c:v>
                </c:pt>
                <c:pt idx="1">
                  <c:v>75.388039904155349</c:v>
                </c:pt>
                <c:pt idx="2">
                  <c:v>68.920638961369562</c:v>
                </c:pt>
                <c:pt idx="3">
                  <c:v>82.695243499401698</c:v>
                </c:pt>
                <c:pt idx="4">
                  <c:v>65.614049161086569</c:v>
                </c:pt>
                <c:pt idx="5">
                  <c:v>67.303424223208623</c:v>
                </c:pt>
                <c:pt idx="6">
                  <c:v>59.121336740915638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66.190506740552024</c:v>
                </c:pt>
                <c:pt idx="1">
                  <c:v>78.847625251381629</c:v>
                </c:pt>
                <c:pt idx="2">
                  <c:v>75.683005410657415</c:v>
                </c:pt>
                <c:pt idx="3">
                  <c:v>87.384583545593486</c:v>
                </c:pt>
                <c:pt idx="4">
                  <c:v>67.755092738023635</c:v>
                </c:pt>
                <c:pt idx="5">
                  <c:v>58.783818471174087</c:v>
                </c:pt>
                <c:pt idx="6">
                  <c:v>58.172819109263749</c:v>
                </c:pt>
              </c:numCache>
            </c:numRef>
          </c:val>
        </c:ser>
        <c:dLbls>
          <c:showVal val="1"/>
        </c:dLbls>
        <c:gapWidth val="30"/>
        <c:overlap val="-10"/>
        <c:axId val="435378432"/>
        <c:axId val="435380608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316641853696E-2"/>
                  <c:y val="9.72043151570711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5.539083602075731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63E-2"/>
                  <c:y val="-9.8266406927824349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86E-2"/>
                  <c:y val="4.113575719874932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39E-2"/>
                  <c:y val="5.172033329513647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251897130322327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0.11187290258156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-4.3697128705754151E-3</c:v>
                </c:pt>
                <c:pt idx="1">
                  <c:v>-4.3876849000796692E-2</c:v>
                </c:pt>
                <c:pt idx="2">
                  <c:v>-8.9351188058602093E-2</c:v>
                </c:pt>
                <c:pt idx="3">
                  <c:v>-5.3663241912059845E-2</c:v>
                </c:pt>
                <c:pt idx="4">
                  <c:v>-3.1599743877784192E-2</c:v>
                </c:pt>
                <c:pt idx="5">
                  <c:v>0.14493113876588848</c:v>
                </c:pt>
                <c:pt idx="6">
                  <c:v>1.6305168739894293E-2</c:v>
                </c:pt>
              </c:numCache>
            </c:numRef>
          </c:val>
        </c:ser>
        <c:dLbls>
          <c:showVal val="1"/>
        </c:dLbls>
        <c:marker val="1"/>
        <c:axId val="435382144"/>
        <c:axId val="435383680"/>
      </c:lineChart>
      <c:catAx>
        <c:axId val="4353784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5380608"/>
        <c:crosses val="autoZero"/>
        <c:auto val="1"/>
        <c:lblAlgn val="ctr"/>
        <c:lblOffset val="100"/>
        <c:tickLblSkip val="1"/>
        <c:tickMarkSkip val="1"/>
      </c:catAx>
      <c:valAx>
        <c:axId val="43538060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35378432"/>
        <c:crosses val="autoZero"/>
        <c:crossBetween val="between"/>
      </c:valAx>
      <c:catAx>
        <c:axId val="435382144"/>
        <c:scaling>
          <c:orientation val="minMax"/>
        </c:scaling>
        <c:delete val="1"/>
        <c:axPos val="b"/>
        <c:tickLblPos val="none"/>
        <c:crossAx val="435383680"/>
        <c:crosses val="autoZero"/>
        <c:auto val="1"/>
        <c:lblAlgn val="ctr"/>
        <c:lblOffset val="100"/>
      </c:catAx>
      <c:valAx>
        <c:axId val="4353836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5382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51"/>
          <c:y val="0.2420770376675889"/>
          <c:w val="0.7159975203095354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06"/>
          <c:y val="3.949776548201777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64.411227564380468</c:v>
                </c:pt>
                <c:pt idx="1">
                  <c:v>70.366949234332779</c:v>
                </c:pt>
                <c:pt idx="2">
                  <c:v>72.513952848859958</c:v>
                </c:pt>
                <c:pt idx="3">
                  <c:v>64.395513086830078</c:v>
                </c:pt>
                <c:pt idx="4">
                  <c:v>29.701055523423946</c:v>
                </c:pt>
                <c:pt idx="5">
                  <c:v>52.108751993620416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61.94822992561059</c:v>
                </c:pt>
                <c:pt idx="1">
                  <c:v>68.238573995115829</c:v>
                </c:pt>
                <c:pt idx="2">
                  <c:v>70.010767957683953</c:v>
                </c:pt>
                <c:pt idx="3">
                  <c:v>65.294159406914602</c:v>
                </c:pt>
                <c:pt idx="4">
                  <c:v>25.243683752641019</c:v>
                </c:pt>
                <c:pt idx="5">
                  <c:v>50.584803867128819</c:v>
                </c:pt>
              </c:numCache>
            </c:numRef>
          </c:val>
        </c:ser>
        <c:dLbls>
          <c:showVal val="1"/>
        </c:dLbls>
        <c:gapWidth val="30"/>
        <c:overlap val="-10"/>
        <c:axId val="435516928"/>
        <c:axId val="435518848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97E-2"/>
                  <c:y val="-2.566830913287607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7084730454482E-2"/>
                  <c:y val="-1.513382552752632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1.17939987231325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1.097582136952217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2165890550473E-2"/>
                  <c:y val="0.3386226201974237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217E-2"/>
                  <c:y val="1.0214939348797627E-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3.9758967152532465E-2</c:v>
                </c:pt>
                <c:pt idx="1">
                  <c:v>3.1190206867002912E-2</c:v>
                </c:pt>
                <c:pt idx="2">
                  <c:v>3.5754284150817828E-2</c:v>
                </c:pt>
                <c:pt idx="3">
                  <c:v>-1.376304294667674E-2</c:v>
                </c:pt>
                <c:pt idx="4">
                  <c:v>0.17657374472204723</c:v>
                </c:pt>
                <c:pt idx="5">
                  <c:v>3.012659949210339E-2</c:v>
                </c:pt>
              </c:numCache>
            </c:numRef>
          </c:val>
        </c:ser>
        <c:dLbls>
          <c:showVal val="1"/>
        </c:dLbls>
        <c:marker val="1"/>
        <c:axId val="435520640"/>
        <c:axId val="435522176"/>
      </c:lineChart>
      <c:catAx>
        <c:axId val="435516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5518848"/>
        <c:crosses val="autoZero"/>
        <c:auto val="1"/>
        <c:lblAlgn val="ctr"/>
        <c:lblOffset val="100"/>
        <c:tickLblSkip val="1"/>
        <c:tickMarkSkip val="1"/>
      </c:catAx>
      <c:valAx>
        <c:axId val="43551884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35516928"/>
        <c:crosses val="autoZero"/>
        <c:crossBetween val="between"/>
      </c:valAx>
      <c:catAx>
        <c:axId val="435520640"/>
        <c:scaling>
          <c:orientation val="minMax"/>
        </c:scaling>
        <c:delete val="1"/>
        <c:axPos val="b"/>
        <c:tickLblPos val="none"/>
        <c:crossAx val="435522176"/>
        <c:crosses val="autoZero"/>
        <c:auto val="1"/>
        <c:lblAlgn val="ctr"/>
        <c:lblOffset val="100"/>
      </c:catAx>
      <c:valAx>
        <c:axId val="4355221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5520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97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43"/>
          <c:y val="8.107780706205922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612667179596383"/>
          <c:w val="0.90468819022231306"/>
          <c:h val="0.4239114705256441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43.565205496748668</c:v>
                </c:pt>
                <c:pt idx="1">
                  <c:v>43.565205496748668</c:v>
                </c:pt>
                <c:pt idx="2">
                  <c:v>72.513952848859958</c:v>
                </c:pt>
                <c:pt idx="3">
                  <c:v>46.897558734742091</c:v>
                </c:pt>
                <c:pt idx="4">
                  <c:v>65.680954964731413</c:v>
                </c:pt>
                <c:pt idx="5">
                  <c:v>48.696100190234624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50.40765722099205</c:v>
                </c:pt>
                <c:pt idx="1">
                  <c:v>50.40765722099205</c:v>
                </c:pt>
                <c:pt idx="2">
                  <c:v>70.010767957683953</c:v>
                </c:pt>
                <c:pt idx="3">
                  <c:v>55.694222425211237</c:v>
                </c:pt>
                <c:pt idx="4">
                  <c:v>50.27118910527247</c:v>
                </c:pt>
                <c:pt idx="5">
                  <c:v>38.364238410596023</c:v>
                </c:pt>
              </c:numCache>
            </c:numRef>
          </c:val>
        </c:ser>
        <c:dLbls>
          <c:showVal val="1"/>
        </c:dLbls>
        <c:gapWidth val="30"/>
        <c:overlap val="-10"/>
        <c:axId val="435327744"/>
        <c:axId val="435329664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134630780571533E-2"/>
                  <c:y val="3.730548234485242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9636521234246016E-2"/>
                  <c:y val="3.730548234485242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509057573624504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86E-2"/>
                  <c:y val="2.03460638106307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103E-2"/>
                  <c:y val="0.3219902761635047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156541838570493E-2"/>
                  <c:y val="0.2685291469543441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308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-0.13574230784512387</c:v>
                </c:pt>
                <c:pt idx="1">
                  <c:v>-0.13574230784512387</c:v>
                </c:pt>
                <c:pt idx="2">
                  <c:v>3.5754284150817828E-2</c:v>
                </c:pt>
                <c:pt idx="3">
                  <c:v>-0.15794571335081853</c:v>
                </c:pt>
                <c:pt idx="4">
                  <c:v>0.30653275034313365</c:v>
                </c:pt>
                <c:pt idx="5">
                  <c:v>0.26930970632235951</c:v>
                </c:pt>
              </c:numCache>
            </c:numRef>
          </c:val>
        </c:ser>
        <c:dLbls>
          <c:showVal val="1"/>
        </c:dLbls>
        <c:marker val="1"/>
        <c:axId val="435347840"/>
        <c:axId val="435349376"/>
      </c:lineChart>
      <c:catAx>
        <c:axId val="4353277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5329664"/>
        <c:crosses val="autoZero"/>
        <c:auto val="1"/>
        <c:lblAlgn val="ctr"/>
        <c:lblOffset val="100"/>
        <c:tickLblSkip val="1"/>
        <c:tickMarkSkip val="1"/>
      </c:catAx>
      <c:valAx>
        <c:axId val="43532966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35327744"/>
        <c:crosses val="autoZero"/>
        <c:crossBetween val="between"/>
      </c:valAx>
      <c:catAx>
        <c:axId val="435347840"/>
        <c:scaling>
          <c:orientation val="minMax"/>
        </c:scaling>
        <c:delete val="1"/>
        <c:axPos val="b"/>
        <c:tickLblPos val="none"/>
        <c:crossAx val="435349376"/>
        <c:crosses val="autoZero"/>
        <c:auto val="1"/>
        <c:lblAlgn val="ctr"/>
        <c:lblOffset val="100"/>
      </c:catAx>
      <c:valAx>
        <c:axId val="4353493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5347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64E-2"/>
          <c:y val="0.34030627545126091"/>
          <c:w val="0.98812717617140777"/>
          <c:h val="0.439535588748596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63.289903817719541</c:v>
                </c:pt>
                <c:pt idx="1">
                  <c:v>72.289119820677584</c:v>
                </c:pt>
                <c:pt idx="2">
                  <c:v>68.47230814377717</c:v>
                </c:pt>
                <c:pt idx="3">
                  <c:v>76.779456646404967</c:v>
                </c:pt>
                <c:pt idx="4">
                  <c:v>64.098113144359388</c:v>
                </c:pt>
                <c:pt idx="5">
                  <c:v>57.218857905200373</c:v>
                </c:pt>
                <c:pt idx="6">
                  <c:v>65.312748664317382</c:v>
                </c:pt>
                <c:pt idx="7">
                  <c:v>52.957672845562037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63.246988303554069</c:v>
                </c:pt>
                <c:pt idx="1">
                  <c:v>74.473880327741981</c:v>
                </c:pt>
                <c:pt idx="2">
                  <c:v>70.885022820873502</c:v>
                </c:pt>
                <c:pt idx="3">
                  <c:v>78.787180029030964</c:v>
                </c:pt>
                <c:pt idx="4">
                  <c:v>68.403707439117142</c:v>
                </c:pt>
                <c:pt idx="5">
                  <c:v>52.095109642808431</c:v>
                </c:pt>
                <c:pt idx="6">
                  <c:v>53.414795202041248</c:v>
                </c:pt>
                <c:pt idx="7">
                  <c:v>52.286691560532361</c:v>
                </c:pt>
              </c:numCache>
            </c:numRef>
          </c:val>
        </c:ser>
        <c:dLbls>
          <c:showVal val="1"/>
        </c:dLbls>
        <c:gapWidth val="30"/>
        <c:overlap val="-10"/>
        <c:axId val="435725056"/>
        <c:axId val="435726976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71251066395E-2"/>
                  <c:y val="5.17695641842896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94E-2"/>
                  <c:y val="3.08556539693724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357853402072787E-2"/>
                  <c:y val="3.29407523331175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83E-2"/>
                  <c:y val="2.067105295500917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735765338819426E-2"/>
                  <c:y val="0.194152416691930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788E-2"/>
                  <c:y val="0.349605971470007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545862365960096E-2"/>
                  <c:y val="8.8491482789417278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6.7853846193433043E-4</c:v>
                </c:pt>
                <c:pt idx="1">
                  <c:v>-2.9335929556104534E-2</c:v>
                </c:pt>
                <c:pt idx="2">
                  <c:v>-3.4037016298820499E-2</c:v>
                </c:pt>
                <c:pt idx="3">
                  <c:v>-2.5482868937385605E-2</c:v>
                </c:pt>
                <c:pt idx="4">
                  <c:v>-6.2943873306720355E-2</c:v>
                </c:pt>
                <c:pt idx="5">
                  <c:v>9.8353728354217296E-2</c:v>
                </c:pt>
                <c:pt idx="6">
                  <c:v>0.22274640232677423</c:v>
                </c:pt>
                <c:pt idx="7">
                  <c:v>1.2832735539460849E-2</c:v>
                </c:pt>
              </c:numCache>
            </c:numRef>
          </c:val>
        </c:ser>
        <c:dLbls>
          <c:showVal val="1"/>
        </c:dLbls>
        <c:marker val="1"/>
        <c:axId val="435741056"/>
        <c:axId val="435742592"/>
      </c:lineChart>
      <c:catAx>
        <c:axId val="4357250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5726976"/>
        <c:crosses val="autoZero"/>
        <c:auto val="1"/>
        <c:lblAlgn val="ctr"/>
        <c:lblOffset val="100"/>
        <c:tickLblSkip val="1"/>
        <c:tickMarkSkip val="1"/>
      </c:catAx>
      <c:valAx>
        <c:axId val="43572697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35725056"/>
        <c:crosses val="autoZero"/>
        <c:crossBetween val="between"/>
      </c:valAx>
      <c:catAx>
        <c:axId val="435741056"/>
        <c:scaling>
          <c:orientation val="minMax"/>
        </c:scaling>
        <c:delete val="1"/>
        <c:axPos val="b"/>
        <c:tickLblPos val="none"/>
        <c:crossAx val="435742592"/>
        <c:crosses val="autoZero"/>
        <c:auto val="1"/>
        <c:lblAlgn val="ctr"/>
        <c:lblOffset val="100"/>
      </c:catAx>
      <c:valAx>
        <c:axId val="4357425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57410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06"/>
          <c:y val="0.17554897113952331"/>
          <c:w val="0.6727479049566725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mayo 2012</c:v>
            </c:pt>
          </c:strCache>
        </c:strRef>
      </c:tx>
      <c:layout>
        <c:manualLayout>
          <c:xMode val="edge"/>
          <c:yMode val="edge"/>
          <c:x val="0.39914716588663623"/>
          <c:y val="0.1304126804996285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7.9892798201009985</c:v>
                </c:pt>
                <c:pt idx="1">
                  <c:v>7.4894467332462771</c:v>
                </c:pt>
                <c:pt idx="2">
                  <c:v>8.9225268176400476</c:v>
                </c:pt>
                <c:pt idx="3">
                  <c:v>8.3610406947139531</c:v>
                </c:pt>
                <c:pt idx="4">
                  <c:v>7.9705853453392077</c:v>
                </c:pt>
                <c:pt idx="5">
                  <c:v>9.2734240108739581</c:v>
                </c:pt>
                <c:pt idx="6">
                  <c:v>8.6421934962633813</c:v>
                </c:pt>
                <c:pt idx="7">
                  <c:v>8.4575452657762007</c:v>
                </c:pt>
                <c:pt idx="8">
                  <c:v>8.81762931585512</c:v>
                </c:pt>
                <c:pt idx="9">
                  <c:v>8.4437494227886596</c:v>
                </c:pt>
                <c:pt idx="10">
                  <c:v>8.2627967814441945</c:v>
                </c:pt>
                <c:pt idx="11">
                  <c:v>8.9931186741978948</c:v>
                </c:pt>
                <c:pt idx="12">
                  <c:v>2.2084222317047151</c:v>
                </c:pt>
                <c:pt idx="13">
                  <c:v>2.2084222317047151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35189248"/>
        <c:axId val="435754112"/>
      </c:barChart>
      <c:catAx>
        <c:axId val="4351892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712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5754112"/>
        <c:crosses val="autoZero"/>
        <c:auto val="1"/>
        <c:lblAlgn val="ctr"/>
        <c:lblOffset val="100"/>
        <c:tickLblSkip val="1"/>
        <c:tickMarkSkip val="1"/>
      </c:catAx>
      <c:valAx>
        <c:axId val="435754112"/>
        <c:scaling>
          <c:orientation val="minMax"/>
        </c:scaling>
        <c:delete val="1"/>
        <c:axPos val="l"/>
        <c:numFmt formatCode="#,##0.00_)" sourceLinked="1"/>
        <c:tickLblPos val="none"/>
        <c:crossAx val="43518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726630</c:v>
                </c:pt>
                <c:pt idx="1">
                  <c:v>508862</c:v>
                </c:pt>
                <c:pt idx="2">
                  <c:v>88289</c:v>
                </c:pt>
                <c:pt idx="3">
                  <c:v>337746</c:v>
                </c:pt>
                <c:pt idx="4">
                  <c:v>74492</c:v>
                </c:pt>
                <c:pt idx="5">
                  <c:v>8335</c:v>
                </c:pt>
                <c:pt idx="6">
                  <c:v>217768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742815</c:v>
                </c:pt>
                <c:pt idx="1">
                  <c:v>500427</c:v>
                </c:pt>
                <c:pt idx="2">
                  <c:v>74104</c:v>
                </c:pt>
                <c:pt idx="3">
                  <c:v>343791</c:v>
                </c:pt>
                <c:pt idx="4">
                  <c:v>77629</c:v>
                </c:pt>
                <c:pt idx="5">
                  <c:v>4903</c:v>
                </c:pt>
                <c:pt idx="6">
                  <c:v>242388</c:v>
                </c:pt>
              </c:numCache>
            </c:numRef>
          </c:val>
        </c:ser>
        <c:dLbls>
          <c:showVal val="1"/>
        </c:dLbls>
        <c:gapWidth val="30"/>
        <c:overlap val="-10"/>
        <c:axId val="432031232"/>
        <c:axId val="432033152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4.730826526102117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6.3707171738667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0.171695778152471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38E-2"/>
                  <c:y val="5.361042447656624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6.629888519652296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422375300800497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5062264641448318E-2"/>
                  <c:y val="2.45548152634766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-2.1788736091759051E-2</c:v>
                </c:pt>
                <c:pt idx="1">
                  <c:v>1.6855605313062644E-2</c:v>
                </c:pt>
                <c:pt idx="2">
                  <c:v>0.19142016625283387</c:v>
                </c:pt>
                <c:pt idx="3">
                  <c:v>-1.758335733047113E-2</c:v>
                </c:pt>
                <c:pt idx="4">
                  <c:v>-4.0410155998402655E-2</c:v>
                </c:pt>
                <c:pt idx="5">
                  <c:v>0.69997960432388329</c:v>
                </c:pt>
                <c:pt idx="6">
                  <c:v>-0.10157268511642491</c:v>
                </c:pt>
              </c:numCache>
            </c:numRef>
          </c:val>
        </c:ser>
        <c:dLbls>
          <c:showVal val="1"/>
        </c:dLbls>
        <c:marker val="1"/>
        <c:axId val="432051328"/>
        <c:axId val="432052864"/>
      </c:lineChart>
      <c:catAx>
        <c:axId val="432031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2033152"/>
        <c:crosses val="autoZero"/>
        <c:auto val="1"/>
        <c:lblAlgn val="ctr"/>
        <c:lblOffset val="100"/>
        <c:tickLblSkip val="1"/>
        <c:tickMarkSkip val="1"/>
      </c:catAx>
      <c:valAx>
        <c:axId val="4320331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2031232"/>
        <c:crosses val="autoZero"/>
        <c:crossBetween val="between"/>
      </c:valAx>
      <c:catAx>
        <c:axId val="432051328"/>
        <c:scaling>
          <c:orientation val="minMax"/>
        </c:scaling>
        <c:delete val="1"/>
        <c:axPos val="b"/>
        <c:tickLblPos val="none"/>
        <c:crossAx val="432052864"/>
        <c:crosses val="autoZero"/>
        <c:auto val="1"/>
        <c:lblAlgn val="ctr"/>
        <c:lblOffset val="100"/>
      </c:catAx>
      <c:valAx>
        <c:axId val="4320528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2051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89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68"/>
          <c:y val="3.9497765482017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43E-2"/>
          <c:y val="0.34064367213973518"/>
          <c:w val="0.90468819022231306"/>
          <c:h val="0.4594948188648979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8.3610406947139531</c:v>
                </c:pt>
                <c:pt idx="1">
                  <c:v>7.9705853453392077</c:v>
                </c:pt>
                <c:pt idx="2">
                  <c:v>7.8409314863686301</c:v>
                </c:pt>
                <c:pt idx="3">
                  <c:v>7.8231777726457157</c:v>
                </c:pt>
                <c:pt idx="4">
                  <c:v>8.7859098963647106</c:v>
                </c:pt>
                <c:pt idx="5">
                  <c:v>8.0303539292141579</c:v>
                </c:pt>
                <c:pt idx="6">
                  <c:v>9.2734240108739581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8.4150441226954218</c:v>
                </c:pt>
                <c:pt idx="1">
                  <c:v>8.0503689848869069</c:v>
                </c:pt>
                <c:pt idx="2">
                  <c:v>7.3837714563316421</c:v>
                </c:pt>
                <c:pt idx="3">
                  <c:v>7.9747230148549555</c:v>
                </c:pt>
                <c:pt idx="4">
                  <c:v>9.0222339589586369</c:v>
                </c:pt>
                <c:pt idx="5">
                  <c:v>8.0420150928003267</c:v>
                </c:pt>
                <c:pt idx="6">
                  <c:v>9.1679414822515959</c:v>
                </c:pt>
              </c:numCache>
            </c:numRef>
          </c:val>
        </c:ser>
        <c:dLbls>
          <c:showVal val="1"/>
        </c:dLbls>
        <c:gapWidth val="30"/>
        <c:overlap val="-10"/>
        <c:axId val="436842880"/>
        <c:axId val="436844800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09678655032985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05287213318709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546476337027518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47E-2"/>
                  <c:y val="7.440044526658699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6.218999132384814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62E-2"/>
                  <c:y val="0.139631018056214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469E-2"/>
                  <c:y val="0.1784012965115329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-5.4003427981468732E-2</c:v>
                </c:pt>
                <c:pt idx="1">
                  <c:v>-7.9783639547699181E-2</c:v>
                </c:pt>
                <c:pt idx="2">
                  <c:v>0.45716003003698802</c:v>
                </c:pt>
                <c:pt idx="3">
                  <c:v>-0.15154524220923982</c:v>
                </c:pt>
                <c:pt idx="4">
                  <c:v>-0.23632406259392624</c:v>
                </c:pt>
                <c:pt idx="5">
                  <c:v>-1.1661163586168755E-2</c:v>
                </c:pt>
                <c:pt idx="6">
                  <c:v>0.10548252862236218</c:v>
                </c:pt>
              </c:numCache>
            </c:numRef>
          </c:val>
        </c:ser>
        <c:dLbls>
          <c:showVal val="1"/>
        </c:dLbls>
        <c:marker val="1"/>
        <c:axId val="436854784"/>
        <c:axId val="436856320"/>
      </c:lineChart>
      <c:catAx>
        <c:axId val="436842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36844800"/>
        <c:crosses val="autoZero"/>
        <c:auto val="1"/>
        <c:lblAlgn val="ctr"/>
        <c:lblOffset val="100"/>
        <c:tickLblSkip val="1"/>
        <c:tickMarkSkip val="1"/>
      </c:catAx>
      <c:valAx>
        <c:axId val="43684480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36842880"/>
        <c:crosses val="autoZero"/>
        <c:crossBetween val="between"/>
      </c:valAx>
      <c:catAx>
        <c:axId val="436854784"/>
        <c:scaling>
          <c:orientation val="minMax"/>
        </c:scaling>
        <c:delete val="1"/>
        <c:axPos val="b"/>
        <c:tickLblPos val="none"/>
        <c:crossAx val="436856320"/>
        <c:crosses val="autoZero"/>
        <c:auto val="1"/>
        <c:lblAlgn val="ctr"/>
        <c:lblOffset val="100"/>
      </c:catAx>
      <c:valAx>
        <c:axId val="43685632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36854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75"/>
          <c:w val="0.707239992800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89"/>
          <c:y val="3.94977654820179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1107469674398828"/>
          <c:w val="0.9418941497647535"/>
          <c:h val="0.4137567731268522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8.6421934962633813</c:v>
                </c:pt>
                <c:pt idx="1">
                  <c:v>8.4575452657762007</c:v>
                </c:pt>
                <c:pt idx="2">
                  <c:v>7.3835402403340815</c:v>
                </c:pt>
                <c:pt idx="3">
                  <c:v>8.7794707954452367</c:v>
                </c:pt>
                <c:pt idx="4">
                  <c:v>8.460422450868311</c:v>
                </c:pt>
                <c:pt idx="5">
                  <c:v>6.6867042919018242</c:v>
                </c:pt>
                <c:pt idx="6">
                  <c:v>8.81762931585512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8.6060318732628875</c:v>
                </c:pt>
                <c:pt idx="1">
                  <c:v>8.4050686974522186</c:v>
                </c:pt>
                <c:pt idx="2">
                  <c:v>7.7818581034719365</c:v>
                </c:pt>
                <c:pt idx="3">
                  <c:v>8.7954136468964155</c:v>
                </c:pt>
                <c:pt idx="4">
                  <c:v>8.2341486325373019</c:v>
                </c:pt>
                <c:pt idx="5">
                  <c:v>5.32891215823153</c:v>
                </c:pt>
                <c:pt idx="6">
                  <c:v>8.7864038952005572</c:v>
                </c:pt>
              </c:numCache>
            </c:numRef>
          </c:val>
        </c:ser>
        <c:dLbls>
          <c:showVal val="1"/>
        </c:dLbls>
        <c:gapWidth val="30"/>
        <c:overlap val="-10"/>
        <c:axId val="436895744"/>
        <c:axId val="436897664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71E-2"/>
                  <c:y val="4.31502611030170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229971293279E-2"/>
                  <c:y val="3.87588193887406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2E-2"/>
                  <c:y val="-1.61242162816965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E-2"/>
                  <c:y val="3.65243014061911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4.75620017352301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07E-2"/>
                  <c:y val="0.29347684450046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7E-2"/>
                  <c:y val="7.0293188403424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3.6161623000493748E-2</c:v>
                </c:pt>
                <c:pt idx="1">
                  <c:v>5.2476568323982065E-2</c:v>
                </c:pt>
                <c:pt idx="2">
                  <c:v>-0.398317863137855</c:v>
                </c:pt>
                <c:pt idx="3">
                  <c:v>-1.5942851451178797E-2</c:v>
                </c:pt>
                <c:pt idx="4">
                  <c:v>0.22627381833100912</c:v>
                </c:pt>
                <c:pt idx="5">
                  <c:v>1.3577921336702943</c:v>
                </c:pt>
                <c:pt idx="6">
                  <c:v>3.1225420654562797E-2</c:v>
                </c:pt>
              </c:numCache>
            </c:numRef>
          </c:val>
        </c:ser>
        <c:dLbls>
          <c:showVal val="1"/>
        </c:dLbls>
        <c:marker val="1"/>
        <c:axId val="436899200"/>
        <c:axId val="436921472"/>
      </c:lineChart>
      <c:catAx>
        <c:axId val="4368957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36897664"/>
        <c:crosses val="autoZero"/>
        <c:auto val="1"/>
        <c:lblAlgn val="ctr"/>
        <c:lblOffset val="100"/>
        <c:tickLblSkip val="1"/>
        <c:tickMarkSkip val="1"/>
      </c:catAx>
      <c:valAx>
        <c:axId val="43689766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36895744"/>
        <c:crosses val="autoZero"/>
        <c:crossBetween val="between"/>
      </c:valAx>
      <c:catAx>
        <c:axId val="436899200"/>
        <c:scaling>
          <c:orientation val="minMax"/>
        </c:scaling>
        <c:delete val="1"/>
        <c:axPos val="b"/>
        <c:tickLblPos val="none"/>
        <c:crossAx val="436921472"/>
        <c:crosses val="autoZero"/>
        <c:auto val="1"/>
        <c:lblAlgn val="ctr"/>
        <c:lblOffset val="100"/>
      </c:catAx>
      <c:valAx>
        <c:axId val="43692147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368992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07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22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2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8.4437494227886596</c:v>
                </c:pt>
                <c:pt idx="1">
                  <c:v>8.2627967814441945</c:v>
                </c:pt>
                <c:pt idx="2">
                  <c:v>8.4733742539529882</c:v>
                </c:pt>
                <c:pt idx="3">
                  <c:v>8.0643505048776305</c:v>
                </c:pt>
                <c:pt idx="4">
                  <c:v>2.837189226519337</c:v>
                </c:pt>
                <c:pt idx="5">
                  <c:v>8.9931186741978948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8.1335158618662344</c:v>
                </c:pt>
                <c:pt idx="1">
                  <c:v>7.8487041956057553</c:v>
                </c:pt>
                <c:pt idx="2">
                  <c:v>8.0057182287630866</c:v>
                </c:pt>
                <c:pt idx="3">
                  <c:v>8.2235279090560738</c:v>
                </c:pt>
                <c:pt idx="4">
                  <c:v>2.0774400935125659</c:v>
                </c:pt>
                <c:pt idx="5">
                  <c:v>8.9225455576462096</c:v>
                </c:pt>
              </c:numCache>
            </c:numRef>
          </c:val>
        </c:ser>
        <c:dLbls>
          <c:showVal val="1"/>
        </c:dLbls>
        <c:gapWidth val="30"/>
        <c:overlap val="-10"/>
        <c:axId val="437120000"/>
        <c:axId val="437122176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696E-2"/>
                  <c:y val="7.1702326190515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9.63121449735623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6992861178348E-2"/>
                  <c:y val="9.62319315075220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-4.779085566487141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3718863260595549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2786304517042E-2"/>
                  <c:y val="2.320690163209833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0.31023356092242516</c:v>
                </c:pt>
                <c:pt idx="1">
                  <c:v>0.41409258583843922</c:v>
                </c:pt>
                <c:pt idx="2">
                  <c:v>0.46765602518990157</c:v>
                </c:pt>
                <c:pt idx="3">
                  <c:v>-0.15917740417844328</c:v>
                </c:pt>
                <c:pt idx="4">
                  <c:v>0.75974913300677116</c:v>
                </c:pt>
                <c:pt idx="5">
                  <c:v>7.0573116551685189E-2</c:v>
                </c:pt>
              </c:numCache>
            </c:numRef>
          </c:val>
        </c:ser>
        <c:dLbls>
          <c:showVal val="1"/>
        </c:dLbls>
        <c:marker val="1"/>
        <c:axId val="437123712"/>
        <c:axId val="436937088"/>
      </c:lineChart>
      <c:catAx>
        <c:axId val="437120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1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37122176"/>
        <c:crosses val="autoZero"/>
        <c:auto val="1"/>
        <c:lblAlgn val="ctr"/>
        <c:lblOffset val="100"/>
        <c:tickLblSkip val="1"/>
        <c:tickMarkSkip val="1"/>
      </c:catAx>
      <c:valAx>
        <c:axId val="43712217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37120000"/>
        <c:crosses val="autoZero"/>
        <c:crossBetween val="between"/>
      </c:valAx>
      <c:catAx>
        <c:axId val="437123712"/>
        <c:scaling>
          <c:orientation val="minMax"/>
        </c:scaling>
        <c:delete val="1"/>
        <c:axPos val="b"/>
        <c:tickLblPos val="none"/>
        <c:crossAx val="436937088"/>
        <c:crosses val="autoZero"/>
        <c:auto val="1"/>
        <c:lblAlgn val="ctr"/>
        <c:lblOffset val="100"/>
      </c:catAx>
      <c:valAx>
        <c:axId val="43693708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37123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72"/>
          <c:y val="0.28781508340563489"/>
          <c:w val="0.7071406652665757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2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27801856368785594"/>
          <c:w val="0.90468819022231306"/>
          <c:h val="0.5634449228150016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2.2084222317047151</c:v>
                </c:pt>
                <c:pt idx="1">
                  <c:v>2.2084222317047151</c:v>
                </c:pt>
                <c:pt idx="2">
                  <c:v>1.9760327841708751</c:v>
                </c:pt>
                <c:pt idx="3">
                  <c:v>2.3182352702647906</c:v>
                </c:pt>
                <c:pt idx="4">
                  <c:v>2.1537229783827061</c:v>
                </c:pt>
                <c:pt idx="5">
                  <c:v>3.3289081549715522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2.1793676470588235</c:v>
                </c:pt>
                <c:pt idx="1">
                  <c:v>2.1793676470588235</c:v>
                </c:pt>
                <c:pt idx="2">
                  <c:v>1.8319012888400439</c:v>
                </c:pt>
                <c:pt idx="3">
                  <c:v>2.3105016342191274</c:v>
                </c:pt>
                <c:pt idx="4">
                  <c:v>2.2121670702179177</c:v>
                </c:pt>
                <c:pt idx="5">
                  <c:v>3.0953780390061447</c:v>
                </c:pt>
              </c:numCache>
            </c:numRef>
          </c:val>
        </c:ser>
        <c:dLbls>
          <c:showVal val="1"/>
        </c:dLbls>
        <c:gapWidth val="30"/>
        <c:overlap val="-10"/>
        <c:axId val="437291264"/>
        <c:axId val="437293440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0.1899474519946963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7E-2"/>
                  <c:y val="0.1941054561527003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3671223009805688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38E-2"/>
                  <c:y val="8.0288768477744851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82E-2"/>
                  <c:y val="8.2845777333966347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2934765170985646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2.9054584645891612E-2</c:v>
                </c:pt>
                <c:pt idx="1">
                  <c:v>2.9054584645891612E-2</c:v>
                </c:pt>
                <c:pt idx="2">
                  <c:v>0.14413149533083125</c:v>
                </c:pt>
                <c:pt idx="3">
                  <c:v>7.7336360456632391E-3</c:v>
                </c:pt>
                <c:pt idx="4">
                  <c:v>-5.8444091835211598E-2</c:v>
                </c:pt>
                <c:pt idx="5">
                  <c:v>0.23353011596540751</c:v>
                </c:pt>
              </c:numCache>
            </c:numRef>
          </c:val>
        </c:ser>
        <c:dLbls>
          <c:showVal val="1"/>
        </c:dLbls>
        <c:marker val="1"/>
        <c:axId val="437294976"/>
        <c:axId val="437296512"/>
      </c:lineChart>
      <c:catAx>
        <c:axId val="437291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37293440"/>
        <c:crosses val="autoZero"/>
        <c:auto val="1"/>
        <c:lblAlgn val="ctr"/>
        <c:lblOffset val="100"/>
        <c:tickLblSkip val="1"/>
        <c:tickMarkSkip val="1"/>
      </c:catAx>
      <c:valAx>
        <c:axId val="43729344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37291264"/>
        <c:crosses val="autoZero"/>
        <c:crossBetween val="between"/>
      </c:valAx>
      <c:catAx>
        <c:axId val="437294976"/>
        <c:scaling>
          <c:orientation val="minMax"/>
        </c:scaling>
        <c:delete val="1"/>
        <c:axPos val="b"/>
        <c:tickLblPos val="none"/>
        <c:crossAx val="437296512"/>
        <c:crosses val="autoZero"/>
        <c:auto val="1"/>
        <c:lblAlgn val="ctr"/>
        <c:lblOffset val="100"/>
      </c:catAx>
      <c:valAx>
        <c:axId val="43729651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37294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7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9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365"/>
          <c:w val="0.90468819022231306"/>
          <c:h val="0.5052328646029425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7.9892798201009985</c:v>
                </c:pt>
                <c:pt idx="1">
                  <c:v>7.4894467332462771</c:v>
                </c:pt>
                <c:pt idx="2">
                  <c:v>7.0367547796496197</c:v>
                </c:pt>
                <c:pt idx="3">
                  <c:v>7.8849553415786078</c:v>
                </c:pt>
                <c:pt idx="4">
                  <c:v>7.435649854922322</c:v>
                </c:pt>
                <c:pt idx="5">
                  <c:v>3.5974138108258127</c:v>
                </c:pt>
                <c:pt idx="6">
                  <c:v>5.9443258971871966</c:v>
                </c:pt>
                <c:pt idx="7">
                  <c:v>8.9225268176400476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7.9701542807059171</c:v>
                </c:pt>
                <c:pt idx="1">
                  <c:v>7.464719707339845</c:v>
                </c:pt>
                <c:pt idx="2">
                  <c:v>7.1469664348992339</c:v>
                </c:pt>
                <c:pt idx="3">
                  <c:v>7.8188259172560493</c:v>
                </c:pt>
                <c:pt idx="4">
                  <c:v>7.5937252324524946</c:v>
                </c:pt>
                <c:pt idx="5">
                  <c:v>3.2534544766231308</c:v>
                </c:pt>
                <c:pt idx="6">
                  <c:v>5.0352329727443044</c:v>
                </c:pt>
                <c:pt idx="7">
                  <c:v>8.7985506057028875</c:v>
                </c:pt>
              </c:numCache>
            </c:numRef>
          </c:val>
        </c:ser>
        <c:dLbls>
          <c:showVal val="1"/>
        </c:dLbls>
        <c:gapWidth val="30"/>
        <c:overlap val="-10"/>
        <c:axId val="437168384"/>
        <c:axId val="437170560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309E-2"/>
                  <c:y val="9.304663840096914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764E-2"/>
                  <c:y val="0.121287999083274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37E-2"/>
                  <c:y val="6.11720988098940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0.136770180234747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89E-2"/>
                  <c:y val="2.13567534827377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221864646426E-2"/>
                  <c:y val="0.2269491053743022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98E-2"/>
                  <c:y val="0.402933521043757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8249288969363473E-2"/>
                  <c:y val="0.1505498714947534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1.9125539395081326E-2</c:v>
                </c:pt>
                <c:pt idx="1">
                  <c:v>2.4727025906432054E-2</c:v>
                </c:pt>
                <c:pt idx="2">
                  <c:v>-0.11021165524961418</c:v>
                </c:pt>
                <c:pt idx="3">
                  <c:v>6.6129424322558528E-2</c:v>
                </c:pt>
                <c:pt idx="4">
                  <c:v>-0.15807537753017264</c:v>
                </c:pt>
                <c:pt idx="5">
                  <c:v>0.34395933420268188</c:v>
                </c:pt>
                <c:pt idx="6">
                  <c:v>0.90909292444289225</c:v>
                </c:pt>
                <c:pt idx="7">
                  <c:v>0.12397621193716013</c:v>
                </c:pt>
              </c:numCache>
            </c:numRef>
          </c:val>
        </c:ser>
        <c:dLbls>
          <c:showVal val="1"/>
        </c:dLbls>
        <c:marker val="1"/>
        <c:axId val="437172096"/>
        <c:axId val="437173632"/>
      </c:lineChart>
      <c:catAx>
        <c:axId val="4371683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498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37170560"/>
        <c:crosses val="autoZero"/>
        <c:auto val="1"/>
        <c:lblAlgn val="ctr"/>
        <c:lblOffset val="100"/>
        <c:tickLblSkip val="1"/>
        <c:tickMarkSkip val="1"/>
      </c:catAx>
      <c:valAx>
        <c:axId val="43717056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37168384"/>
        <c:crosses val="autoZero"/>
        <c:crossBetween val="between"/>
      </c:valAx>
      <c:catAx>
        <c:axId val="437172096"/>
        <c:scaling>
          <c:orientation val="minMax"/>
        </c:scaling>
        <c:delete val="1"/>
        <c:axPos val="b"/>
        <c:tickLblPos val="none"/>
        <c:crossAx val="437173632"/>
        <c:crosses val="autoZero"/>
        <c:auto val="1"/>
        <c:lblAlgn val="ctr"/>
        <c:lblOffset val="100"/>
      </c:catAx>
      <c:valAx>
        <c:axId val="43717363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37172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43"/>
          <c:y val="0.1433889045628269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438268672"/>
        <c:axId val="438270976"/>
      </c:barChart>
      <c:catAx>
        <c:axId val="438268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270976"/>
        <c:crosses val="autoZero"/>
        <c:auto val="1"/>
        <c:lblAlgn val="ctr"/>
        <c:lblOffset val="100"/>
        <c:tickLblSkip val="1"/>
        <c:tickMarkSkip val="1"/>
      </c:catAx>
      <c:valAx>
        <c:axId val="438270976"/>
        <c:scaling>
          <c:orientation val="minMax"/>
        </c:scaling>
        <c:delete val="1"/>
        <c:axPos val="l"/>
        <c:numFmt formatCode="#,##0_)" sourceLinked="1"/>
        <c:tickLblPos val="none"/>
        <c:crossAx val="43826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494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439304192"/>
        <c:axId val="439306112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295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302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117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39307648"/>
        <c:axId val="439313536"/>
      </c:lineChart>
      <c:catAx>
        <c:axId val="439304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9306112"/>
        <c:crosses val="autoZero"/>
        <c:auto val="1"/>
        <c:lblAlgn val="ctr"/>
        <c:lblOffset val="100"/>
        <c:tickLblSkip val="1"/>
        <c:tickMarkSkip val="1"/>
      </c:catAx>
      <c:valAx>
        <c:axId val="4393061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304192"/>
        <c:crosses val="autoZero"/>
        <c:crossBetween val="between"/>
      </c:valAx>
      <c:catAx>
        <c:axId val="439307648"/>
        <c:scaling>
          <c:orientation val="minMax"/>
        </c:scaling>
        <c:delete val="1"/>
        <c:axPos val="b"/>
        <c:tickLblPos val="none"/>
        <c:crossAx val="439313536"/>
        <c:crosses val="autoZero"/>
        <c:auto val="1"/>
        <c:lblAlgn val="ctr"/>
        <c:lblOffset val="100"/>
      </c:catAx>
      <c:valAx>
        <c:axId val="4393135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307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81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79"/>
          <c:y val="7.649479662427728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31E-3"/>
          <c:y val="0.39955316843510946"/>
          <c:w val="0.97258856752705758"/>
          <c:h val="0.4484773712249114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</c:strRef>
          </c:cat>
          <c:val>
            <c:numRef>
              <c:f>'Oferta Alojat Estim tipol categ'!$L$7:$L$13</c:f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</c:strRef>
          </c:cat>
          <c:val>
            <c:numRef>
              <c:f>'Oferta Alojat Estim tipol categ'!$J$7:$J$13</c:f>
            </c:numRef>
          </c:val>
        </c:ser>
        <c:dLbls>
          <c:showVal val="1"/>
        </c:dLbls>
        <c:gapWidth val="30"/>
        <c:overlap val="-10"/>
        <c:axId val="439366016"/>
        <c:axId val="439367936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4074126444815336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418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0.2398994308274714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27906854078908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</c:numRef>
          </c:val>
        </c:ser>
        <c:dLbls>
          <c:showVal val="1"/>
        </c:dLbls>
        <c:marker val="1"/>
        <c:axId val="439382016"/>
        <c:axId val="439383552"/>
      </c:lineChart>
      <c:catAx>
        <c:axId val="4393660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9367936"/>
        <c:crosses val="autoZero"/>
        <c:auto val="1"/>
        <c:lblAlgn val="ctr"/>
        <c:lblOffset val="100"/>
        <c:tickLblSkip val="1"/>
        <c:tickMarkSkip val="1"/>
      </c:catAx>
      <c:valAx>
        <c:axId val="4393679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366016"/>
        <c:crosses val="autoZero"/>
        <c:crossBetween val="between"/>
      </c:valAx>
      <c:catAx>
        <c:axId val="439382016"/>
        <c:scaling>
          <c:orientation val="minMax"/>
        </c:scaling>
        <c:delete val="1"/>
        <c:axPos val="b"/>
        <c:tickLblPos val="none"/>
        <c:crossAx val="439383552"/>
        <c:crosses val="autoZero"/>
        <c:auto val="1"/>
        <c:lblAlgn val="ctr"/>
        <c:lblOffset val="100"/>
      </c:catAx>
      <c:valAx>
        <c:axId val="4393835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382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18"/>
          <c:y val="0.15489210167709291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557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439513088"/>
        <c:axId val="43951500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824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481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086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597E-2"/>
                  <c:y val="-0.3431277212797383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39516544"/>
        <c:axId val="439530624"/>
      </c:lineChart>
      <c:catAx>
        <c:axId val="4395130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9515008"/>
        <c:crosses val="autoZero"/>
        <c:auto val="1"/>
        <c:lblAlgn val="ctr"/>
        <c:lblOffset val="100"/>
        <c:tickLblSkip val="1"/>
        <c:tickMarkSkip val="1"/>
      </c:catAx>
      <c:valAx>
        <c:axId val="4395150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513088"/>
        <c:crosses val="autoZero"/>
        <c:crossBetween val="between"/>
      </c:valAx>
      <c:catAx>
        <c:axId val="439516544"/>
        <c:scaling>
          <c:orientation val="minMax"/>
        </c:scaling>
        <c:delete val="1"/>
        <c:axPos val="b"/>
        <c:tickLblPos val="none"/>
        <c:crossAx val="439530624"/>
        <c:crosses val="autoZero"/>
        <c:auto val="1"/>
        <c:lblAlgn val="ctr"/>
        <c:lblOffset val="100"/>
      </c:catAx>
      <c:valAx>
        <c:axId val="439530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516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9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04"/>
          <c:y val="7.649479662427740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31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</c:strRef>
          </c:cat>
          <c:val>
            <c:numRef>
              <c:f>'Oferta Alojat Estim tipol categ'!$L$20:$L$26</c:f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</c:strRef>
          </c:cat>
          <c:val>
            <c:numRef>
              <c:f>'Oferta Alojat Estim tipol categ'!$J$20:$J$26</c:f>
            </c:numRef>
          </c:val>
        </c:ser>
        <c:dLbls>
          <c:showVal val="1"/>
        </c:dLbls>
        <c:gapWidth val="30"/>
        <c:overlap val="-10"/>
        <c:axId val="439573888"/>
        <c:axId val="439596544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0231130036400694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33E-2"/>
                  <c:y val="4.106292872815042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32E-2"/>
                  <c:y val="-3.1684199379242179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</c:numRef>
          </c:val>
        </c:ser>
        <c:dLbls>
          <c:showVal val="1"/>
        </c:dLbls>
        <c:marker val="1"/>
        <c:axId val="439598080"/>
        <c:axId val="439608064"/>
      </c:lineChart>
      <c:catAx>
        <c:axId val="439573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9596544"/>
        <c:crosses val="autoZero"/>
        <c:auto val="1"/>
        <c:lblAlgn val="ctr"/>
        <c:lblOffset val="100"/>
        <c:tickLblSkip val="1"/>
        <c:tickMarkSkip val="1"/>
      </c:catAx>
      <c:valAx>
        <c:axId val="4395965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573888"/>
        <c:crosses val="autoZero"/>
        <c:crossBetween val="between"/>
      </c:valAx>
      <c:catAx>
        <c:axId val="439598080"/>
        <c:scaling>
          <c:orientation val="minMax"/>
        </c:scaling>
        <c:delete val="1"/>
        <c:axPos val="b"/>
        <c:tickLblPos val="none"/>
        <c:crossAx val="439608064"/>
        <c:crosses val="autoZero"/>
        <c:auto val="1"/>
        <c:lblAlgn val="ctr"/>
        <c:lblOffset val="100"/>
      </c:catAx>
      <c:valAx>
        <c:axId val="4396080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598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27"/>
          <c:y val="0.1548921016770929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564414</c:v>
                </c:pt>
                <c:pt idx="1">
                  <c:v>274987</c:v>
                </c:pt>
                <c:pt idx="2">
                  <c:v>35201</c:v>
                </c:pt>
                <c:pt idx="3">
                  <c:v>158691</c:v>
                </c:pt>
                <c:pt idx="4">
                  <c:v>73476</c:v>
                </c:pt>
                <c:pt idx="5">
                  <c:v>7619</c:v>
                </c:pt>
                <c:pt idx="6">
                  <c:v>289427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613806</c:v>
                </c:pt>
                <c:pt idx="1">
                  <c:v>290331</c:v>
                </c:pt>
                <c:pt idx="2">
                  <c:v>36435</c:v>
                </c:pt>
                <c:pt idx="3">
                  <c:v>162264</c:v>
                </c:pt>
                <c:pt idx="4">
                  <c:v>83037</c:v>
                </c:pt>
                <c:pt idx="5">
                  <c:v>8595</c:v>
                </c:pt>
                <c:pt idx="6">
                  <c:v>323475</c:v>
                </c:pt>
              </c:numCache>
            </c:numRef>
          </c:val>
        </c:ser>
        <c:dLbls>
          <c:showVal val="1"/>
        </c:dLbls>
        <c:gapWidth val="30"/>
        <c:overlap val="-10"/>
        <c:axId val="432195456"/>
        <c:axId val="432078848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0.2011547465090772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555314819322556E-2"/>
                  <c:y val="0.2965554045869006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58806292664560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58E-2"/>
                  <c:y val="0.3820927529588948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27E-2"/>
                  <c:y val="7.251035408515726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25E-2"/>
                  <c:y val="5.86825347455269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06E-2"/>
                  <c:y val="0.1035568942655556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-8.0468421618557009E-2</c:v>
                </c:pt>
                <c:pt idx="1">
                  <c:v>-5.2850022904891311E-2</c:v>
                </c:pt>
                <c:pt idx="2">
                  <c:v>-3.3868533003979691E-2</c:v>
                </c:pt>
                <c:pt idx="3">
                  <c:v>-2.2019671646206183E-2</c:v>
                </c:pt>
                <c:pt idx="4">
                  <c:v>-0.11514144297120561</c:v>
                </c:pt>
                <c:pt idx="5">
                  <c:v>-0.11355439208842351</c:v>
                </c:pt>
                <c:pt idx="6">
                  <c:v>-0.10525697503671072</c:v>
                </c:pt>
              </c:numCache>
            </c:numRef>
          </c:val>
        </c:ser>
        <c:dLbls>
          <c:showVal val="1"/>
        </c:dLbls>
        <c:marker val="1"/>
        <c:axId val="432080384"/>
        <c:axId val="432081920"/>
      </c:lineChart>
      <c:catAx>
        <c:axId val="4321954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2078848"/>
        <c:crosses val="autoZero"/>
        <c:auto val="1"/>
        <c:lblAlgn val="ctr"/>
        <c:lblOffset val="100"/>
        <c:tickLblSkip val="1"/>
        <c:tickMarkSkip val="1"/>
      </c:catAx>
      <c:valAx>
        <c:axId val="4320788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2195456"/>
        <c:crosses val="autoZero"/>
        <c:crossBetween val="between"/>
      </c:valAx>
      <c:catAx>
        <c:axId val="432080384"/>
        <c:scaling>
          <c:orientation val="minMax"/>
        </c:scaling>
        <c:delete val="1"/>
        <c:axPos val="b"/>
        <c:tickLblPos val="none"/>
        <c:crossAx val="432081920"/>
        <c:crosses val="autoZero"/>
        <c:auto val="1"/>
        <c:lblAlgn val="ctr"/>
        <c:lblOffset val="100"/>
      </c:catAx>
      <c:valAx>
        <c:axId val="4320819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2080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11"/>
          <c:y val="0.15891703988747383"/>
          <c:w val="0.6656417371348877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941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439777920"/>
        <c:axId val="439796480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23E-2"/>
                  <c:y val="-0.341945417017047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361E-2"/>
                  <c:y val="-9.356473297980709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712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84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599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553E-2"/>
                  <c:y val="-9.045512594507941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439798016"/>
        <c:axId val="439808000"/>
      </c:lineChart>
      <c:catAx>
        <c:axId val="4397779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9796480"/>
        <c:crosses val="autoZero"/>
        <c:auto val="1"/>
        <c:lblAlgn val="ctr"/>
        <c:lblOffset val="100"/>
        <c:tickLblSkip val="1"/>
        <c:tickMarkSkip val="1"/>
      </c:catAx>
      <c:valAx>
        <c:axId val="4397964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777920"/>
        <c:crosses val="autoZero"/>
        <c:crossBetween val="between"/>
      </c:valAx>
      <c:catAx>
        <c:axId val="439798016"/>
        <c:scaling>
          <c:orientation val="minMax"/>
        </c:scaling>
        <c:delete val="1"/>
        <c:axPos val="b"/>
        <c:tickLblPos val="none"/>
        <c:crossAx val="439808000"/>
        <c:crosses val="autoZero"/>
        <c:auto val="1"/>
        <c:lblAlgn val="ctr"/>
        <c:lblOffset val="100"/>
      </c:catAx>
      <c:valAx>
        <c:axId val="4398080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798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2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506"/>
          <c:w val="0.99345967849452654"/>
          <c:h val="0.4215024112094499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</c:strRef>
          </c:cat>
          <c:val>
            <c:numRef>
              <c:f>'Oferta Alojat Estim tipol categ'!$L$32:$L$37</c:f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</c:strRef>
          </c:cat>
          <c:val>
            <c:numRef>
              <c:f>'Oferta Alojat Estim tipol categ'!$J$32:$J$37</c:f>
            </c:numRef>
          </c:val>
        </c:ser>
        <c:dLbls>
          <c:showVal val="1"/>
        </c:dLbls>
        <c:gapWidth val="30"/>
        <c:overlap val="-10"/>
        <c:axId val="439482240"/>
        <c:axId val="439615488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0231130036400694E-2"/>
                  <c:y val="-0.3393136463175975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16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93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75E-2"/>
                  <c:y val="-0.1440889238104249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7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446E-2"/>
                  <c:y val="-0.2149102225520373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38E-2"/>
                  <c:y val="-0.1662203711621007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</c:numRef>
          </c:val>
        </c:ser>
        <c:dLbls>
          <c:showVal val="1"/>
        </c:dLbls>
        <c:marker val="1"/>
        <c:axId val="439617024"/>
        <c:axId val="439618560"/>
      </c:lineChart>
      <c:catAx>
        <c:axId val="4394822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9615488"/>
        <c:crosses val="autoZero"/>
        <c:auto val="1"/>
        <c:lblAlgn val="ctr"/>
        <c:lblOffset val="100"/>
        <c:tickLblSkip val="1"/>
        <c:tickMarkSkip val="1"/>
      </c:catAx>
      <c:valAx>
        <c:axId val="4396154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482240"/>
        <c:crosses val="autoZero"/>
        <c:crossBetween val="between"/>
      </c:valAx>
      <c:catAx>
        <c:axId val="439617024"/>
        <c:scaling>
          <c:orientation val="minMax"/>
        </c:scaling>
        <c:delete val="1"/>
        <c:axPos val="b"/>
        <c:tickLblPos val="none"/>
        <c:crossAx val="439618560"/>
        <c:crosses val="autoZero"/>
        <c:auto val="1"/>
        <c:lblAlgn val="ctr"/>
        <c:lblOffset val="100"/>
      </c:catAx>
      <c:valAx>
        <c:axId val="4396185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6170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24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79"/>
          <c:y val="7.649479662427729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9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</c:strRef>
          </c:cat>
          <c:val>
            <c:numRef>
              <c:f>'Oferta Alojat Estim tipol categ'!$L$43:$L$48</c:f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</c:strRef>
          </c:cat>
          <c:val>
            <c:numRef>
              <c:f>'Oferta Alojat Estim tipol categ'!$J$43:$J$48</c:f>
            </c:numRef>
          </c:val>
        </c:ser>
        <c:dLbls>
          <c:showVal val="1"/>
        </c:dLbls>
        <c:gapWidth val="30"/>
        <c:overlap val="-10"/>
        <c:axId val="439673984"/>
        <c:axId val="439675904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0231130036400694E-2"/>
                  <c:y val="-0.116823397846118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12018804096858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442E-2"/>
                  <c:y val="0.2033662224819394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11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2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07E-2"/>
                  <c:y val="0.2422575947863400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</c:strRef>
          </c:cat>
          <c:val>
            <c:numRef>
              <c:f>'Oferta Alojat Estim tipol categ'!$N$43:$N$48</c:f>
            </c:numRef>
          </c:val>
        </c:ser>
        <c:dLbls>
          <c:showVal val="1"/>
        </c:dLbls>
        <c:marker val="1"/>
        <c:axId val="439685888"/>
        <c:axId val="439687424"/>
      </c:lineChart>
      <c:catAx>
        <c:axId val="4396739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9675904"/>
        <c:crosses val="autoZero"/>
        <c:auto val="1"/>
        <c:lblAlgn val="ctr"/>
        <c:lblOffset val="100"/>
        <c:tickLblSkip val="1"/>
        <c:tickMarkSkip val="1"/>
      </c:catAx>
      <c:valAx>
        <c:axId val="4396759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673984"/>
        <c:crosses val="autoZero"/>
        <c:crossBetween val="between"/>
      </c:valAx>
      <c:catAx>
        <c:axId val="439685888"/>
        <c:scaling>
          <c:orientation val="minMax"/>
        </c:scaling>
        <c:delete val="1"/>
        <c:axPos val="b"/>
        <c:tickLblPos val="none"/>
        <c:crossAx val="439687424"/>
        <c:crosses val="autoZero"/>
        <c:auto val="1"/>
        <c:lblAlgn val="ctr"/>
        <c:lblOffset val="100"/>
      </c:catAx>
      <c:valAx>
        <c:axId val="4396874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685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18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4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92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39820672"/>
        <c:axId val="439822592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115E-2"/>
                  <c:y val="-0.357472050687541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132E-2"/>
                  <c:y val="-0.3540117689370467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24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80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11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439828480"/>
        <c:axId val="439830016"/>
      </c:lineChart>
      <c:catAx>
        <c:axId val="439820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9822592"/>
        <c:crosses val="autoZero"/>
        <c:auto val="1"/>
        <c:lblAlgn val="ctr"/>
        <c:lblOffset val="100"/>
        <c:tickLblSkip val="1"/>
        <c:tickMarkSkip val="1"/>
      </c:catAx>
      <c:valAx>
        <c:axId val="4398225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820672"/>
        <c:crosses val="autoZero"/>
        <c:crossBetween val="between"/>
      </c:valAx>
      <c:catAx>
        <c:axId val="439828480"/>
        <c:scaling>
          <c:orientation val="minMax"/>
        </c:scaling>
        <c:delete val="1"/>
        <c:axPos val="b"/>
        <c:tickLblPos val="none"/>
        <c:crossAx val="439830016"/>
        <c:crosses val="autoZero"/>
        <c:auto val="1"/>
        <c:lblAlgn val="ctr"/>
        <c:lblOffset val="100"/>
      </c:catAx>
      <c:valAx>
        <c:axId val="4398300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8284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32"/>
          <c:y val="0.143926907095797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9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09E-2"/>
          <c:y val="0.42357429811069713"/>
          <c:w val="0.95777965770808204"/>
          <c:h val="0.4180586610347206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439890304"/>
        <c:axId val="439892224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928E-2"/>
                  <c:y val="-0.4624280128249291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718E-2"/>
                  <c:y val="-0.1172225920739500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54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50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69952E-2"/>
                  <c:y val="-0.1237005578384335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32E-2"/>
                  <c:y val="-0.3508933832250564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439902208"/>
        <c:axId val="439903744"/>
      </c:lineChart>
      <c:catAx>
        <c:axId val="4398903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9892224"/>
        <c:crosses val="autoZero"/>
        <c:auto val="1"/>
        <c:lblAlgn val="ctr"/>
        <c:lblOffset val="100"/>
        <c:tickLblSkip val="1"/>
        <c:tickMarkSkip val="1"/>
      </c:catAx>
      <c:valAx>
        <c:axId val="4398922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890304"/>
        <c:crosses val="autoZero"/>
        <c:crossBetween val="between"/>
      </c:valAx>
      <c:catAx>
        <c:axId val="439902208"/>
        <c:scaling>
          <c:orientation val="minMax"/>
        </c:scaling>
        <c:delete val="1"/>
        <c:axPos val="b"/>
        <c:tickLblPos val="none"/>
        <c:crossAx val="439903744"/>
        <c:crosses val="autoZero"/>
        <c:auto val="1"/>
        <c:lblAlgn val="ctr"/>
        <c:lblOffset val="100"/>
      </c:catAx>
      <c:valAx>
        <c:axId val="4399037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902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32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87"/>
          <c:y val="7.6494796624277338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706"/>
          <c:h val="0.4396766767334774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</c:strRef>
          </c:cat>
          <c:val>
            <c:numRef>
              <c:f>'Oferta Alojat Estim tipol categ'!$L$55:$L$62</c:f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</c:strRef>
          </c:cat>
          <c:val>
            <c:numRef>
              <c:f>'Oferta Alojat Estim tipol categ'!$J$55:$J$62</c:f>
            </c:numRef>
          </c:val>
        </c:ser>
        <c:dLbls>
          <c:showVal val="1"/>
        </c:dLbls>
        <c:gapWidth val="30"/>
        <c:overlap val="-10"/>
        <c:axId val="440091008"/>
        <c:axId val="440092928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61264609753438E-2"/>
                  <c:y val="-0.3982787608753247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15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99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666E-2"/>
                  <c:y val="8.191406305707954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406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98E-2"/>
                  <c:y val="-0.3361122498178671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</c:strRef>
          </c:cat>
          <c:val>
            <c:numRef>
              <c:f>'Oferta Alojat Estim tipol categ'!$N$55:$N$62</c:f>
            </c:numRef>
          </c:val>
        </c:ser>
        <c:dLbls>
          <c:showVal val="1"/>
        </c:dLbls>
        <c:marker val="1"/>
        <c:axId val="440115200"/>
        <c:axId val="440116736"/>
      </c:lineChart>
      <c:catAx>
        <c:axId val="4400910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0092928"/>
        <c:crosses val="autoZero"/>
        <c:auto val="1"/>
        <c:lblAlgn val="ctr"/>
        <c:lblOffset val="100"/>
        <c:tickLblSkip val="1"/>
        <c:tickMarkSkip val="1"/>
      </c:catAx>
      <c:valAx>
        <c:axId val="4400929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0091008"/>
        <c:crosses val="autoZero"/>
        <c:crossBetween val="between"/>
      </c:valAx>
      <c:catAx>
        <c:axId val="440115200"/>
        <c:scaling>
          <c:orientation val="minMax"/>
        </c:scaling>
        <c:delete val="1"/>
        <c:axPos val="b"/>
        <c:tickLblPos val="none"/>
        <c:crossAx val="440116736"/>
        <c:crosses val="autoZero"/>
        <c:auto val="1"/>
        <c:lblAlgn val="ctr"/>
        <c:lblOffset val="100"/>
      </c:catAx>
      <c:valAx>
        <c:axId val="4401167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01152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4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07E-3"/>
                  <c:y val="-0.1765957338927885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44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16E-4"/>
                  <c:y val="3.085027162302444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7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2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498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5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246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54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303E-4"/>
                  <c:y val="3.085027162302446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281526</c:v>
                </c:pt>
                <c:pt idx="1">
                  <c:v>211772</c:v>
                </c:pt>
                <c:pt idx="2">
                  <c:v>176765</c:v>
                </c:pt>
                <c:pt idx="3">
                  <c:v>29215</c:v>
                </c:pt>
                <c:pt idx="4">
                  <c:v>5792</c:v>
                </c:pt>
                <c:pt idx="5">
                  <c:v>69754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292557</c:v>
                </c:pt>
                <c:pt idx="1">
                  <c:v>214963</c:v>
                </c:pt>
                <c:pt idx="2">
                  <c:v>176803</c:v>
                </c:pt>
                <c:pt idx="3">
                  <c:v>31316</c:v>
                </c:pt>
                <c:pt idx="4">
                  <c:v>6844</c:v>
                </c:pt>
                <c:pt idx="5">
                  <c:v>77594</c:v>
                </c:pt>
              </c:numCache>
            </c:numRef>
          </c:val>
        </c:ser>
        <c:dLbls>
          <c:showVal val="1"/>
        </c:dLbls>
        <c:gapWidth val="30"/>
        <c:overlap val="-10"/>
        <c:axId val="432281088"/>
        <c:axId val="432283008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0.36331690867123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1819821468292263E-2"/>
                  <c:y val="0.4088215168530130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85E-2"/>
                  <c:y val="0.3920703259285939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202863798974E-2"/>
                  <c:y val="0.2906166614828035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546145961515E-2"/>
                  <c:y val="7.060422021051941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5E-2"/>
                  <c:y val="0.210317088742285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-3.7705472779663449E-2</c:v>
                </c:pt>
                <c:pt idx="1">
                  <c:v>-1.4844415085386788E-2</c:v>
                </c:pt>
                <c:pt idx="2">
                  <c:v>-2.1492847972036673E-4</c:v>
                </c:pt>
                <c:pt idx="3">
                  <c:v>-6.7090305275258652E-2</c:v>
                </c:pt>
                <c:pt idx="4">
                  <c:v>-0.15371127995324371</c:v>
                </c:pt>
                <c:pt idx="5">
                  <c:v>-0.1010387401087713</c:v>
                </c:pt>
              </c:numCache>
            </c:numRef>
          </c:val>
        </c:ser>
        <c:dLbls>
          <c:showVal val="1"/>
        </c:dLbls>
        <c:marker val="1"/>
        <c:axId val="432292992"/>
        <c:axId val="432294528"/>
      </c:lineChart>
      <c:catAx>
        <c:axId val="4322810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2283008"/>
        <c:crosses val="autoZero"/>
        <c:auto val="1"/>
        <c:lblAlgn val="ctr"/>
        <c:lblOffset val="100"/>
        <c:tickLblSkip val="1"/>
        <c:tickMarkSkip val="1"/>
      </c:catAx>
      <c:valAx>
        <c:axId val="4322830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2281088"/>
        <c:crosses val="autoZero"/>
        <c:crossBetween val="between"/>
      </c:valAx>
      <c:catAx>
        <c:axId val="432292992"/>
        <c:scaling>
          <c:orientation val="minMax"/>
        </c:scaling>
        <c:delete val="1"/>
        <c:axPos val="b"/>
        <c:tickLblPos val="none"/>
        <c:crossAx val="432294528"/>
        <c:crosses val="autoZero"/>
        <c:auto val="1"/>
        <c:lblAlgn val="ctr"/>
        <c:lblOffset val="100"/>
      </c:catAx>
      <c:valAx>
        <c:axId val="4322945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22929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67"/>
          <c:y val="0.15891703988747383"/>
          <c:w val="0.67431790249968382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6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4"/>
          <c:w val="0.61919715434631695"/>
          <c:h val="0.782945736434123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6E-4"/>
                  <c:y val="-0.1765957394860557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abril</c:v>
            </c:pt>
          </c:strCache>
        </c:strRef>
      </c:tx>
      <c:layout>
        <c:manualLayout>
          <c:xMode val="edge"/>
          <c:yMode val="edge"/>
          <c:x val="0.42716219158051288"/>
          <c:y val="8.9101060300691287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133469</c:v>
                </c:pt>
                <c:pt idx="1">
                  <c:v>81928</c:v>
                </c:pt>
                <c:pt idx="2">
                  <c:v>50176</c:v>
                </c:pt>
                <c:pt idx="3">
                  <c:v>541</c:v>
                </c:pt>
                <c:pt idx="4">
                  <c:v>824</c:v>
                </c:pt>
              </c:numCache>
            </c:numRef>
          </c:val>
        </c:ser>
        <c:dLbls>
          <c:showVal val="1"/>
        </c:dLbls>
        <c:gapWidth val="90"/>
        <c:overlap val="-30"/>
        <c:axId val="438204288"/>
        <c:axId val="438212480"/>
      </c:barChart>
      <c:catAx>
        <c:axId val="4382042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91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212480"/>
        <c:crosses val="autoZero"/>
        <c:auto val="1"/>
        <c:lblAlgn val="ctr"/>
        <c:lblOffset val="100"/>
        <c:tickLblSkip val="1"/>
        <c:tickMarkSkip val="1"/>
      </c:catAx>
      <c:valAx>
        <c:axId val="438212480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820428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6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51"/>
          <c:w val="0.88571501256815355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7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85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Val val="1"/>
        </c:dLbls>
        <c:gapWidth val="90"/>
        <c:overlap val="-30"/>
        <c:axId val="440094720"/>
        <c:axId val="440096640"/>
      </c:barChart>
      <c:catAx>
        <c:axId val="4400947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9E-3"/>
              <c:y val="0.93127256000214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0096640"/>
        <c:crosses val="autoZero"/>
        <c:auto val="1"/>
        <c:lblAlgn val="ctr"/>
        <c:lblOffset val="100"/>
        <c:tickLblSkip val="1"/>
        <c:tickMarkSkip val="1"/>
      </c:catAx>
      <c:valAx>
        <c:axId val="440096640"/>
        <c:scaling>
          <c:orientation val="minMax"/>
        </c:scaling>
        <c:delete val="1"/>
        <c:axPos val="l"/>
        <c:numFmt formatCode="0.0%" sourceLinked="1"/>
        <c:tickLblPos val="none"/>
        <c:crossAx val="440094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847"/>
          <c:y val="0.25068785906405688"/>
          <c:w val="0.33109278987187007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2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399"/>
          <c:h val="0.46487222839476727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0.41619907908310899</c:v>
                </c:pt>
                <c:pt idx="1">
                  <c:v>0.58329768764310697</c:v>
                </c:pt>
                <c:pt idx="2">
                  <c:v>0</c:v>
                </c:pt>
                <c:pt idx="3">
                  <c:v>5.0323327378406265E-4</c:v>
                </c:pt>
              </c:numCache>
            </c:numRef>
          </c:val>
        </c:ser>
        <c:dLbls>
          <c:showVal val="1"/>
        </c:dLbls>
        <c:gapWidth val="90"/>
        <c:overlap val="-30"/>
        <c:axId val="440617600"/>
        <c:axId val="440632064"/>
      </c:barChart>
      <c:catAx>
        <c:axId val="4406176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0632064"/>
        <c:crosses val="autoZero"/>
        <c:auto val="1"/>
        <c:lblAlgn val="ctr"/>
        <c:lblOffset val="100"/>
        <c:tickLblSkip val="1"/>
        <c:tickMarkSkip val="1"/>
      </c:catAx>
      <c:valAx>
        <c:axId val="440632064"/>
        <c:scaling>
          <c:orientation val="minMax"/>
        </c:scaling>
        <c:delete val="1"/>
        <c:axPos val="l"/>
        <c:numFmt formatCode="0.0%" sourceLinked="1"/>
        <c:tickLblPos val="none"/>
        <c:crossAx val="440617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46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58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226"/>
          <c:w val="0.885715012568153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0.72634597005415735</c:v>
                </c:pt>
                <c:pt idx="1">
                  <c:v>0.27365402994584265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40652544"/>
        <c:axId val="440654464"/>
      </c:barChart>
      <c:catAx>
        <c:axId val="4406525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0654464"/>
        <c:crosses val="autoZero"/>
        <c:auto val="1"/>
        <c:lblAlgn val="ctr"/>
        <c:lblOffset val="100"/>
        <c:tickLblSkip val="1"/>
        <c:tickMarkSkip val="1"/>
      </c:catAx>
      <c:valAx>
        <c:axId val="440654464"/>
        <c:scaling>
          <c:orientation val="minMax"/>
        </c:scaling>
        <c:delete val="1"/>
        <c:axPos val="l"/>
        <c:numFmt formatCode="0.0%" sourceLinked="1"/>
        <c:tickLblPos val="none"/>
        <c:crossAx val="440652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58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226"/>
          <c:w val="0.885715012568153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441649792"/>
        <c:axId val="441656064"/>
      </c:barChart>
      <c:catAx>
        <c:axId val="4416497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1656064"/>
        <c:crosses val="autoZero"/>
        <c:auto val="1"/>
        <c:lblAlgn val="ctr"/>
        <c:lblOffset val="100"/>
        <c:tickLblSkip val="1"/>
        <c:tickMarkSkip val="1"/>
      </c:catAx>
      <c:valAx>
        <c:axId val="441656064"/>
        <c:scaling>
          <c:orientation val="minMax"/>
        </c:scaling>
        <c:delete val="1"/>
        <c:axPos val="l"/>
        <c:numFmt formatCode="0.0%" sourceLinked="1"/>
        <c:tickLblPos val="none"/>
        <c:crossAx val="441649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5"/>
          <c:y val="0.25994662142430736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79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74992</c:v>
                </c:pt>
                <c:pt idx="1">
                  <c:v>74992</c:v>
                </c:pt>
                <c:pt idx="2">
                  <c:v>24158</c:v>
                </c:pt>
                <c:pt idx="3">
                  <c:v>24661</c:v>
                </c:pt>
                <c:pt idx="4">
                  <c:v>22482</c:v>
                </c:pt>
                <c:pt idx="5">
                  <c:v>3691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68000</c:v>
                </c:pt>
                <c:pt idx="1">
                  <c:v>68000</c:v>
                </c:pt>
                <c:pt idx="2">
                  <c:v>20018</c:v>
                </c:pt>
                <c:pt idx="3">
                  <c:v>21111</c:v>
                </c:pt>
                <c:pt idx="4">
                  <c:v>23128</c:v>
                </c:pt>
                <c:pt idx="5">
                  <c:v>3743</c:v>
                </c:pt>
              </c:numCache>
            </c:numRef>
          </c:val>
        </c:ser>
        <c:dLbls>
          <c:showVal val="1"/>
        </c:dLbls>
        <c:gapWidth val="30"/>
        <c:overlap val="-10"/>
        <c:axId val="432342144"/>
        <c:axId val="432344064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411E-2"/>
                  <c:y val="0.1637327090870399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55182935812857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0.2839622178204857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0.25735262821876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1.013963691129044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93E-2"/>
                  <c:y val="4.952444873704717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3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0.1028235294117647</c:v>
                </c:pt>
                <c:pt idx="1">
                  <c:v>0.1028235294117647</c:v>
                </c:pt>
                <c:pt idx="2">
                  <c:v>0.2068138675192327</c:v>
                </c:pt>
                <c:pt idx="3">
                  <c:v>0.16815877978305149</c:v>
                </c:pt>
                <c:pt idx="4">
                  <c:v>-2.7931511587685923E-2</c:v>
                </c:pt>
                <c:pt idx="5">
                  <c:v>-1.3892599519102324E-2</c:v>
                </c:pt>
              </c:numCache>
            </c:numRef>
          </c:val>
        </c:ser>
        <c:dLbls>
          <c:showVal val="1"/>
        </c:dLbls>
        <c:marker val="1"/>
        <c:axId val="432354048"/>
        <c:axId val="432355584"/>
      </c:lineChart>
      <c:catAx>
        <c:axId val="4323421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2344064"/>
        <c:crosses val="autoZero"/>
        <c:auto val="1"/>
        <c:lblAlgn val="ctr"/>
        <c:lblOffset val="100"/>
        <c:tickLblSkip val="1"/>
        <c:tickMarkSkip val="1"/>
      </c:catAx>
      <c:valAx>
        <c:axId val="4323440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2342144"/>
        <c:crosses val="autoZero"/>
        <c:crossBetween val="between"/>
      </c:valAx>
      <c:catAx>
        <c:axId val="432354048"/>
        <c:scaling>
          <c:orientation val="minMax"/>
        </c:scaling>
        <c:delete val="1"/>
        <c:axPos val="b"/>
        <c:tickLblPos val="none"/>
        <c:crossAx val="432355584"/>
        <c:crosses val="autoZero"/>
        <c:auto val="1"/>
        <c:lblAlgn val="ctr"/>
        <c:lblOffset val="100"/>
      </c:catAx>
      <c:valAx>
        <c:axId val="4323555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2354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68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7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2003791</c:v>
                </c:pt>
                <c:pt idx="1">
                  <c:v>1304904</c:v>
                </c:pt>
                <c:pt idx="2">
                  <c:v>196301</c:v>
                </c:pt>
                <c:pt idx="3">
                  <c:v>797386</c:v>
                </c:pt>
                <c:pt idx="4">
                  <c:v>247109</c:v>
                </c:pt>
                <c:pt idx="5">
                  <c:v>48643</c:v>
                </c:pt>
                <c:pt idx="6">
                  <c:v>15465</c:v>
                </c:pt>
                <c:pt idx="7">
                  <c:v>698887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2090216</c:v>
                </c:pt>
                <c:pt idx="1">
                  <c:v>1298161</c:v>
                </c:pt>
                <c:pt idx="2">
                  <c:v>169998</c:v>
                </c:pt>
                <c:pt idx="3">
                  <c:v>800131</c:v>
                </c:pt>
                <c:pt idx="4">
                  <c:v>258655</c:v>
                </c:pt>
                <c:pt idx="5">
                  <c:v>52830</c:v>
                </c:pt>
                <c:pt idx="6">
                  <c:v>16547</c:v>
                </c:pt>
                <c:pt idx="7">
                  <c:v>792055</c:v>
                </c:pt>
              </c:numCache>
            </c:numRef>
          </c:val>
        </c:ser>
        <c:dLbls>
          <c:showVal val="1"/>
        </c:dLbls>
        <c:gapWidth val="30"/>
        <c:overlap val="-10"/>
        <c:axId val="432559616"/>
        <c:axId val="432561536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83E-2"/>
                  <c:y val="0.1803643983171542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225868679097025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85E-2"/>
                  <c:y val="0.5168104506687188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89E-2"/>
                  <c:y val="0.2448786157447573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189663534789E-2"/>
                  <c:y val="0.1764601306333590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5E-2"/>
                  <c:y val="0.1302074091050469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14651099215E-2"/>
                  <c:y val="0.1631482966916038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2625657338282415E-2"/>
                  <c:y val="5.4916103262559947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-4.1347401416887086E-2</c:v>
                </c:pt>
                <c:pt idx="1">
                  <c:v>5.1942709725527614E-3</c:v>
                </c:pt>
                <c:pt idx="2">
                  <c:v>0.15472534970999652</c:v>
                </c:pt>
                <c:pt idx="3">
                  <c:v>-3.4306882248031911E-3</c:v>
                </c:pt>
                <c:pt idx="4">
                  <c:v>-4.4638611277570517E-2</c:v>
                </c:pt>
                <c:pt idx="5">
                  <c:v>-7.9254211622184378E-2</c:v>
                </c:pt>
                <c:pt idx="6">
                  <c:v>-6.5389496585483764E-2</c:v>
                </c:pt>
                <c:pt idx="7">
                  <c:v>-0.11762819501171007</c:v>
                </c:pt>
              </c:numCache>
            </c:numRef>
          </c:val>
        </c:ser>
        <c:dLbls>
          <c:showVal val="1"/>
        </c:dLbls>
        <c:marker val="1"/>
        <c:axId val="432579712"/>
        <c:axId val="432581248"/>
      </c:lineChart>
      <c:catAx>
        <c:axId val="432559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2561536"/>
        <c:crosses val="autoZero"/>
        <c:auto val="1"/>
        <c:lblAlgn val="ctr"/>
        <c:lblOffset val="100"/>
        <c:tickLblSkip val="1"/>
        <c:tickMarkSkip val="1"/>
      </c:catAx>
      <c:valAx>
        <c:axId val="4325615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2559616"/>
        <c:crosses val="autoZero"/>
        <c:crossBetween val="between"/>
      </c:valAx>
      <c:catAx>
        <c:axId val="432579712"/>
        <c:scaling>
          <c:orientation val="minMax"/>
        </c:scaling>
        <c:delete val="1"/>
        <c:axPos val="b"/>
        <c:tickLblPos val="none"/>
        <c:crossAx val="432581248"/>
        <c:crosses val="autoZero"/>
        <c:auto val="1"/>
        <c:lblAlgn val="ctr"/>
        <c:lblOffset val="100"/>
      </c:catAx>
      <c:valAx>
        <c:axId val="4325812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2579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66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68E-2"/>
          <c:y val="0.2129457860829623"/>
          <c:w val="0.93458086086699688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mayo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16008847</c:v>
                </c:pt>
                <c:pt idx="1">
                  <c:v>9773009</c:v>
                </c:pt>
                <c:pt idx="2">
                  <c:v>6235838</c:v>
                </c:pt>
                <c:pt idx="3">
                  <c:v>6075383</c:v>
                </c:pt>
                <c:pt idx="4">
                  <c:v>4055928</c:v>
                </c:pt>
                <c:pt idx="5">
                  <c:v>2019455</c:v>
                </c:pt>
                <c:pt idx="6">
                  <c:v>4877775</c:v>
                </c:pt>
                <c:pt idx="7">
                  <c:v>2325715</c:v>
                </c:pt>
                <c:pt idx="8">
                  <c:v>2552060</c:v>
                </c:pt>
                <c:pt idx="9">
                  <c:v>2377135</c:v>
                </c:pt>
                <c:pt idx="10">
                  <c:v>1749829</c:v>
                </c:pt>
                <c:pt idx="11">
                  <c:v>627306</c:v>
                </c:pt>
                <c:pt idx="12">
                  <c:v>165614</c:v>
                </c:pt>
                <c:pt idx="13">
                  <c:v>165614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31770240"/>
        <c:axId val="431813376"/>
      </c:barChart>
      <c:catAx>
        <c:axId val="4317702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4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1813376"/>
        <c:crosses val="autoZero"/>
        <c:auto val="1"/>
        <c:lblAlgn val="ctr"/>
        <c:lblOffset val="100"/>
        <c:tickLblSkip val="1"/>
        <c:tickMarkSkip val="1"/>
      </c:catAx>
      <c:valAx>
        <c:axId val="431813376"/>
        <c:scaling>
          <c:orientation val="minMax"/>
        </c:scaling>
        <c:delete val="1"/>
        <c:axPos val="l"/>
        <c:numFmt formatCode="#,##0_)" sourceLinked="1"/>
        <c:tickLblPos val="none"/>
        <c:crossAx val="431770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94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6075383</c:v>
                </c:pt>
                <c:pt idx="1">
                  <c:v>4055928</c:v>
                </c:pt>
                <c:pt idx="2">
                  <c:v>692268</c:v>
                </c:pt>
                <c:pt idx="3">
                  <c:v>2642247</c:v>
                </c:pt>
                <c:pt idx="4">
                  <c:v>654480</c:v>
                </c:pt>
                <c:pt idx="5">
                  <c:v>66933</c:v>
                </c:pt>
                <c:pt idx="6">
                  <c:v>2019455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6250821</c:v>
                </c:pt>
                <c:pt idx="1">
                  <c:v>4028622</c:v>
                </c:pt>
                <c:pt idx="2">
                  <c:v>547167</c:v>
                </c:pt>
                <c:pt idx="3">
                  <c:v>2741638</c:v>
                </c:pt>
                <c:pt idx="4">
                  <c:v>700387</c:v>
                </c:pt>
                <c:pt idx="5">
                  <c:v>39430</c:v>
                </c:pt>
                <c:pt idx="6">
                  <c:v>2222199</c:v>
                </c:pt>
              </c:numCache>
            </c:numRef>
          </c:val>
        </c:ser>
        <c:dLbls>
          <c:showVal val="1"/>
        </c:dLbls>
        <c:gapWidth val="30"/>
        <c:overlap val="-10"/>
        <c:axId val="433690496"/>
        <c:axId val="433692672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9407321371E-2"/>
                  <c:y val="3.483458018891091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599E-2"/>
                  <c:y val="5.539083602075731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241568207359268E-2"/>
                  <c:y val="0.204959811416504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4.52940887586556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56E-2"/>
                  <c:y val="3.853422168382799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170205982985428E-2"/>
                  <c:y val="0.4140592924844893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1.20811301913664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-2.8066393198589432E-2</c:v>
                </c:pt>
                <c:pt idx="1">
                  <c:v>6.7780000208508022E-3</c:v>
                </c:pt>
                <c:pt idx="2">
                  <c:v>0.26518594871401235</c:v>
                </c:pt>
                <c:pt idx="3">
                  <c:v>-3.6252415526776327E-2</c:v>
                </c:pt>
                <c:pt idx="4">
                  <c:v>-6.5545191444158726E-2</c:v>
                </c:pt>
                <c:pt idx="5">
                  <c:v>0.69751458280497081</c:v>
                </c:pt>
                <c:pt idx="6">
                  <c:v>-9.1235753413623166E-2</c:v>
                </c:pt>
              </c:numCache>
            </c:numRef>
          </c:val>
        </c:ser>
        <c:dLbls>
          <c:showVal val="1"/>
        </c:dLbls>
        <c:marker val="1"/>
        <c:axId val="433694208"/>
        <c:axId val="433695744"/>
      </c:lineChart>
      <c:catAx>
        <c:axId val="4336904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33692672"/>
        <c:crosses val="autoZero"/>
        <c:auto val="1"/>
        <c:lblAlgn val="ctr"/>
        <c:lblOffset val="100"/>
        <c:tickLblSkip val="1"/>
        <c:tickMarkSkip val="1"/>
      </c:catAx>
      <c:valAx>
        <c:axId val="4336926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690496"/>
        <c:crosses val="autoZero"/>
        <c:crossBetween val="between"/>
      </c:valAx>
      <c:catAx>
        <c:axId val="433694208"/>
        <c:scaling>
          <c:orientation val="minMax"/>
        </c:scaling>
        <c:delete val="1"/>
        <c:axPos val="b"/>
        <c:tickLblPos val="none"/>
        <c:crossAx val="433695744"/>
        <c:crosses val="autoZero"/>
        <c:auto val="1"/>
        <c:lblAlgn val="ctr"/>
        <c:lblOffset val="100"/>
      </c:catAx>
      <c:valAx>
        <c:axId val="4336957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694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83"/>
          <c:w val="0.6399886967986354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41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4877775</c:v>
                </c:pt>
                <c:pt idx="1">
                  <c:v>2325715</c:v>
                </c:pt>
                <c:pt idx="2">
                  <c:v>259908</c:v>
                </c:pt>
                <c:pt idx="3">
                  <c:v>1393223</c:v>
                </c:pt>
                <c:pt idx="4">
                  <c:v>621638</c:v>
                </c:pt>
                <c:pt idx="5">
                  <c:v>50946</c:v>
                </c:pt>
                <c:pt idx="6">
                  <c:v>2552060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mayo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5282434</c:v>
                </c:pt>
                <c:pt idx="1">
                  <c:v>2440252</c:v>
                </c:pt>
                <c:pt idx="2">
                  <c:v>283532</c:v>
                </c:pt>
                <c:pt idx="3">
                  <c:v>1427179</c:v>
                </c:pt>
                <c:pt idx="4">
                  <c:v>683739</c:v>
                </c:pt>
                <c:pt idx="5">
                  <c:v>45802</c:v>
                </c:pt>
                <c:pt idx="6">
                  <c:v>2842182</c:v>
                </c:pt>
              </c:numCache>
            </c:numRef>
          </c:val>
        </c:ser>
        <c:dLbls>
          <c:showVal val="1"/>
        </c:dLbls>
        <c:gapWidth val="30"/>
        <c:overlap val="-10"/>
        <c:axId val="433756416"/>
        <c:axId val="433586560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09E-2"/>
                  <c:y val="0.1096786550329857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52645677596E-2"/>
                  <c:y val="0.1551832632147592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1454259580468448E-2"/>
                  <c:y val="8.745657832272006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34545008339887E-2"/>
                  <c:y val="0.1866665575326993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38211645889749E-2"/>
                  <c:y val="7.802118290307266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62149402481585E-2"/>
                  <c:y val="0.3932686168906643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5892201271988389E-2"/>
                  <c:y val="6.613518424542046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-7.6604648538912176E-2</c:v>
                </c:pt>
                <c:pt idx="1">
                  <c:v>-4.6936545897718764E-2</c:v>
                </c:pt>
                <c:pt idx="2">
                  <c:v>-8.3320401224553142E-2</c:v>
                </c:pt>
                <c:pt idx="3">
                  <c:v>-2.3792390442964759E-2</c:v>
                </c:pt>
                <c:pt idx="4">
                  <c:v>-9.0825592806611885E-2</c:v>
                </c:pt>
                <c:pt idx="5">
                  <c:v>0.11230950613510327</c:v>
                </c:pt>
                <c:pt idx="6">
                  <c:v>-0.10207720687837725</c:v>
                </c:pt>
              </c:numCache>
            </c:numRef>
          </c:val>
        </c:ser>
        <c:dLbls>
          <c:showVal val="1"/>
        </c:dLbls>
        <c:marker val="1"/>
        <c:axId val="433588096"/>
        <c:axId val="433589632"/>
      </c:lineChart>
      <c:catAx>
        <c:axId val="4337564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3586560"/>
        <c:crosses val="autoZero"/>
        <c:auto val="1"/>
        <c:lblAlgn val="ctr"/>
        <c:lblOffset val="100"/>
        <c:tickLblSkip val="1"/>
        <c:tickMarkSkip val="1"/>
      </c:catAx>
      <c:valAx>
        <c:axId val="4335865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756416"/>
        <c:crosses val="autoZero"/>
        <c:crossBetween val="between"/>
      </c:valAx>
      <c:catAx>
        <c:axId val="433588096"/>
        <c:scaling>
          <c:orientation val="minMax"/>
        </c:scaling>
        <c:delete val="1"/>
        <c:axPos val="b"/>
        <c:tickLblPos val="none"/>
        <c:crossAx val="433589632"/>
        <c:crosses val="autoZero"/>
        <c:auto val="1"/>
        <c:lblAlgn val="ctr"/>
        <c:lblOffset val="100"/>
      </c:catAx>
      <c:valAx>
        <c:axId val="4335896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588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98"/>
          <c:y val="0.15891703988747402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hyperlink" Target="#'Men&#250; Principal'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5.xml"/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12" Type="http://schemas.openxmlformats.org/officeDocument/2006/relationships/chart" Target="../charts/chart3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1.xml"/><Relationship Id="rId4" Type="http://schemas.openxmlformats.org/officeDocument/2006/relationships/hyperlink" Target="#'Men&#250; Principal'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2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314325</xdr:colOff>
      <xdr:row>5</xdr:row>
      <xdr:rowOff>152400</xdr:rowOff>
    </xdr:from>
    <xdr:to>
      <xdr:col>14</xdr:col>
      <xdr:colOff>676275</xdr:colOff>
      <xdr:row>6</xdr:row>
      <xdr:rowOff>133350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934200" y="13716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25</xdr:col>
      <xdr:colOff>492125</xdr:colOff>
      <xdr:row>39</xdr:row>
      <xdr:rowOff>6350</xdr:rowOff>
    </xdr:from>
    <xdr:to>
      <xdr:col>26</xdr:col>
      <xdr:colOff>92075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15</xdr:col>
      <xdr:colOff>104775</xdr:colOff>
      <xdr:row>10</xdr:row>
      <xdr:rowOff>0</xdr:rowOff>
    </xdr:from>
    <xdr:to>
      <xdr:col>15</xdr:col>
      <xdr:colOff>466725</xdr:colOff>
      <xdr:row>11</xdr:row>
      <xdr:rowOff>171450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6648450" y="236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22</xdr:row>
      <xdr:rowOff>3174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152400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25</xdr:row>
      <xdr:rowOff>9525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9</xdr:col>
      <xdr:colOff>209550</xdr:colOff>
      <xdr:row>22</xdr:row>
      <xdr:rowOff>19050</xdr:rowOff>
    </xdr:from>
    <xdr:to>
      <xdr:col>9</xdr:col>
      <xdr:colOff>571500</xdr:colOff>
      <xdr:row>24</xdr:row>
      <xdr:rowOff>57150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7429500" y="3581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19050</xdr:colOff>
      <xdr:row>27</xdr:row>
      <xdr:rowOff>38100</xdr:rowOff>
    </xdr:from>
    <xdr:to>
      <xdr:col>9</xdr:col>
      <xdr:colOff>381000</xdr:colOff>
      <xdr:row>29</xdr:row>
      <xdr:rowOff>0</xdr:rowOff>
    </xdr:to>
    <xdr:sp macro="" textlink="">
      <xdr:nvSpPr>
        <xdr:cNvPr id="11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7543800" y="5438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>acum. mayo 2012</v>
          </cell>
        </row>
        <row r="8">
          <cell r="E8">
            <v>2003791</v>
          </cell>
        </row>
        <row r="9">
          <cell r="E9">
            <v>1304904</v>
          </cell>
        </row>
        <row r="10">
          <cell r="E10">
            <v>698887</v>
          </cell>
        </row>
        <row r="12">
          <cell r="E12">
            <v>726630</v>
          </cell>
        </row>
        <row r="13">
          <cell r="E13">
            <v>508862</v>
          </cell>
        </row>
        <row r="14">
          <cell r="E14">
            <v>217768</v>
          </cell>
        </row>
        <row r="16">
          <cell r="E16">
            <v>564414</v>
          </cell>
        </row>
        <row r="17">
          <cell r="E17">
            <v>274987</v>
          </cell>
        </row>
        <row r="18">
          <cell r="E18">
            <v>289427</v>
          </cell>
        </row>
        <row r="20">
          <cell r="E20">
            <v>281526</v>
          </cell>
        </row>
        <row r="21">
          <cell r="E21">
            <v>211772</v>
          </cell>
        </row>
        <row r="22">
          <cell r="E22">
            <v>69754</v>
          </cell>
        </row>
        <row r="24">
          <cell r="E24">
            <v>74992</v>
          </cell>
        </row>
        <row r="25">
          <cell r="E25">
            <v>74992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mayo 2011</v>
          </cell>
          <cell r="E6" t="str">
            <v>acum. mayo 2012</v>
          </cell>
          <cell r="G6" t="str">
            <v>var. interanual</v>
          </cell>
          <cell r="J6" t="str">
            <v>acum. mayo 2011</v>
          </cell>
          <cell r="L6" t="str">
            <v>acum. mayo 2012</v>
          </cell>
          <cell r="N6" t="str">
            <v>var. interanual</v>
          </cell>
        </row>
        <row r="8">
          <cell r="B8" t="str">
            <v>Total Alojados</v>
          </cell>
          <cell r="C8">
            <v>742815</v>
          </cell>
          <cell r="E8">
            <v>726630</v>
          </cell>
          <cell r="G8">
            <v>-2.1788736091759051E-2</v>
          </cell>
          <cell r="I8" t="str">
            <v>Total Alojados</v>
          </cell>
          <cell r="J8">
            <v>613806</v>
          </cell>
          <cell r="L8">
            <v>564414</v>
          </cell>
          <cell r="N8">
            <v>-8.0468421618557009E-2</v>
          </cell>
        </row>
        <row r="10">
          <cell r="B10" t="str">
            <v>Hotelera</v>
          </cell>
          <cell r="C10">
            <v>500427</v>
          </cell>
          <cell r="E10">
            <v>508862</v>
          </cell>
          <cell r="G10">
            <v>1.6855605313062644E-2</v>
          </cell>
          <cell r="I10" t="str">
            <v>Hotelera</v>
          </cell>
          <cell r="J10">
            <v>290331</v>
          </cell>
          <cell r="L10">
            <v>274987</v>
          </cell>
          <cell r="N10">
            <v>-5.2850022904891311E-2</v>
          </cell>
        </row>
        <row r="11">
          <cell r="B11" t="str">
            <v>5*</v>
          </cell>
          <cell r="C11">
            <v>74104</v>
          </cell>
          <cell r="E11">
            <v>88289</v>
          </cell>
          <cell r="G11">
            <v>0.19142016625283387</v>
          </cell>
          <cell r="I11" t="str">
            <v>5*</v>
          </cell>
          <cell r="J11">
            <v>36435</v>
          </cell>
          <cell r="L11">
            <v>35201</v>
          </cell>
          <cell r="N11">
            <v>-3.3868533003979691E-2</v>
          </cell>
        </row>
        <row r="12">
          <cell r="B12" t="str">
            <v>4*</v>
          </cell>
          <cell r="C12">
            <v>343791</v>
          </cell>
          <cell r="E12">
            <v>337746</v>
          </cell>
          <cell r="G12">
            <v>-1.758335733047113E-2</v>
          </cell>
          <cell r="I12" t="str">
            <v>4*</v>
          </cell>
          <cell r="J12">
            <v>162264</v>
          </cell>
          <cell r="L12">
            <v>158691</v>
          </cell>
          <cell r="N12">
            <v>-2.2019671646206183E-2</v>
          </cell>
        </row>
        <row r="13">
          <cell r="B13" t="str">
            <v>3*</v>
          </cell>
          <cell r="C13">
            <v>77629</v>
          </cell>
          <cell r="E13">
            <v>74492</v>
          </cell>
          <cell r="G13">
            <v>-4.0410155998402655E-2</v>
          </cell>
          <cell r="I13" t="str">
            <v>3*</v>
          </cell>
          <cell r="J13">
            <v>83037</v>
          </cell>
          <cell r="L13">
            <v>73476</v>
          </cell>
          <cell r="N13">
            <v>-0.11514144297120561</v>
          </cell>
        </row>
        <row r="14">
          <cell r="B14" t="str">
            <v>1* y 2*</v>
          </cell>
          <cell r="C14">
            <v>4903</v>
          </cell>
          <cell r="E14">
            <v>8335</v>
          </cell>
          <cell r="G14">
            <v>0.69997960432388329</v>
          </cell>
          <cell r="I14" t="str">
            <v>1* y 2*</v>
          </cell>
          <cell r="J14">
            <v>8595</v>
          </cell>
          <cell r="L14">
            <v>7619</v>
          </cell>
          <cell r="N14">
            <v>-0.11355439208842351</v>
          </cell>
        </row>
        <row r="16">
          <cell r="B16" t="str">
            <v>Extrahotelera</v>
          </cell>
          <cell r="C16">
            <v>242388</v>
          </cell>
          <cell r="E16">
            <v>217768</v>
          </cell>
          <cell r="G16">
            <v>-0.10157268511642491</v>
          </cell>
          <cell r="I16" t="str">
            <v>Extrahotelera</v>
          </cell>
          <cell r="J16">
            <v>323475</v>
          </cell>
          <cell r="L16">
            <v>289427</v>
          </cell>
          <cell r="N16">
            <v>-0.10525697503671072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mayo 2011</v>
          </cell>
          <cell r="E20" t="str">
            <v>acum. mayo 2012</v>
          </cell>
          <cell r="G20" t="str">
            <v>var. interanual</v>
          </cell>
          <cell r="J20" t="str">
            <v>acum. mayo 2011</v>
          </cell>
          <cell r="L20" t="str">
            <v>acum. mayo 2012</v>
          </cell>
          <cell r="N20" t="str">
            <v>var. interanual</v>
          </cell>
        </row>
        <row r="22">
          <cell r="B22" t="str">
            <v>Total Alojados</v>
          </cell>
          <cell r="C22">
            <v>292557</v>
          </cell>
          <cell r="E22">
            <v>281526</v>
          </cell>
          <cell r="G22">
            <v>-3.7705472779663449E-2</v>
          </cell>
          <cell r="I22" t="str">
            <v>Total Alojados</v>
          </cell>
          <cell r="J22">
            <v>68000</v>
          </cell>
          <cell r="L22">
            <v>74992</v>
          </cell>
          <cell r="N22">
            <v>0.1028235294117647</v>
          </cell>
        </row>
        <row r="24">
          <cell r="B24" t="str">
            <v>Hotelera</v>
          </cell>
          <cell r="C24">
            <v>214963</v>
          </cell>
          <cell r="E24">
            <v>211772</v>
          </cell>
          <cell r="G24">
            <v>-1.4844415085386788E-2</v>
          </cell>
          <cell r="I24" t="str">
            <v>Hotelera</v>
          </cell>
          <cell r="J24">
            <v>68000</v>
          </cell>
          <cell r="L24">
            <v>74992</v>
          </cell>
          <cell r="N24">
            <v>0.1028235294117647</v>
          </cell>
        </row>
        <row r="25">
          <cell r="B25" t="str">
            <v>4* y 5*</v>
          </cell>
          <cell r="C25">
            <v>176803</v>
          </cell>
          <cell r="E25">
            <v>176765</v>
          </cell>
          <cell r="G25">
            <v>-2.1492847972036673E-4</v>
          </cell>
          <cell r="I25" t="str">
            <v>4* y 5*</v>
          </cell>
          <cell r="J25">
            <v>20018</v>
          </cell>
          <cell r="L25">
            <v>24158</v>
          </cell>
          <cell r="N25">
            <v>0.2068138675192327</v>
          </cell>
        </row>
        <row r="26">
          <cell r="B26" t="str">
            <v>3*</v>
          </cell>
          <cell r="C26">
            <v>31316</v>
          </cell>
          <cell r="E26">
            <v>29215</v>
          </cell>
          <cell r="G26">
            <v>-6.7090305275258652E-2</v>
          </cell>
          <cell r="I26" t="str">
            <v>3*</v>
          </cell>
          <cell r="J26">
            <v>21111</v>
          </cell>
          <cell r="L26">
            <v>24661</v>
          </cell>
          <cell r="N26">
            <v>0.16815877978305149</v>
          </cell>
        </row>
        <row r="27">
          <cell r="B27" t="str">
            <v>1* y 2*</v>
          </cell>
          <cell r="C27">
            <v>6844</v>
          </cell>
          <cell r="E27">
            <v>5792</v>
          </cell>
          <cell r="G27">
            <v>-0.15371127995324371</v>
          </cell>
          <cell r="I27" t="str">
            <v>2*</v>
          </cell>
          <cell r="J27">
            <v>23128</v>
          </cell>
          <cell r="L27">
            <v>22482</v>
          </cell>
          <cell r="N27">
            <v>-2.7931511587685923E-2</v>
          </cell>
        </row>
        <row r="28">
          <cell r="I28" t="str">
            <v>1*</v>
          </cell>
          <cell r="J28">
            <v>3743</v>
          </cell>
          <cell r="L28">
            <v>3691</v>
          </cell>
          <cell r="N28">
            <v>-1.3892599519102324E-2</v>
          </cell>
        </row>
        <row r="29">
          <cell r="B29" t="str">
            <v>Extrahotelera</v>
          </cell>
          <cell r="C29">
            <v>77594</v>
          </cell>
          <cell r="E29">
            <v>69754</v>
          </cell>
          <cell r="G29">
            <v>-0.1010387401087713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mayo 2011</v>
          </cell>
          <cell r="E36" t="str">
            <v>acum. mayo 2012</v>
          </cell>
          <cell r="G36" t="str">
            <v>var. interanual</v>
          </cell>
        </row>
        <row r="38">
          <cell r="B38" t="str">
            <v>Total Alojados</v>
          </cell>
          <cell r="C38">
            <v>2090216</v>
          </cell>
          <cell r="E38">
            <v>2003791</v>
          </cell>
          <cell r="G38">
            <v>-4.1347401416887086E-2</v>
          </cell>
        </row>
        <row r="40">
          <cell r="B40" t="str">
            <v>Hotelera</v>
          </cell>
          <cell r="C40">
            <v>1298161</v>
          </cell>
          <cell r="E40">
            <v>1304904</v>
          </cell>
          <cell r="G40">
            <v>5.1942709725527614E-3</v>
          </cell>
        </row>
        <row r="41">
          <cell r="B41" t="str">
            <v>5*</v>
          </cell>
          <cell r="C41">
            <v>169998</v>
          </cell>
          <cell r="E41">
            <v>196301</v>
          </cell>
          <cell r="G41">
            <v>0.15472534970999652</v>
          </cell>
        </row>
        <row r="42">
          <cell r="B42" t="str">
            <v>4*</v>
          </cell>
          <cell r="C42">
            <v>800131</v>
          </cell>
          <cell r="E42">
            <v>797386</v>
          </cell>
          <cell r="G42">
            <v>-3.4306882248031911E-3</v>
          </cell>
        </row>
        <row r="43">
          <cell r="B43" t="str">
            <v>3*</v>
          </cell>
          <cell r="C43">
            <v>258655</v>
          </cell>
          <cell r="E43">
            <v>247109</v>
          </cell>
          <cell r="G43">
            <v>-4.4638611277570517E-2</v>
          </cell>
        </row>
        <row r="44">
          <cell r="B44" t="str">
            <v>2*</v>
          </cell>
          <cell r="C44">
            <v>52830</v>
          </cell>
          <cell r="E44">
            <v>48643</v>
          </cell>
          <cell r="G44">
            <v>-7.9254211622184378E-2</v>
          </cell>
        </row>
        <row r="45">
          <cell r="B45" t="str">
            <v>1*</v>
          </cell>
          <cell r="C45">
            <v>16547</v>
          </cell>
          <cell r="E45">
            <v>15465</v>
          </cell>
          <cell r="G45">
            <v>-6.5389496585483764E-2</v>
          </cell>
        </row>
        <row r="47">
          <cell r="B47" t="str">
            <v>Extrahotelera</v>
          </cell>
          <cell r="C47">
            <v>792055</v>
          </cell>
          <cell r="E47">
            <v>698887</v>
          </cell>
          <cell r="G47">
            <v>-0.11762819501171007</v>
          </cell>
        </row>
      </sheetData>
      <sheetData sheetId="7"/>
      <sheetData sheetId="8"/>
      <sheetData sheetId="9">
        <row r="6">
          <cell r="E6" t="str">
            <v>acum. mayo 2012</v>
          </cell>
        </row>
        <row r="8">
          <cell r="E8">
            <v>16008847</v>
          </cell>
        </row>
        <row r="9">
          <cell r="E9">
            <v>9773009</v>
          </cell>
        </row>
        <row r="10">
          <cell r="E10">
            <v>6235838</v>
          </cell>
        </row>
        <row r="12">
          <cell r="E12">
            <v>6075383</v>
          </cell>
        </row>
        <row r="13">
          <cell r="E13">
            <v>4055928</v>
          </cell>
        </row>
        <row r="14">
          <cell r="E14">
            <v>2019455</v>
          </cell>
        </row>
        <row r="16">
          <cell r="E16">
            <v>4877775</v>
          </cell>
        </row>
        <row r="17">
          <cell r="E17">
            <v>2325715</v>
          </cell>
        </row>
        <row r="18">
          <cell r="E18">
            <v>2552060</v>
          </cell>
        </row>
        <row r="20">
          <cell r="E20">
            <v>2377135</v>
          </cell>
        </row>
        <row r="21">
          <cell r="E21">
            <v>1749829</v>
          </cell>
        </row>
        <row r="22">
          <cell r="E22">
            <v>627306</v>
          </cell>
        </row>
        <row r="24">
          <cell r="E24">
            <v>165614</v>
          </cell>
        </row>
        <row r="25">
          <cell r="E25">
            <v>165614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mayo 2011</v>
          </cell>
          <cell r="E6" t="str">
            <v>acum. mayo 2012</v>
          </cell>
          <cell r="G6" t="str">
            <v>var. interanual</v>
          </cell>
          <cell r="J6" t="str">
            <v>acum. mayo 2011</v>
          </cell>
          <cell r="L6" t="str">
            <v>acum. mayo 2012</v>
          </cell>
          <cell r="N6" t="str">
            <v>var. interanual</v>
          </cell>
        </row>
        <row r="8">
          <cell r="B8" t="str">
            <v>Total Pernoctaciones</v>
          </cell>
          <cell r="C8">
            <v>6250821</v>
          </cell>
          <cell r="E8">
            <v>6075383</v>
          </cell>
          <cell r="G8">
            <v>-2.8066393198589432E-2</v>
          </cell>
          <cell r="I8" t="str">
            <v>Total Pernoctaciones</v>
          </cell>
          <cell r="J8">
            <v>5282434</v>
          </cell>
          <cell r="L8">
            <v>4877775</v>
          </cell>
          <cell r="N8">
            <v>-7.6604648538912176E-2</v>
          </cell>
        </row>
        <row r="10">
          <cell r="B10" t="str">
            <v>Hotelera</v>
          </cell>
          <cell r="C10">
            <v>4028622</v>
          </cell>
          <cell r="E10">
            <v>4055928</v>
          </cell>
          <cell r="G10">
            <v>6.7780000208508022E-3</v>
          </cell>
          <cell r="I10" t="str">
            <v>Hotelera</v>
          </cell>
          <cell r="J10">
            <v>2440252</v>
          </cell>
          <cell r="L10">
            <v>2325715</v>
          </cell>
          <cell r="N10">
            <v>-4.6936545897718764E-2</v>
          </cell>
        </row>
        <row r="11">
          <cell r="B11" t="str">
            <v>5*</v>
          </cell>
          <cell r="C11">
            <v>547167</v>
          </cell>
          <cell r="E11">
            <v>692268</v>
          </cell>
          <cell r="G11">
            <v>0.26518594871401235</v>
          </cell>
          <cell r="I11" t="str">
            <v>5*</v>
          </cell>
          <cell r="J11">
            <v>283532</v>
          </cell>
          <cell r="L11">
            <v>259908</v>
          </cell>
          <cell r="N11">
            <v>-8.3320401224553142E-2</v>
          </cell>
        </row>
        <row r="12">
          <cell r="B12" t="str">
            <v>4*</v>
          </cell>
          <cell r="C12">
            <v>2741638</v>
          </cell>
          <cell r="E12">
            <v>2642247</v>
          </cell>
          <cell r="G12">
            <v>-3.6252415526776327E-2</v>
          </cell>
          <cell r="I12" t="str">
            <v>4*</v>
          </cell>
          <cell r="J12">
            <v>1427179</v>
          </cell>
          <cell r="L12">
            <v>1393223</v>
          </cell>
          <cell r="N12">
            <v>-2.3792390442964759E-2</v>
          </cell>
        </row>
        <row r="13">
          <cell r="B13" t="str">
            <v>3*</v>
          </cell>
          <cell r="C13">
            <v>700387</v>
          </cell>
          <cell r="E13">
            <v>654480</v>
          </cell>
          <cell r="G13">
            <v>-6.5545191444158726E-2</v>
          </cell>
          <cell r="I13" t="str">
            <v>3*</v>
          </cell>
          <cell r="J13">
            <v>683739</v>
          </cell>
          <cell r="L13">
            <v>621638</v>
          </cell>
          <cell r="N13">
            <v>-9.0825592806611885E-2</v>
          </cell>
        </row>
        <row r="14">
          <cell r="B14" t="str">
            <v>1* y 2*</v>
          </cell>
          <cell r="C14">
            <v>39430</v>
          </cell>
          <cell r="E14">
            <v>66933</v>
          </cell>
          <cell r="G14">
            <v>0.69751458280497081</v>
          </cell>
          <cell r="I14" t="str">
            <v>1* y 2*</v>
          </cell>
          <cell r="J14">
            <v>45802</v>
          </cell>
          <cell r="L14">
            <v>50946</v>
          </cell>
          <cell r="N14">
            <v>0.11230950613510327</v>
          </cell>
        </row>
        <row r="16">
          <cell r="B16" t="str">
            <v>Extrahotelera</v>
          </cell>
          <cell r="C16">
            <v>2222199</v>
          </cell>
          <cell r="E16">
            <v>2019455</v>
          </cell>
          <cell r="G16">
            <v>-9.1235753413623166E-2</v>
          </cell>
          <cell r="I16" t="str">
            <v>Extrahotelera</v>
          </cell>
          <cell r="J16">
            <v>2842182</v>
          </cell>
          <cell r="L16">
            <v>2552060</v>
          </cell>
          <cell r="N16">
            <v>-0.10207720687837725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mayo 2011</v>
          </cell>
          <cell r="E20" t="str">
            <v>acum. mayo 2012</v>
          </cell>
          <cell r="G20" t="str">
            <v>var. interanual</v>
          </cell>
          <cell r="J20" t="str">
            <v>acum. mayo 2011</v>
          </cell>
          <cell r="L20" t="str">
            <v>acum. mayo 2012</v>
          </cell>
          <cell r="N20" t="str">
            <v>var. interanual</v>
          </cell>
        </row>
        <row r="22">
          <cell r="B22" t="str">
            <v>Total Pernoctaciones</v>
          </cell>
          <cell r="C22">
            <v>2379517</v>
          </cell>
          <cell r="E22">
            <v>2377135</v>
          </cell>
          <cell r="G22">
            <v>-1.0010434890778254E-3</v>
          </cell>
          <cell r="I22" t="str">
            <v>Total Pernoctaciones</v>
          </cell>
          <cell r="J22">
            <v>148197</v>
          </cell>
          <cell r="L22">
            <v>165614</v>
          </cell>
          <cell r="N22">
            <v>0.117525995802884</v>
          </cell>
        </row>
        <row r="24">
          <cell r="B24" t="str">
            <v>Hotelera</v>
          </cell>
          <cell r="C24">
            <v>1687181</v>
          </cell>
          <cell r="E24">
            <v>1749829</v>
          </cell>
          <cell r="G24">
            <v>3.7131760018634635E-2</v>
          </cell>
          <cell r="I24" t="str">
            <v>Hotelera</v>
          </cell>
          <cell r="J24">
            <v>148197</v>
          </cell>
          <cell r="L24">
            <v>165614</v>
          </cell>
          <cell r="N24">
            <v>0.117525995802884</v>
          </cell>
        </row>
        <row r="25">
          <cell r="B25" t="str">
            <v>4* y 5*</v>
          </cell>
          <cell r="C25">
            <v>1415435</v>
          </cell>
          <cell r="E25">
            <v>1497796</v>
          </cell>
          <cell r="G25">
            <v>5.8187765598561571E-2</v>
          </cell>
          <cell r="I25" t="str">
            <v>4* y 5*</v>
          </cell>
          <cell r="J25">
            <v>36671</v>
          </cell>
          <cell r="L25">
            <v>47737</v>
          </cell>
          <cell r="N25">
            <v>0.30176433694199778</v>
          </cell>
        </row>
        <row r="26">
          <cell r="B26" t="str">
            <v>3*</v>
          </cell>
          <cell r="C26">
            <v>257528</v>
          </cell>
          <cell r="E26">
            <v>235600</v>
          </cell>
          <cell r="G26">
            <v>-8.5148022739274951E-2</v>
          </cell>
          <cell r="I26" t="str">
            <v>3*</v>
          </cell>
          <cell r="J26">
            <v>48777</v>
          </cell>
          <cell r="L26">
            <v>57170</v>
          </cell>
          <cell r="N26">
            <v>0.17206880291940874</v>
          </cell>
        </row>
        <row r="27">
          <cell r="B27" t="str">
            <v>1* y 2*</v>
          </cell>
          <cell r="C27">
            <v>14218</v>
          </cell>
          <cell r="E27">
            <v>16433</v>
          </cell>
          <cell r="G27">
            <v>0.15578843719229146</v>
          </cell>
          <cell r="I27" t="str">
            <v>2*</v>
          </cell>
          <cell r="J27">
            <v>51163</v>
          </cell>
          <cell r="L27">
            <v>48420</v>
          </cell>
          <cell r="N27">
            <v>-5.3612962492426169E-2</v>
          </cell>
        </row>
        <row r="28">
          <cell r="I28" t="str">
            <v>1*</v>
          </cell>
          <cell r="J28">
            <v>11586</v>
          </cell>
          <cell r="L28">
            <v>12287</v>
          </cell>
          <cell r="N28">
            <v>6.0504056620058692E-2</v>
          </cell>
        </row>
        <row r="29">
          <cell r="B29" t="str">
            <v>Extrahotelera</v>
          </cell>
          <cell r="C29">
            <v>692336</v>
          </cell>
          <cell r="E29">
            <v>627306</v>
          </cell>
          <cell r="G29">
            <v>-9.392838159506367E-2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mayo 2011</v>
          </cell>
          <cell r="E36" t="str">
            <v>acum. mayo 2012</v>
          </cell>
          <cell r="G36" t="str">
            <v>var. interanual</v>
          </cell>
        </row>
        <row r="38">
          <cell r="B38" t="str">
            <v>Total Pernoctaciones</v>
          </cell>
          <cell r="C38">
            <v>16659344</v>
          </cell>
          <cell r="E38">
            <v>16008847</v>
          </cell>
          <cell r="G38">
            <v>-3.904697567923443E-2</v>
          </cell>
        </row>
        <row r="40">
          <cell r="B40" t="str">
            <v>Hotelera</v>
          </cell>
          <cell r="C40">
            <v>9690408</v>
          </cell>
          <cell r="E40">
            <v>9773009</v>
          </cell>
          <cell r="G40">
            <v>8.5239961000609377E-3</v>
          </cell>
        </row>
        <row r="41">
          <cell r="B41" t="str">
            <v>5*</v>
          </cell>
          <cell r="C41">
            <v>1214970</v>
          </cell>
          <cell r="E41">
            <v>1381322</v>
          </cell>
          <cell r="G41">
            <v>0.13691860704379533</v>
          </cell>
        </row>
        <row r="42">
          <cell r="B42" t="str">
            <v>4*</v>
          </cell>
          <cell r="C42">
            <v>6256085</v>
          </cell>
          <cell r="E42">
            <v>6287353</v>
          </cell>
          <cell r="G42">
            <v>4.9980139336343044E-3</v>
          </cell>
        </row>
        <row r="43">
          <cell r="B43" t="str">
            <v>3*</v>
          </cell>
          <cell r="C43">
            <v>1964155</v>
          </cell>
          <cell r="E43">
            <v>1837416</v>
          </cell>
          <cell r="G43">
            <v>-6.4525966637052568E-2</v>
          </cell>
        </row>
        <row r="44">
          <cell r="B44" t="str">
            <v>2*</v>
          </cell>
          <cell r="C44">
            <v>171880</v>
          </cell>
          <cell r="E44">
            <v>174989</v>
          </cell>
          <cell r="G44">
            <v>1.8088201070514343E-2</v>
          </cell>
        </row>
        <row r="45">
          <cell r="B45" t="str">
            <v>1*</v>
          </cell>
          <cell r="C45">
            <v>83318</v>
          </cell>
          <cell r="E45">
            <v>91929</v>
          </cell>
          <cell r="G45">
            <v>0.10335101658705192</v>
          </cell>
        </row>
        <row r="47">
          <cell r="B47" t="str">
            <v>Extrahotelera</v>
          </cell>
          <cell r="C47">
            <v>6968936</v>
          </cell>
          <cell r="E47">
            <v>6235838</v>
          </cell>
          <cell r="G47">
            <v>-0.10519511156365913</v>
          </cell>
        </row>
      </sheetData>
      <sheetData sheetId="12"/>
      <sheetData sheetId="13"/>
      <sheetData sheetId="14">
        <row r="6">
          <cell r="D6" t="str">
            <v>acum. mayo 2012</v>
          </cell>
        </row>
        <row r="8">
          <cell r="D8">
            <v>63.289903817719541</v>
          </cell>
        </row>
        <row r="9">
          <cell r="D9">
            <v>72.289119820677584</v>
          </cell>
        </row>
        <row r="10">
          <cell r="D10">
            <v>52.957672845562037</v>
          </cell>
        </row>
        <row r="12">
          <cell r="D12">
            <v>66.239580053363383</v>
          </cell>
        </row>
        <row r="13">
          <cell r="D13">
            <v>79.074638737902688</v>
          </cell>
        </row>
        <row r="14">
          <cell r="D14">
            <v>49.954459910869069</v>
          </cell>
        </row>
        <row r="16">
          <cell r="D16">
            <v>65.901273231337925</v>
          </cell>
        </row>
        <row r="17">
          <cell r="D17">
            <v>75.388039904155349</v>
          </cell>
        </row>
        <row r="18">
          <cell r="D18">
            <v>59.121336740915638</v>
          </cell>
        </row>
        <row r="20">
          <cell r="D20">
            <v>64.411227564380468</v>
          </cell>
        </row>
        <row r="21">
          <cell r="D21">
            <v>70.366949234332779</v>
          </cell>
        </row>
        <row r="22">
          <cell r="D22">
            <v>52.108751993620416</v>
          </cell>
        </row>
        <row r="24">
          <cell r="D24">
            <v>43.565205496748668</v>
          </cell>
        </row>
        <row r="25">
          <cell r="D25">
            <v>43.565205496748668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mayo 2011</v>
          </cell>
          <cell r="D6" t="str">
            <v>acum. mayo 2012</v>
          </cell>
          <cell r="E6" t="str">
            <v>var. interanual</v>
          </cell>
          <cell r="H6" t="str">
            <v>acum. mayo 2011</v>
          </cell>
          <cell r="I6" t="str">
            <v>acum. mayo 2012</v>
          </cell>
          <cell r="J6" t="str">
            <v>var. interanual</v>
          </cell>
        </row>
        <row r="8">
          <cell r="B8" t="str">
            <v>Indice de ocupación total</v>
          </cell>
          <cell r="C8">
            <v>65.905917057384698</v>
          </cell>
          <cell r="D8">
            <v>66.239580053363383</v>
          </cell>
          <cell r="E8">
            <v>5.0627168375210196E-3</v>
          </cell>
          <cell r="G8" t="str">
            <v>Indice de ocupación total</v>
          </cell>
          <cell r="H8">
            <v>66.190506740552024</v>
          </cell>
          <cell r="I8">
            <v>65.901273231337925</v>
          </cell>
          <cell r="J8">
            <v>-4.3697128705754151E-3</v>
          </cell>
        </row>
        <row r="10">
          <cell r="B10" t="str">
            <v>Hotelera</v>
          </cell>
          <cell r="C10">
            <v>80.957717778909839</v>
          </cell>
          <cell r="D10">
            <v>79.074638737902688</v>
          </cell>
          <cell r="E10">
            <v>-2.3260031194922148E-2</v>
          </cell>
          <cell r="G10" t="str">
            <v>Hotelera</v>
          </cell>
          <cell r="H10">
            <v>78.847625251381629</v>
          </cell>
          <cell r="I10">
            <v>75.388039904155349</v>
          </cell>
          <cell r="J10">
            <v>-4.3876849000796692E-2</v>
          </cell>
        </row>
        <row r="11">
          <cell r="B11" t="str">
            <v>5*</v>
          </cell>
          <cell r="C11">
            <v>79.326237227589573</v>
          </cell>
          <cell r="D11">
            <v>82.016833006340818</v>
          </cell>
          <cell r="E11">
            <v>3.3918106704492246E-2</v>
          </cell>
          <cell r="G11" t="str">
            <v>5*</v>
          </cell>
          <cell r="H11">
            <v>75.683005410657415</v>
          </cell>
          <cell r="I11">
            <v>68.920638961369562</v>
          </cell>
          <cell r="J11">
            <v>-8.9351188058602093E-2</v>
          </cell>
        </row>
        <row r="12">
          <cell r="B12" t="str">
            <v>4*</v>
          </cell>
          <cell r="C12">
            <v>83.674561253318657</v>
          </cell>
          <cell r="D12">
            <v>81.50032325645094</v>
          </cell>
          <cell r="E12">
            <v>-2.5984456497899822E-2</v>
          </cell>
          <cell r="G12" t="str">
            <v>4*</v>
          </cell>
          <cell r="H12">
            <v>87.384583545593486</v>
          </cell>
          <cell r="I12">
            <v>82.695243499401698</v>
          </cell>
          <cell r="J12">
            <v>-5.3663241912059845E-2</v>
          </cell>
        </row>
        <row r="13">
          <cell r="B13" t="str">
            <v>3*</v>
          </cell>
          <cell r="C13">
            <v>75.81439201227947</v>
          </cell>
          <cell r="D13">
            <v>67.55239211930045</v>
          </cell>
          <cell r="E13">
            <v>-0.10897666885781854</v>
          </cell>
          <cell r="G13" t="str">
            <v>3*</v>
          </cell>
          <cell r="H13">
            <v>67.755092738023635</v>
          </cell>
          <cell r="I13">
            <v>65.614049161086569</v>
          </cell>
          <cell r="J13">
            <v>-3.1599743877784192E-2</v>
          </cell>
        </row>
        <row r="14">
          <cell r="B14" t="str">
            <v>1* y 2*</v>
          </cell>
          <cell r="C14">
            <v>45.811548739398162</v>
          </cell>
          <cell r="D14">
            <v>90.050855666774297</v>
          </cell>
          <cell r="E14">
            <v>0.96568023008857828</v>
          </cell>
          <cell r="G14" t="str">
            <v>1* y 2*</v>
          </cell>
          <cell r="H14">
            <v>58.783818471174087</v>
          </cell>
          <cell r="I14">
            <v>67.303424223208623</v>
          </cell>
          <cell r="J14">
            <v>0.14493113876588848</v>
          </cell>
        </row>
        <row r="16">
          <cell r="B16" t="str">
            <v>Extrahotelera</v>
          </cell>
          <cell r="C16">
            <v>49.291766039905454</v>
          </cell>
          <cell r="D16">
            <v>49.954459910869069</v>
          </cell>
          <cell r="E16">
            <v>1.3444311782765395E-2</v>
          </cell>
          <cell r="G16" t="str">
            <v>Extrahotelera</v>
          </cell>
          <cell r="H16">
            <v>58.172819109263749</v>
          </cell>
          <cell r="I16">
            <v>59.121336740915638</v>
          </cell>
          <cell r="J16">
            <v>1.6305168739894293E-2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mayo 2011</v>
          </cell>
          <cell r="D20" t="str">
            <v>acum. mayo 2012</v>
          </cell>
          <cell r="E20" t="str">
            <v>var. interanual</v>
          </cell>
          <cell r="H20" t="str">
            <v>acum. mayo 2011</v>
          </cell>
          <cell r="I20" t="str">
            <v>acum. mayo 2012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61.94822992561059</v>
          </cell>
          <cell r="D22">
            <v>64.411227564380468</v>
          </cell>
          <cell r="E22">
            <v>3.9758967152532465E-2</v>
          </cell>
          <cell r="G22" t="str">
            <v>Indice de ocupación total</v>
          </cell>
          <cell r="H22">
            <v>50.40765722099205</v>
          </cell>
          <cell r="I22">
            <v>43.565205496748668</v>
          </cell>
          <cell r="J22">
            <v>-0.13574230784512387</v>
          </cell>
        </row>
        <row r="24">
          <cell r="B24" t="str">
            <v>Hotelera</v>
          </cell>
          <cell r="C24">
            <v>68.238573995115829</v>
          </cell>
          <cell r="D24">
            <v>70.366949234332779</v>
          </cell>
          <cell r="E24">
            <v>3.1190206867002912E-2</v>
          </cell>
          <cell r="G24" t="str">
            <v>Hotelera</v>
          </cell>
          <cell r="H24">
            <v>50.40765722099205</v>
          </cell>
          <cell r="I24">
            <v>43.565205496748668</v>
          </cell>
          <cell r="J24">
            <v>-0.13574230784512387</v>
          </cell>
        </row>
        <row r="25">
          <cell r="B25" t="str">
            <v>4* y 5*</v>
          </cell>
          <cell r="C25">
            <v>70.010767957683953</v>
          </cell>
          <cell r="D25">
            <v>72.513952848859958</v>
          </cell>
          <cell r="E25">
            <v>3.5754284150817828E-2</v>
          </cell>
          <cell r="G25" t="str">
            <v>4* y 5*</v>
          </cell>
          <cell r="H25">
            <v>70.010767957683953</v>
          </cell>
          <cell r="I25">
            <v>72.513952848859958</v>
          </cell>
          <cell r="J25">
            <v>3.5754284150817828E-2</v>
          </cell>
        </row>
        <row r="26">
          <cell r="B26" t="str">
            <v>3*</v>
          </cell>
          <cell r="C26">
            <v>65.294159406914602</v>
          </cell>
          <cell r="D26">
            <v>64.395513086830078</v>
          </cell>
          <cell r="E26">
            <v>-1.376304294667674E-2</v>
          </cell>
          <cell r="G26" t="str">
            <v>3*</v>
          </cell>
          <cell r="H26">
            <v>55.694222425211237</v>
          </cell>
          <cell r="I26">
            <v>46.897558734742091</v>
          </cell>
          <cell r="J26">
            <v>-0.15794571335081853</v>
          </cell>
        </row>
        <row r="27">
          <cell r="B27" t="str">
            <v>1* y 2*</v>
          </cell>
          <cell r="C27">
            <v>25.243683752641019</v>
          </cell>
          <cell r="D27">
            <v>29.701055523423946</v>
          </cell>
          <cell r="E27">
            <v>0.17657374472204723</v>
          </cell>
          <cell r="G27" t="str">
            <v>2*</v>
          </cell>
          <cell r="H27">
            <v>50.27118910527247</v>
          </cell>
          <cell r="I27">
            <v>65.680954964731413</v>
          </cell>
          <cell r="J27">
            <v>0.30653275034313365</v>
          </cell>
        </row>
        <row r="28">
          <cell r="G28" t="str">
            <v>1*</v>
          </cell>
          <cell r="H28">
            <v>38.364238410596023</v>
          </cell>
          <cell r="I28">
            <v>48.696100190234624</v>
          </cell>
          <cell r="J28">
            <v>0.26930970632235951</v>
          </cell>
        </row>
        <row r="29">
          <cell r="B29" t="str">
            <v>Extrahotelera</v>
          </cell>
          <cell r="C29">
            <v>50.584803867128819</v>
          </cell>
          <cell r="D29">
            <v>52.108751993620416</v>
          </cell>
          <cell r="E29">
            <v>3.012659949210339E-2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mayo 2011</v>
          </cell>
          <cell r="D36" t="str">
            <v>acum. mayo 2012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63.246988303554069</v>
          </cell>
          <cell r="D38">
            <v>63.289903817719541</v>
          </cell>
          <cell r="E38">
            <v>6.7853846193433043E-4</v>
          </cell>
        </row>
        <row r="40">
          <cell r="B40" t="str">
            <v>Hotelera</v>
          </cell>
          <cell r="C40">
            <v>74.473880327741981</v>
          </cell>
          <cell r="D40">
            <v>72.289119820677584</v>
          </cell>
          <cell r="E40">
            <v>-2.9335929556104534E-2</v>
          </cell>
        </row>
        <row r="41">
          <cell r="B41" t="str">
            <v>5*</v>
          </cell>
          <cell r="C41">
            <v>70.885022820873502</v>
          </cell>
          <cell r="D41">
            <v>68.47230814377717</v>
          </cell>
          <cell r="E41">
            <v>-3.4037016298820499E-2</v>
          </cell>
        </row>
        <row r="42">
          <cell r="B42" t="str">
            <v>4*</v>
          </cell>
          <cell r="C42">
            <v>78.787180029030964</v>
          </cell>
          <cell r="D42">
            <v>76.779456646404967</v>
          </cell>
          <cell r="E42">
            <v>-2.5482868937385605E-2</v>
          </cell>
        </row>
        <row r="43">
          <cell r="B43" t="str">
            <v>3*</v>
          </cell>
          <cell r="C43">
            <v>68.403707439117142</v>
          </cell>
          <cell r="D43">
            <v>64.098113144359388</v>
          </cell>
          <cell r="E43">
            <v>-6.2943873306720355E-2</v>
          </cell>
        </row>
        <row r="44">
          <cell r="B44" t="str">
            <v>2*</v>
          </cell>
          <cell r="C44">
            <v>52.095109642808431</v>
          </cell>
          <cell r="D44">
            <v>57.218857905200373</v>
          </cell>
          <cell r="E44">
            <v>9.8353728354217296E-2</v>
          </cell>
        </row>
        <row r="45">
          <cell r="B45" t="str">
            <v>1*</v>
          </cell>
          <cell r="C45">
            <v>53.414795202041248</v>
          </cell>
          <cell r="D45">
            <v>65.312748664317382</v>
          </cell>
          <cell r="E45">
            <v>0.22274640232677423</v>
          </cell>
        </row>
        <row r="47">
          <cell r="B47" t="str">
            <v>Extrahotelera</v>
          </cell>
          <cell r="C47">
            <v>52.286691560532361</v>
          </cell>
          <cell r="D47">
            <v>52.957672845562037</v>
          </cell>
          <cell r="E47">
            <v>1.2832735539460849E-2</v>
          </cell>
        </row>
      </sheetData>
      <sheetData sheetId="17"/>
      <sheetData sheetId="18"/>
      <sheetData sheetId="19">
        <row r="6">
          <cell r="D6" t="str">
            <v>acum. mayo 2012</v>
          </cell>
        </row>
        <row r="8">
          <cell r="D8">
            <v>7.9892798201009985</v>
          </cell>
        </row>
        <row r="9">
          <cell r="D9">
            <v>7.4894467332462771</v>
          </cell>
        </row>
        <row r="10">
          <cell r="D10">
            <v>8.9225268176400476</v>
          </cell>
        </row>
        <row r="12">
          <cell r="D12">
            <v>8.3610406947139531</v>
          </cell>
        </row>
        <row r="13">
          <cell r="D13">
            <v>7.9705853453392077</v>
          </cell>
        </row>
        <row r="14">
          <cell r="D14">
            <v>9.2734240108739581</v>
          </cell>
        </row>
        <row r="16">
          <cell r="D16">
            <v>8.6421934962633813</v>
          </cell>
        </row>
        <row r="17">
          <cell r="D17">
            <v>8.4575452657762007</v>
          </cell>
        </row>
        <row r="18">
          <cell r="D18">
            <v>8.81762931585512</v>
          </cell>
        </row>
        <row r="20">
          <cell r="D20">
            <v>8.4437494227886596</v>
          </cell>
        </row>
        <row r="21">
          <cell r="D21">
            <v>8.2627967814441945</v>
          </cell>
        </row>
        <row r="22">
          <cell r="D22">
            <v>8.9931186741978948</v>
          </cell>
        </row>
        <row r="24">
          <cell r="D24">
            <v>2.2084222317047151</v>
          </cell>
        </row>
        <row r="25">
          <cell r="D25">
            <v>2.2084222317047151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mayo 2011</v>
          </cell>
          <cell r="D6" t="str">
            <v>acum. mayo 2012</v>
          </cell>
          <cell r="E6" t="str">
            <v>diferencia interanual</v>
          </cell>
          <cell r="H6" t="str">
            <v>acum. mayo 2011</v>
          </cell>
          <cell r="I6" t="str">
            <v>acum. mayo 2012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8.4150441226954218</v>
          </cell>
          <cell r="D8">
            <v>8.3610406947139531</v>
          </cell>
          <cell r="E8">
            <v>-5.4003427981468732E-2</v>
          </cell>
          <cell r="G8" t="str">
            <v>Estancia media total</v>
          </cell>
          <cell r="H8">
            <v>8.6060318732628875</v>
          </cell>
          <cell r="I8">
            <v>8.6421934962633813</v>
          </cell>
          <cell r="J8">
            <v>3.6161623000493748E-2</v>
          </cell>
        </row>
        <row r="10">
          <cell r="B10" t="str">
            <v>Hotelera</v>
          </cell>
          <cell r="C10">
            <v>8.0503689848869069</v>
          </cell>
          <cell r="D10">
            <v>7.9705853453392077</v>
          </cell>
          <cell r="E10">
            <v>-7.9783639547699181E-2</v>
          </cell>
          <cell r="G10" t="str">
            <v>Hotelera</v>
          </cell>
          <cell r="H10">
            <v>8.4050686974522186</v>
          </cell>
          <cell r="I10">
            <v>8.4575452657762007</v>
          </cell>
          <cell r="J10">
            <v>5.2476568323982065E-2</v>
          </cell>
        </row>
        <row r="11">
          <cell r="B11" t="str">
            <v>5*</v>
          </cell>
          <cell r="C11">
            <v>7.3837714563316421</v>
          </cell>
          <cell r="D11">
            <v>7.8409314863686301</v>
          </cell>
          <cell r="E11">
            <v>0.45716003003698802</v>
          </cell>
          <cell r="G11" t="str">
            <v>5*</v>
          </cell>
          <cell r="H11">
            <v>7.7818581034719365</v>
          </cell>
          <cell r="I11">
            <v>7.3835402403340815</v>
          </cell>
          <cell r="J11">
            <v>-0.398317863137855</v>
          </cell>
        </row>
        <row r="12">
          <cell r="B12" t="str">
            <v>4*</v>
          </cell>
          <cell r="C12">
            <v>7.9747230148549555</v>
          </cell>
          <cell r="D12">
            <v>7.8231777726457157</v>
          </cell>
          <cell r="E12">
            <v>-0.15154524220923982</v>
          </cell>
          <cell r="G12" t="str">
            <v>4*</v>
          </cell>
          <cell r="H12">
            <v>8.7954136468964155</v>
          </cell>
          <cell r="I12">
            <v>8.7794707954452367</v>
          </cell>
          <cell r="J12">
            <v>-1.5942851451178797E-2</v>
          </cell>
        </row>
        <row r="13">
          <cell r="B13" t="str">
            <v>3*</v>
          </cell>
          <cell r="C13">
            <v>9.0222339589586369</v>
          </cell>
          <cell r="D13">
            <v>8.7859098963647106</v>
          </cell>
          <cell r="E13">
            <v>-0.23632406259392624</v>
          </cell>
          <cell r="G13" t="str">
            <v>3*</v>
          </cell>
          <cell r="H13">
            <v>8.2341486325373019</v>
          </cell>
          <cell r="I13">
            <v>8.460422450868311</v>
          </cell>
          <cell r="J13">
            <v>0.22627381833100912</v>
          </cell>
        </row>
        <row r="14">
          <cell r="B14" t="str">
            <v>1* y 2*</v>
          </cell>
          <cell r="C14">
            <v>8.0420150928003267</v>
          </cell>
          <cell r="D14">
            <v>8.0303539292141579</v>
          </cell>
          <cell r="E14">
            <v>-1.1661163586168755E-2</v>
          </cell>
          <cell r="G14" t="str">
            <v>1* y 2*</v>
          </cell>
          <cell r="H14">
            <v>5.32891215823153</v>
          </cell>
          <cell r="I14">
            <v>6.6867042919018242</v>
          </cell>
          <cell r="J14">
            <v>1.3577921336702943</v>
          </cell>
        </row>
        <row r="16">
          <cell r="B16" t="str">
            <v>Extrahotelera</v>
          </cell>
          <cell r="C16">
            <v>9.1679414822515959</v>
          </cell>
          <cell r="D16">
            <v>9.2734240108739581</v>
          </cell>
          <cell r="E16">
            <v>0.10548252862236218</v>
          </cell>
          <cell r="G16" t="str">
            <v>Extrahotelera</v>
          </cell>
          <cell r="H16">
            <v>8.7864038952005572</v>
          </cell>
          <cell r="I16">
            <v>8.81762931585512</v>
          </cell>
          <cell r="J16">
            <v>3.1225420654562797E-2</v>
          </cell>
        </row>
        <row r="20">
          <cell r="C20" t="str">
            <v>acum. mayo 2011</v>
          </cell>
          <cell r="D20" t="str">
            <v>acum. mayo 2012</v>
          </cell>
          <cell r="E20" t="str">
            <v>diferencia interanual</v>
          </cell>
          <cell r="H20" t="str">
            <v>acum. mayo 2011</v>
          </cell>
          <cell r="I20" t="str">
            <v>acum. mayo 2012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8.1335158618662344</v>
          </cell>
          <cell r="D22">
            <v>8.4437494227886596</v>
          </cell>
          <cell r="E22">
            <v>0.31023356092242516</v>
          </cell>
          <cell r="G22" t="str">
            <v>Estancia media total</v>
          </cell>
          <cell r="H22">
            <v>2.1793676470588235</v>
          </cell>
          <cell r="I22">
            <v>2.2084222317047151</v>
          </cell>
          <cell r="J22">
            <v>2.9054584645891612E-2</v>
          </cell>
        </row>
        <row r="24">
          <cell r="B24" t="str">
            <v>Hotelera</v>
          </cell>
          <cell r="C24">
            <v>7.8487041956057553</v>
          </cell>
          <cell r="D24">
            <v>8.2627967814441945</v>
          </cell>
          <cell r="E24">
            <v>0.41409258583843922</v>
          </cell>
          <cell r="G24" t="str">
            <v>Hotelera</v>
          </cell>
          <cell r="H24">
            <v>2.1793676470588235</v>
          </cell>
          <cell r="I24">
            <v>2.2084222317047151</v>
          </cell>
          <cell r="J24">
            <v>2.9054584645891612E-2</v>
          </cell>
        </row>
        <row r="25">
          <cell r="B25" t="str">
            <v>4* y 5*</v>
          </cell>
          <cell r="C25">
            <v>8.0057182287630866</v>
          </cell>
          <cell r="D25">
            <v>8.4733742539529882</v>
          </cell>
          <cell r="E25">
            <v>0.46765602518990157</v>
          </cell>
          <cell r="G25" t="str">
            <v>4* y 5*</v>
          </cell>
          <cell r="H25">
            <v>1.8319012888400439</v>
          </cell>
          <cell r="I25">
            <v>1.9760327841708751</v>
          </cell>
          <cell r="J25">
            <v>0.14413149533083125</v>
          </cell>
        </row>
        <row r="26">
          <cell r="B26" t="str">
            <v>3*</v>
          </cell>
          <cell r="C26">
            <v>8.2235279090560738</v>
          </cell>
          <cell r="D26">
            <v>8.0643505048776305</v>
          </cell>
          <cell r="E26">
            <v>-0.15917740417844328</v>
          </cell>
          <cell r="G26" t="str">
            <v>3*</v>
          </cell>
          <cell r="H26">
            <v>2.3105016342191274</v>
          </cell>
          <cell r="I26">
            <v>2.3182352702647906</v>
          </cell>
          <cell r="J26">
            <v>7.7336360456632391E-3</v>
          </cell>
        </row>
        <row r="27">
          <cell r="B27" t="str">
            <v>1* y 2*</v>
          </cell>
          <cell r="C27">
            <v>2.0774400935125659</v>
          </cell>
          <cell r="D27">
            <v>2.837189226519337</v>
          </cell>
          <cell r="E27">
            <v>0.75974913300677116</v>
          </cell>
          <cell r="G27" t="str">
            <v>2*</v>
          </cell>
          <cell r="H27">
            <v>2.2121670702179177</v>
          </cell>
          <cell r="I27">
            <v>2.1537229783827061</v>
          </cell>
          <cell r="J27">
            <v>-5.8444091835211598E-2</v>
          </cell>
        </row>
        <row r="28">
          <cell r="G28" t="str">
            <v>1*</v>
          </cell>
          <cell r="H28">
            <v>3.0953780390061447</v>
          </cell>
          <cell r="I28">
            <v>3.3289081549715522</v>
          </cell>
          <cell r="J28">
            <v>0.23353011596540751</v>
          </cell>
        </row>
        <row r="29">
          <cell r="B29" t="str">
            <v>Extrahotelera</v>
          </cell>
          <cell r="C29">
            <v>8.9225455576462096</v>
          </cell>
          <cell r="D29">
            <v>8.9931186741978948</v>
          </cell>
          <cell r="E29">
            <v>7.0573116551685189E-2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mayo 2011</v>
          </cell>
          <cell r="D36" t="str">
            <v>acum. mayo 2012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7.9701542807059171</v>
          </cell>
          <cell r="D38">
            <v>7.9892798201009985</v>
          </cell>
          <cell r="E38">
            <v>1.9125539395081326E-2</v>
          </cell>
        </row>
        <row r="40">
          <cell r="B40" t="str">
            <v>Hotelera</v>
          </cell>
          <cell r="C40">
            <v>7.464719707339845</v>
          </cell>
          <cell r="D40">
            <v>7.4894467332462771</v>
          </cell>
          <cell r="E40">
            <v>2.4727025906432054E-2</v>
          </cell>
        </row>
        <row r="41">
          <cell r="B41" t="str">
            <v>5*</v>
          </cell>
          <cell r="C41">
            <v>7.1469664348992339</v>
          </cell>
          <cell r="D41">
            <v>7.0367547796496197</v>
          </cell>
          <cell r="E41">
            <v>-0.11021165524961418</v>
          </cell>
        </row>
        <row r="42">
          <cell r="B42" t="str">
            <v>4*</v>
          </cell>
          <cell r="C42">
            <v>7.8188259172560493</v>
          </cell>
          <cell r="D42">
            <v>7.8849553415786078</v>
          </cell>
          <cell r="E42">
            <v>6.6129424322558528E-2</v>
          </cell>
        </row>
        <row r="43">
          <cell r="B43" t="str">
            <v>3*</v>
          </cell>
          <cell r="C43">
            <v>7.5937252324524946</v>
          </cell>
          <cell r="D43">
            <v>7.435649854922322</v>
          </cell>
          <cell r="E43">
            <v>-0.15807537753017264</v>
          </cell>
        </row>
        <row r="44">
          <cell r="B44" t="str">
            <v>2*</v>
          </cell>
          <cell r="C44">
            <v>3.2534544766231308</v>
          </cell>
          <cell r="D44">
            <v>3.5974138108258127</v>
          </cell>
          <cell r="E44">
            <v>0.34395933420268188</v>
          </cell>
        </row>
        <row r="45">
          <cell r="B45" t="str">
            <v>1*</v>
          </cell>
          <cell r="C45">
            <v>5.0352329727443044</v>
          </cell>
          <cell r="D45">
            <v>5.9443258971871966</v>
          </cell>
          <cell r="E45">
            <v>0.90909292444289225</v>
          </cell>
        </row>
        <row r="47">
          <cell r="B47" t="str">
            <v>Extrahotelera</v>
          </cell>
          <cell r="C47">
            <v>8.7985506057028875</v>
          </cell>
          <cell r="D47">
            <v>8.9225268176400476</v>
          </cell>
          <cell r="E47">
            <v>0.12397621193716013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2012</v>
          </cell>
        </row>
        <row r="8">
          <cell r="E8">
            <v>166411</v>
          </cell>
          <cell r="L8">
            <v>164800</v>
          </cell>
        </row>
        <row r="9">
          <cell r="E9">
            <v>88943</v>
          </cell>
          <cell r="L9">
            <v>88633</v>
          </cell>
        </row>
        <row r="10">
          <cell r="E10">
            <v>77468</v>
          </cell>
          <cell r="L10">
            <v>76167</v>
          </cell>
        </row>
        <row r="12">
          <cell r="E12">
            <v>2501</v>
          </cell>
          <cell r="L12">
            <v>2550</v>
          </cell>
        </row>
        <row r="13">
          <cell r="E13">
            <v>2501</v>
          </cell>
          <cell r="L13">
            <v>2550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1088</v>
          </cell>
          <cell r="L16">
            <v>951</v>
          </cell>
        </row>
        <row r="17">
          <cell r="E17">
            <v>377</v>
          </cell>
          <cell r="L17">
            <v>561</v>
          </cell>
        </row>
        <row r="18">
          <cell r="E18">
            <v>711</v>
          </cell>
          <cell r="L18">
            <v>390</v>
          </cell>
        </row>
        <row r="20">
          <cell r="E20">
            <v>27906</v>
          </cell>
          <cell r="L20">
            <v>28105</v>
          </cell>
        </row>
        <row r="21">
          <cell r="E21">
            <v>18803</v>
          </cell>
          <cell r="L21">
            <v>18811</v>
          </cell>
        </row>
        <row r="22">
          <cell r="E22">
            <v>9103</v>
          </cell>
          <cell r="L22">
            <v>9294</v>
          </cell>
        </row>
        <row r="24">
          <cell r="E24">
            <v>24280</v>
          </cell>
          <cell r="L24">
            <v>24689</v>
          </cell>
        </row>
        <row r="25">
          <cell r="E25">
            <v>16360</v>
          </cell>
          <cell r="L25">
            <v>16403</v>
          </cell>
        </row>
        <row r="26">
          <cell r="E26">
            <v>7920</v>
          </cell>
          <cell r="L26">
            <v>8286</v>
          </cell>
        </row>
        <row r="28">
          <cell r="E28">
            <v>134916</v>
          </cell>
          <cell r="L28">
            <v>133194</v>
          </cell>
        </row>
        <row r="29">
          <cell r="E29">
            <v>67262</v>
          </cell>
          <cell r="L29">
            <v>66711</v>
          </cell>
        </row>
        <row r="30">
          <cell r="E30">
            <v>67654</v>
          </cell>
          <cell r="L30">
            <v>66483</v>
          </cell>
        </row>
        <row r="32">
          <cell r="E32">
            <v>60341</v>
          </cell>
          <cell r="L32">
            <v>60169</v>
          </cell>
        </row>
        <row r="33">
          <cell r="E33">
            <v>33745</v>
          </cell>
          <cell r="L33">
            <v>33986</v>
          </cell>
        </row>
        <row r="34">
          <cell r="E34">
            <v>26596</v>
          </cell>
          <cell r="L34">
            <v>26183</v>
          </cell>
        </row>
        <row r="36">
          <cell r="E36">
            <v>48695</v>
          </cell>
          <cell r="L36">
            <v>47144</v>
          </cell>
        </row>
        <row r="37">
          <cell r="E37">
            <v>20296</v>
          </cell>
          <cell r="L37">
            <v>19389</v>
          </cell>
        </row>
        <row r="38">
          <cell r="E38">
            <v>28399</v>
          </cell>
          <cell r="L38">
            <v>27755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2011</v>
          </cell>
          <cell r="L6" t="str">
            <v>II semestre 2012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61844</v>
          </cell>
          <cell r="L7">
            <v>60169</v>
          </cell>
          <cell r="N7">
            <v>-2.7084276566845613E-2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33508</v>
          </cell>
          <cell r="L8">
            <v>33986</v>
          </cell>
          <cell r="N8">
            <v>1.4265250089530859E-2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>
            <v>6312</v>
          </cell>
          <cell r="M9">
            <v>0.10490451893832373</v>
          </cell>
          <cell r="N9">
            <v>0.38178633975481613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21996</v>
          </cell>
          <cell r="L10">
            <v>20584</v>
          </cell>
          <cell r="M10">
            <v>0.34210307633498976</v>
          </cell>
          <cell r="N10">
            <v>-6.4193489725404618E-2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6374</v>
          </cell>
          <cell r="L11">
            <v>6520</v>
          </cell>
          <cell r="M11">
            <v>0.1083614485864814</v>
          </cell>
          <cell r="N11">
            <v>2.2905553812362724E-2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570</v>
          </cell>
          <cell r="L12">
            <v>570</v>
          </cell>
          <cell r="M12">
            <v>9.4733168242782835E-3</v>
          </cell>
          <cell r="N12">
            <v>0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28336</v>
          </cell>
          <cell r="L13">
            <v>26183</v>
          </cell>
          <cell r="M13">
            <v>0.43515763931592683</v>
          </cell>
          <cell r="N13">
            <v>-7.5981084133258048E-2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2011</v>
          </cell>
          <cell r="L19" t="str">
            <v>II semestre 2012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51623</v>
          </cell>
          <cell r="L20">
            <v>47144</v>
          </cell>
          <cell r="N20">
            <v>-8.6763651860604765E-2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20764</v>
          </cell>
          <cell r="L21">
            <v>19389</v>
          </cell>
          <cell r="N21">
            <v>-6.6220381429397027E-2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2481</v>
          </cell>
          <cell r="L22">
            <v>2481</v>
          </cell>
          <cell r="N22">
            <v>0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11084</v>
          </cell>
          <cell r="L23">
            <v>10292</v>
          </cell>
          <cell r="N23">
            <v>-7.1454348610609883E-2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>
            <v>6033</v>
          </cell>
          <cell r="N24">
            <v>-9.7261708813407149E-2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>
            <v>583</v>
          </cell>
          <cell r="N25">
            <v>0.12984496124031009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30859</v>
          </cell>
          <cell r="L26">
            <v>27755</v>
          </cell>
          <cell r="N26">
            <v>-0.1005865387731294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2011</v>
          </cell>
          <cell r="L31" t="str">
            <v>II semestre 2012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24602</v>
          </cell>
          <cell r="L32">
            <v>24689</v>
          </cell>
          <cell r="N32">
            <v>3.5362978619624423E-3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16360</v>
          </cell>
          <cell r="L33">
            <v>16403</v>
          </cell>
          <cell r="N33">
            <v>2.6283618581907091E-3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13589</v>
          </cell>
          <cell r="L34">
            <v>13670</v>
          </cell>
          <cell r="M34">
            <v>0.55368787719227186</v>
          </cell>
          <cell r="N34">
            <v>5.9607035101920669E-3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2407</v>
          </cell>
          <cell r="L35">
            <v>2369</v>
          </cell>
          <cell r="M35">
            <v>9.5953663574871395E-2</v>
          </cell>
          <cell r="N35">
            <v>-1.578728707935189E-2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364</v>
          </cell>
          <cell r="L36">
            <v>364</v>
          </cell>
          <cell r="M36">
            <v>1.4743407995463568E-2</v>
          </cell>
          <cell r="N36">
            <v>0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8242</v>
          </cell>
          <cell r="L37">
            <v>8286</v>
          </cell>
          <cell r="M37">
            <v>0.33561505123739316</v>
          </cell>
          <cell r="N37">
            <v>5.338510070371269E-3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2011</v>
          </cell>
          <cell r="L42" t="str">
            <v>II semestre 2012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1913</v>
          </cell>
          <cell r="L43">
            <v>2550</v>
          </cell>
          <cell r="N43">
            <v>0.33298484056455829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1913</v>
          </cell>
          <cell r="L44">
            <v>2550</v>
          </cell>
          <cell r="N44">
            <v>0.33298484056455829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>
            <v>1097</v>
          </cell>
          <cell r="M45">
            <v>0.43019607843137253</v>
          </cell>
          <cell r="N45">
            <v>1.2251521298174441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>
            <v>802</v>
          </cell>
          <cell r="M46">
            <v>0.31450980392156863</v>
          </cell>
          <cell r="N46">
            <v>0.38275862068965516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>
            <v>485</v>
          </cell>
          <cell r="M47">
            <v>0.19019607843137254</v>
          </cell>
          <cell r="N47">
            <v>-0.28041543026706234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166</v>
          </cell>
          <cell r="L48">
            <v>166</v>
          </cell>
          <cell r="M48">
            <v>6.5098039215686271E-2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2011</v>
          </cell>
          <cell r="L54" t="str">
            <v>II semestre 2012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172391</v>
          </cell>
          <cell r="L55">
            <v>164800</v>
          </cell>
          <cell r="N55">
            <v>-4.4033621244728552E-2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88590</v>
          </cell>
          <cell r="L56">
            <v>88633</v>
          </cell>
          <cell r="N56">
            <v>4.853820973021786E-4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11732</v>
          </cell>
          <cell r="L57">
            <v>14031</v>
          </cell>
          <cell r="M57">
            <v>8.5139563106796115E-2</v>
          </cell>
          <cell r="N57">
            <v>0.19595976815547222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54541</v>
          </cell>
          <cell r="L58">
            <v>52789</v>
          </cell>
          <cell r="M58">
            <v>0.32032160194174758</v>
          </cell>
          <cell r="N58">
            <v>-3.2122623347573383E-2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19087</v>
          </cell>
          <cell r="L59">
            <v>18597</v>
          </cell>
          <cell r="M59">
            <v>0.11284587378640777</v>
          </cell>
          <cell r="N59">
            <v>-2.5671923298580184E-2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2213</v>
          </cell>
          <cell r="L60">
            <v>2153</v>
          </cell>
          <cell r="M60">
            <v>1.3064320388349515E-2</v>
          </cell>
          <cell r="N60">
            <v>-2.711251694532309E-2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1017</v>
          </cell>
          <cell r="L61">
            <v>1063</v>
          </cell>
          <cell r="M61">
            <v>6.4502427184466018E-3</v>
          </cell>
          <cell r="N61">
            <v>4.5231071779744343E-2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83801</v>
          </cell>
          <cell r="L62">
            <v>76167</v>
          </cell>
          <cell r="M62">
            <v>0.46217839805825245</v>
          </cell>
          <cell r="N62">
            <v>-9.1096764955072129E-2</v>
          </cell>
        </row>
      </sheetData>
      <sheetData sheetId="31"/>
      <sheetData sheetId="32"/>
      <sheetData sheetId="33"/>
      <sheetData sheetId="34">
        <row r="6">
          <cell r="C6" t="str">
            <v>mayo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133469</v>
          </cell>
          <cell r="D39">
            <v>81928</v>
          </cell>
          <cell r="E39">
            <v>50176</v>
          </cell>
          <cell r="F39">
            <v>541</v>
          </cell>
          <cell r="G39">
            <v>824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mayo 2012</v>
          </cell>
          <cell r="G6" t="str">
            <v>mayo 2012</v>
          </cell>
        </row>
        <row r="8">
          <cell r="B8" t="str">
            <v>Hoteleras</v>
          </cell>
          <cell r="D8">
            <v>0.71691301393136253</v>
          </cell>
          <cell r="F8" t="str">
            <v>Hoteleras</v>
          </cell>
          <cell r="H8">
            <v>0.41619907908310899</v>
          </cell>
        </row>
        <row r="15">
          <cell r="B15" t="str">
            <v>Extrahoteleras</v>
          </cell>
          <cell r="D15">
            <v>0.28232246007475365</v>
          </cell>
          <cell r="F15" t="str">
            <v>Extrahoteleras</v>
          </cell>
          <cell r="H15">
            <v>0.58329768764310697</v>
          </cell>
        </row>
        <row r="22">
          <cell r="B22" t="str">
            <v>Hoteles Rurales</v>
          </cell>
          <cell r="D22">
            <v>4.6721032959565071E-4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2.9731566428814135E-4</v>
          </cell>
          <cell r="F26" t="str">
            <v>Casas Rurales</v>
          </cell>
          <cell r="H26">
            <v>5.0323327378406265E-4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mayo 2012</v>
          </cell>
          <cell r="G35" t="str">
            <v>mayo 2012</v>
          </cell>
        </row>
        <row r="37">
          <cell r="B37" t="str">
            <v>Hoteleras</v>
          </cell>
          <cell r="D37">
            <v>0.72634597005415735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0.27365402994584265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acum. mayo 2012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D5" sqref="D5:F5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>acum. mayo 2012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acum. mayo 2011</v>
      </c>
      <c r="D6" s="68" t="s">
        <v>49</v>
      </c>
      <c r="E6" s="47" t="str">
        <f>actualizaciones!$A$2</f>
        <v>acum. mayo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mayo 2011</v>
      </c>
      <c r="K6" s="68" t="s">
        <v>49</v>
      </c>
      <c r="L6" s="47" t="str">
        <f>actualizaciones!$A$2</f>
        <v>acum. mayo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6250821</v>
      </c>
      <c r="D8" s="54">
        <f>C8/$C$8</f>
        <v>1</v>
      </c>
      <c r="E8" s="71">
        <v>6075383</v>
      </c>
      <c r="F8" s="54">
        <f>E8/$E$8</f>
        <v>1</v>
      </c>
      <c r="G8" s="54">
        <f>(E8-C8)/C8</f>
        <v>-2.8066393198589432E-2</v>
      </c>
      <c r="H8" s="66"/>
      <c r="I8" s="70" t="s">
        <v>89</v>
      </c>
      <c r="J8" s="71">
        <v>5282434</v>
      </c>
      <c r="K8" s="54">
        <f>J8/$C$8</f>
        <v>0.84507843049736986</v>
      </c>
      <c r="L8" s="71">
        <v>4877775</v>
      </c>
      <c r="M8" s="54">
        <f>L8/$E$8</f>
        <v>0.80287530843734456</v>
      </c>
      <c r="N8" s="54">
        <f>(L8-J8)/J8</f>
        <v>-7.6604648538912176E-2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4028622</v>
      </c>
      <c r="D10" s="74">
        <f>C10/$C$8</f>
        <v>0.64449485915530136</v>
      </c>
      <c r="E10" s="73">
        <v>4055928</v>
      </c>
      <c r="F10" s="74">
        <f>E10/$E$8</f>
        <v>0.66760038009126343</v>
      </c>
      <c r="G10" s="74">
        <f>(E10-C10)/C10</f>
        <v>6.7780000208508022E-3</v>
      </c>
      <c r="H10" s="66"/>
      <c r="I10" s="72" t="s">
        <v>67</v>
      </c>
      <c r="J10" s="73">
        <v>2440252</v>
      </c>
      <c r="K10" s="74">
        <f>J10/$C$8</f>
        <v>0.39038903849590317</v>
      </c>
      <c r="L10" s="73">
        <v>2325715</v>
      </c>
      <c r="M10" s="74">
        <f>L10/$E$8</f>
        <v>0.38280961052167412</v>
      </c>
      <c r="N10" s="74">
        <f>(L10-J10)/J10</f>
        <v>-4.6936545897718764E-2</v>
      </c>
    </row>
    <row r="11" spans="2:14" ht="15" customHeight="1">
      <c r="B11" s="75" t="s">
        <v>68</v>
      </c>
      <c r="C11" s="76">
        <v>547167</v>
      </c>
      <c r="D11" s="60">
        <f>C11/$C$8</f>
        <v>8.7535221373320399E-2</v>
      </c>
      <c r="E11" s="76">
        <v>692268</v>
      </c>
      <c r="F11" s="60">
        <f>E11/$E$8</f>
        <v>0.1139463964658689</v>
      </c>
      <c r="G11" s="61">
        <f>(E11-C11)/C11</f>
        <v>0.26518594871401235</v>
      </c>
      <c r="H11" s="66"/>
      <c r="I11" s="75" t="s">
        <v>68</v>
      </c>
      <c r="J11" s="76">
        <v>283532</v>
      </c>
      <c r="K11" s="60">
        <f>J11/$C$8</f>
        <v>4.5359161620529526E-2</v>
      </c>
      <c r="L11" s="76">
        <v>259908</v>
      </c>
      <c r="M11" s="60">
        <f>L11/$E$8</f>
        <v>4.2780512767672425E-2</v>
      </c>
      <c r="N11" s="61">
        <f>(L11-J11)/J11</f>
        <v>-8.3320401224553142E-2</v>
      </c>
    </row>
    <row r="12" spans="2:14" ht="15" customHeight="1">
      <c r="B12" s="75" t="s">
        <v>69</v>
      </c>
      <c r="C12" s="76">
        <v>2741638</v>
      </c>
      <c r="D12" s="60">
        <f>C12/$C$8</f>
        <v>0.43860446491748845</v>
      </c>
      <c r="E12" s="76">
        <v>2642247</v>
      </c>
      <c r="F12" s="60">
        <f>E12/$E$8</f>
        <v>0.43491035873787709</v>
      </c>
      <c r="G12" s="61">
        <f>(E12-C12)/C12</f>
        <v>-3.6252415526776327E-2</v>
      </c>
      <c r="H12" s="66"/>
      <c r="I12" s="75" t="s">
        <v>69</v>
      </c>
      <c r="J12" s="76">
        <v>1427179</v>
      </c>
      <c r="K12" s="60">
        <f>J12/$C$8</f>
        <v>0.22831864806239052</v>
      </c>
      <c r="L12" s="76">
        <v>1393223</v>
      </c>
      <c r="M12" s="60">
        <f>L12/$E$8</f>
        <v>0.22932266163301968</v>
      </c>
      <c r="N12" s="61">
        <f>(L12-J12)/J12</f>
        <v>-2.3792390442964759E-2</v>
      </c>
    </row>
    <row r="13" spans="2:14" ht="15" customHeight="1">
      <c r="B13" s="75" t="s">
        <v>70</v>
      </c>
      <c r="C13" s="76">
        <v>700387</v>
      </c>
      <c r="D13" s="60">
        <f>C13/$C$8</f>
        <v>0.11204720147961364</v>
      </c>
      <c r="E13" s="76">
        <v>654480</v>
      </c>
      <c r="F13" s="60">
        <f>E13/$E$8</f>
        <v>0.10772654168469709</v>
      </c>
      <c r="G13" s="61">
        <f>(E13-C13)/C13</f>
        <v>-6.5545191444158726E-2</v>
      </c>
      <c r="H13" s="66"/>
      <c r="I13" s="75" t="s">
        <v>70</v>
      </c>
      <c r="J13" s="76">
        <v>683739</v>
      </c>
      <c r="K13" s="60">
        <f>J13/$C$8</f>
        <v>0.10938387133466147</v>
      </c>
      <c r="L13" s="76">
        <v>621638</v>
      </c>
      <c r="M13" s="60">
        <f>L13/$E$8</f>
        <v>0.10232079195665525</v>
      </c>
      <c r="N13" s="61">
        <f>(L13-J13)/J13</f>
        <v>-9.0825592806611885E-2</v>
      </c>
    </row>
    <row r="14" spans="2:14" ht="15" customHeight="1">
      <c r="B14" s="75" t="s">
        <v>71</v>
      </c>
      <c r="C14" s="76">
        <v>39430</v>
      </c>
      <c r="D14" s="60">
        <f>C14/$C$8</f>
        <v>6.3079713848788821E-3</v>
      </c>
      <c r="E14" s="76">
        <v>66933</v>
      </c>
      <c r="F14" s="60">
        <f>E14/$E$8</f>
        <v>1.1017083202820299E-2</v>
      </c>
      <c r="G14" s="61">
        <f>(E14-C14)/C14</f>
        <v>0.69751458280497081</v>
      </c>
      <c r="H14" s="66"/>
      <c r="I14" s="75" t="s">
        <v>71</v>
      </c>
      <c r="J14" s="76">
        <v>45802</v>
      </c>
      <c r="K14" s="60">
        <f>J14/$C$8</f>
        <v>7.3273574783216475E-3</v>
      </c>
      <c r="L14" s="76">
        <v>50946</v>
      </c>
      <c r="M14" s="60">
        <f>L14/$E$8</f>
        <v>8.3856441643267599E-3</v>
      </c>
      <c r="N14" s="61">
        <f>(L14-J14)/J14</f>
        <v>0.11230950613510327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2222199</v>
      </c>
      <c r="D16" s="74">
        <f>C16/$C$8</f>
        <v>0.35550514084469864</v>
      </c>
      <c r="E16" s="73">
        <v>2019455</v>
      </c>
      <c r="F16" s="74">
        <f>E16/$E$8</f>
        <v>0.33239961990873662</v>
      </c>
      <c r="G16" s="74">
        <f>(E16-C16)/C16</f>
        <v>-9.1235753413623166E-2</v>
      </c>
      <c r="H16" s="66"/>
      <c r="I16" s="72" t="s">
        <v>73</v>
      </c>
      <c r="J16" s="73">
        <v>2842182</v>
      </c>
      <c r="K16" s="74">
        <f>J16/$C$8</f>
        <v>0.45468939200146669</v>
      </c>
      <c r="L16" s="73">
        <v>2552060</v>
      </c>
      <c r="M16" s="74">
        <f>L16/$E$8</f>
        <v>0.4200656979156705</v>
      </c>
      <c r="N16" s="74">
        <f>(L16-J16)/J16</f>
        <v>-0.10207720687837725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acum. mayo 2011</v>
      </c>
      <c r="D20" s="68" t="s">
        <v>49</v>
      </c>
      <c r="E20" s="47" t="str">
        <f>actualizaciones!$A$2</f>
        <v>acum. mayo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mayo 2011</v>
      </c>
      <c r="K20" s="68" t="s">
        <v>49</v>
      </c>
      <c r="L20" s="47" t="str">
        <f>actualizaciones!$A$2</f>
        <v>acum. mayo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2379517</v>
      </c>
      <c r="D22" s="54">
        <f>C22/$C$8</f>
        <v>0.38067271483217963</v>
      </c>
      <c r="E22" s="71">
        <v>2377135</v>
      </c>
      <c r="F22" s="54">
        <f>E22/$E$8</f>
        <v>0.39127327445858145</v>
      </c>
      <c r="G22" s="54">
        <f>(E22-C22)/C22</f>
        <v>-1.0010434890778254E-3</v>
      </c>
      <c r="H22" s="66"/>
      <c r="I22" s="70" t="s">
        <v>89</v>
      </c>
      <c r="J22" s="71">
        <v>148197</v>
      </c>
      <c r="K22" s="54">
        <f>J22/$C$8</f>
        <v>2.3708405663831998E-2</v>
      </c>
      <c r="L22" s="71">
        <v>165614</v>
      </c>
      <c r="M22" s="54">
        <f>L22/$E$8</f>
        <v>2.7259845181777018E-2</v>
      </c>
      <c r="N22" s="54">
        <f>(L22-J22)/J22</f>
        <v>0.117525995802884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1687181</v>
      </c>
      <c r="D24" s="74">
        <f>C24/$C$8</f>
        <v>0.26991350416209325</v>
      </c>
      <c r="E24" s="73">
        <v>1749829</v>
      </c>
      <c r="F24" s="74">
        <f>E24/$E$8</f>
        <v>0.2880195372044857</v>
      </c>
      <c r="G24" s="74">
        <f>(E24-C24)/C24</f>
        <v>3.7131760018634635E-2</v>
      </c>
      <c r="H24" s="66"/>
      <c r="I24" s="72" t="s">
        <v>67</v>
      </c>
      <c r="J24" s="73">
        <v>148197</v>
      </c>
      <c r="K24" s="74">
        <f>J24/$C$8</f>
        <v>2.3708405663831998E-2</v>
      </c>
      <c r="L24" s="73">
        <v>165614</v>
      </c>
      <c r="M24" s="74">
        <f>L24/$E$8</f>
        <v>2.7259845181777018E-2</v>
      </c>
      <c r="N24" s="74">
        <f>(L24-J24)/J24</f>
        <v>0.117525995802884</v>
      </c>
    </row>
    <row r="25" spans="2:16" ht="15" customHeight="1">
      <c r="B25" s="75" t="s">
        <v>77</v>
      </c>
      <c r="C25" s="76">
        <v>1415435</v>
      </c>
      <c r="D25" s="60">
        <f>C25/$C$8</f>
        <v>0.22643985486066551</v>
      </c>
      <c r="E25" s="76">
        <v>1497796</v>
      </c>
      <c r="F25" s="60">
        <f>E25/$E$8</f>
        <v>0.24653523901291491</v>
      </c>
      <c r="G25" s="61">
        <f>(E25-C25)/C25</f>
        <v>5.8187765598561571E-2</v>
      </c>
      <c r="H25" s="66"/>
      <c r="I25" s="75" t="s">
        <v>77</v>
      </c>
      <c r="J25" s="76">
        <v>36671</v>
      </c>
      <c r="K25" s="60">
        <f>J25/$C$8</f>
        <v>5.8665893648210373E-3</v>
      </c>
      <c r="L25" s="76">
        <v>47737</v>
      </c>
      <c r="M25" s="60">
        <f>L25/$E$8</f>
        <v>7.8574470119826198E-3</v>
      </c>
      <c r="N25" s="61">
        <f>(L25-J25)/J25</f>
        <v>0.30176433694199778</v>
      </c>
    </row>
    <row r="26" spans="2:16" ht="15" customHeight="1">
      <c r="B26" s="75" t="s">
        <v>70</v>
      </c>
      <c r="C26" s="76">
        <v>257528</v>
      </c>
      <c r="D26" s="60">
        <f>C26/$C$8</f>
        <v>4.1199068090415646E-2</v>
      </c>
      <c r="E26" s="76">
        <v>235600</v>
      </c>
      <c r="F26" s="60">
        <f>E26/$E$8</f>
        <v>3.8779448143433919E-2</v>
      </c>
      <c r="G26" s="61">
        <f>(E26-C26)/C26</f>
        <v>-8.5148022739274951E-2</v>
      </c>
      <c r="H26" s="66"/>
      <c r="I26" s="75" t="s">
        <v>70</v>
      </c>
      <c r="J26" s="76">
        <v>48777</v>
      </c>
      <c r="K26" s="60">
        <f>J26/$C$8</f>
        <v>7.8032949591741625E-3</v>
      </c>
      <c r="L26" s="76">
        <v>57170</v>
      </c>
      <c r="M26" s="60">
        <f>L26/$E$8</f>
        <v>9.4101063258069488E-3</v>
      </c>
      <c r="N26" s="61">
        <f>(L26-J26)/J26</f>
        <v>0.17206880291940874</v>
      </c>
    </row>
    <row r="27" spans="2:16" ht="15" customHeight="1">
      <c r="B27" s="75" t="s">
        <v>71</v>
      </c>
      <c r="C27" s="76">
        <v>14218</v>
      </c>
      <c r="D27" s="60">
        <f>C27/$C$8</f>
        <v>2.2745812110121213E-3</v>
      </c>
      <c r="E27" s="76">
        <v>16433</v>
      </c>
      <c r="F27" s="60">
        <f>E27/$E$8</f>
        <v>2.7048500481368829E-3</v>
      </c>
      <c r="G27" s="61">
        <f>(E27-C27)/C27</f>
        <v>0.15578843719229146</v>
      </c>
      <c r="H27" s="66"/>
      <c r="I27" s="75" t="s">
        <v>78</v>
      </c>
      <c r="J27" s="76">
        <v>51163</v>
      </c>
      <c r="K27" s="60">
        <f>J27/$C$8</f>
        <v>8.1850048177671379E-3</v>
      </c>
      <c r="L27" s="76">
        <v>48420</v>
      </c>
      <c r="M27" s="60">
        <f>L27/$E$8</f>
        <v>7.9698679079162581E-3</v>
      </c>
      <c r="N27" s="61">
        <f>(L27-J27)/J27</f>
        <v>-5.3612962492426169E-2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11586</v>
      </c>
      <c r="K28" s="60">
        <f>J28/$C$8</f>
        <v>1.8535165220696609E-3</v>
      </c>
      <c r="L28" s="76">
        <v>12287</v>
      </c>
      <c r="M28" s="60">
        <f>L28/$E$8</f>
        <v>2.0224239360711908E-3</v>
      </c>
      <c r="N28" s="61">
        <f>(L28-J28)/J28</f>
        <v>6.0504056620058692E-2</v>
      </c>
    </row>
    <row r="29" spans="2:16" ht="15" customHeight="1">
      <c r="B29" s="72" t="s">
        <v>73</v>
      </c>
      <c r="C29" s="73">
        <v>692336</v>
      </c>
      <c r="D29" s="74">
        <f>C29/$C$8</f>
        <v>0.11075921067008637</v>
      </c>
      <c r="E29" s="73">
        <v>627306</v>
      </c>
      <c r="F29" s="74">
        <f>E29/$E$8</f>
        <v>0.10325373725409576</v>
      </c>
      <c r="G29" s="74">
        <f>(E29-C29)/C29</f>
        <v>-9.392838159506367E-2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acum. mayo 2011</v>
      </c>
      <c r="D36" s="68" t="s">
        <v>49</v>
      </c>
      <c r="E36" s="47" t="str">
        <f>actualizaciones!$A$2</f>
        <v>acum. mayo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16659344</v>
      </c>
      <c r="D38" s="54">
        <f>C38/$C$38</f>
        <v>1</v>
      </c>
      <c r="E38" s="71">
        <v>16008847</v>
      </c>
      <c r="F38" s="54">
        <f>E38/$E$38</f>
        <v>1</v>
      </c>
      <c r="G38" s="54">
        <f>E38/C38-1</f>
        <v>-3.904697567923443E-2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9690408</v>
      </c>
      <c r="D40" s="74">
        <f t="shared" ref="D40:D45" si="0">C40/$C$38</f>
        <v>0.58168004694542597</v>
      </c>
      <c r="E40" s="73">
        <v>9773009</v>
      </c>
      <c r="F40" s="74">
        <f t="shared" ref="F40:F45" si="1">E40/$E$38</f>
        <v>0.61047550769896175</v>
      </c>
      <c r="G40" s="74">
        <f t="shared" ref="G40:G45" si="2">E40/C40-1</f>
        <v>8.5239961000609377E-3</v>
      </c>
      <c r="H40" s="66"/>
      <c r="I40" s="66"/>
    </row>
    <row r="41" spans="2:14" ht="15" customHeight="1">
      <c r="B41" s="75" t="s">
        <v>68</v>
      </c>
      <c r="C41" s="76">
        <v>1214970</v>
      </c>
      <c r="D41" s="60">
        <f t="shared" si="0"/>
        <v>7.2930242631402534E-2</v>
      </c>
      <c r="E41" s="76">
        <v>1381322</v>
      </c>
      <c r="F41" s="60">
        <f t="shared" si="1"/>
        <v>8.628491483490347E-2</v>
      </c>
      <c r="G41" s="61">
        <f t="shared" si="2"/>
        <v>0.13691860704379533</v>
      </c>
      <c r="H41" s="66"/>
      <c r="I41" s="66"/>
    </row>
    <row r="42" spans="2:14" ht="15" customHeight="1">
      <c r="B42" s="75" t="s">
        <v>69</v>
      </c>
      <c r="C42" s="76">
        <v>6256085</v>
      </c>
      <c r="D42" s="60">
        <f t="shared" si="0"/>
        <v>0.37553009290161726</v>
      </c>
      <c r="E42" s="76">
        <v>6287353</v>
      </c>
      <c r="F42" s="60">
        <f t="shared" si="1"/>
        <v>0.39274240049892412</v>
      </c>
      <c r="G42" s="61">
        <f t="shared" si="2"/>
        <v>4.9980139336343044E-3</v>
      </c>
      <c r="H42" s="66"/>
      <c r="I42" s="66"/>
    </row>
    <row r="43" spans="2:14" ht="15" customHeight="1">
      <c r="B43" s="75" t="s">
        <v>70</v>
      </c>
      <c r="C43" s="76">
        <v>1964155</v>
      </c>
      <c r="D43" s="60">
        <f t="shared" si="0"/>
        <v>0.11790110102774755</v>
      </c>
      <c r="E43" s="76">
        <v>1837416</v>
      </c>
      <c r="F43" s="60">
        <f t="shared" si="1"/>
        <v>0.11477503657821203</v>
      </c>
      <c r="G43" s="61">
        <f t="shared" si="2"/>
        <v>-6.4525966637052568E-2</v>
      </c>
      <c r="H43" s="66"/>
      <c r="I43" s="66"/>
    </row>
    <row r="44" spans="2:14" ht="15" customHeight="1">
      <c r="B44" s="75" t="s">
        <v>78</v>
      </c>
      <c r="C44" s="76">
        <v>171880</v>
      </c>
      <c r="D44" s="60">
        <f t="shared" si="0"/>
        <v>1.0317333023437177E-2</v>
      </c>
      <c r="E44" s="76">
        <v>174989</v>
      </c>
      <c r="F44" s="60">
        <f t="shared" si="1"/>
        <v>1.0930768468210108E-2</v>
      </c>
      <c r="G44" s="61">
        <f t="shared" si="2"/>
        <v>1.8088201070514343E-2</v>
      </c>
      <c r="H44" s="66"/>
      <c r="I44" s="66"/>
    </row>
    <row r="45" spans="2:14" ht="15" customHeight="1">
      <c r="B45" s="75" t="s">
        <v>79</v>
      </c>
      <c r="C45" s="76">
        <v>83318</v>
      </c>
      <c r="D45" s="60">
        <f t="shared" si="0"/>
        <v>5.0012773612214262E-3</v>
      </c>
      <c r="E45" s="76">
        <v>91929</v>
      </c>
      <c r="F45" s="60">
        <f t="shared" si="1"/>
        <v>5.7423873187119594E-3</v>
      </c>
      <c r="G45" s="61">
        <f t="shared" si="2"/>
        <v>0.10335101658705192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6968936</v>
      </c>
      <c r="D47" s="74">
        <f>C47/$C$38</f>
        <v>0.41831995305457403</v>
      </c>
      <c r="E47" s="73">
        <v>6235838</v>
      </c>
      <c r="F47" s="74">
        <f>E47/$E$38</f>
        <v>0.38952449230103831</v>
      </c>
      <c r="G47" s="74">
        <f>E47/C47-1</f>
        <v>-0.10519511156365913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92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40</v>
      </c>
      <c r="C8" s="95">
        <v>49.681928206901645</v>
      </c>
      <c r="D8" s="26">
        <f t="shared" ref="D8:D10" si="0">C8/C21-1</f>
        <v>2.494308719193894E-2</v>
      </c>
      <c r="E8" s="96">
        <v>54.19184837143311</v>
      </c>
      <c r="F8" s="28">
        <f t="shared" ref="F8:F12" si="1">E8/E21-1</f>
        <v>2.406523546601691E-2</v>
      </c>
      <c r="G8" s="95">
        <v>51.413902864770513</v>
      </c>
      <c r="H8" s="26">
        <f t="shared" ref="H8:H12" si="2">G8/G21-1</f>
        <v>2.9598980883504877E-2</v>
      </c>
      <c r="I8" s="96">
        <v>46.816974012860712</v>
      </c>
      <c r="J8" s="28">
        <f t="shared" ref="J8:J12" si="3">I8/I21-1</f>
        <v>9.3152943585183223E-2</v>
      </c>
      <c r="K8" s="95">
        <v>41.071313410119821</v>
      </c>
      <c r="L8" s="26">
        <f t="shared" ref="L8:L12" si="4">K8/K21-1</f>
        <v>-6.9326751954271626E-2</v>
      </c>
    </row>
    <row r="9" spans="2:18">
      <c r="B9" s="24" t="s">
        <v>41</v>
      </c>
      <c r="C9" s="95">
        <v>59.575789260725955</v>
      </c>
      <c r="D9" s="26">
        <f t="shared" si="0"/>
        <v>-7.9665830532518078E-2</v>
      </c>
      <c r="E9" s="96">
        <v>63.467570419228494</v>
      </c>
      <c r="F9" s="28">
        <f t="shared" si="1"/>
        <v>-7.3478292105916831E-2</v>
      </c>
      <c r="G9" s="95">
        <v>62.874422425300338</v>
      </c>
      <c r="H9" s="26">
        <f t="shared" si="2"/>
        <v>-6.4152365917303888E-2</v>
      </c>
      <c r="I9" s="96">
        <v>55.019082921471721</v>
      </c>
      <c r="J9" s="28">
        <f t="shared" si="3"/>
        <v>-3.4149426968933194E-2</v>
      </c>
      <c r="K9" s="95">
        <v>39.425563108090095</v>
      </c>
      <c r="L9" s="26">
        <f t="shared" si="4"/>
        <v>-0.13828500930117404</v>
      </c>
    </row>
    <row r="10" spans="2:18">
      <c r="B10" s="24" t="s">
        <v>42</v>
      </c>
      <c r="C10" s="95">
        <v>65.067562027246566</v>
      </c>
      <c r="D10" s="26">
        <f t="shared" si="0"/>
        <v>-3.7868025500848446E-2</v>
      </c>
      <c r="E10" s="96">
        <v>66.080250362055224</v>
      </c>
      <c r="F10" s="28">
        <f t="shared" si="1"/>
        <v>-4.4511837300146628E-2</v>
      </c>
      <c r="G10" s="95">
        <v>68.423001632942373</v>
      </c>
      <c r="H10" s="26">
        <f t="shared" si="2"/>
        <v>-3.3063532432460963E-2</v>
      </c>
      <c r="I10" s="96">
        <v>69.751820162618912</v>
      </c>
      <c r="J10" s="28">
        <f t="shared" si="3"/>
        <v>-5.3925543616295535E-3</v>
      </c>
      <c r="K10" s="95">
        <v>38.11636635668313</v>
      </c>
      <c r="L10" s="26">
        <f t="shared" si="4"/>
        <v>-0.32964552458104146</v>
      </c>
    </row>
    <row r="11" spans="2:18">
      <c r="B11" s="24" t="s">
        <v>43</v>
      </c>
      <c r="C11" s="95">
        <v>72.706421305454981</v>
      </c>
      <c r="D11" s="26">
        <f>C11/C24-1</f>
        <v>-7.4208695501026822E-3</v>
      </c>
      <c r="E11" s="96">
        <v>73.905716305434197</v>
      </c>
      <c r="F11" s="28">
        <f t="shared" si="1"/>
        <v>-1.2351779962124887E-2</v>
      </c>
      <c r="G11" s="95">
        <v>75.392644575135193</v>
      </c>
      <c r="H11" s="26">
        <f t="shared" si="2"/>
        <v>-6.6845247017761622E-3</v>
      </c>
      <c r="I11" s="96">
        <v>77.805629722206405</v>
      </c>
      <c r="J11" s="28">
        <f t="shared" si="3"/>
        <v>3.7961976016627652E-2</v>
      </c>
      <c r="K11" s="95">
        <v>57.626604530601597</v>
      </c>
      <c r="L11" s="26">
        <f t="shared" si="4"/>
        <v>-1.0702068144178623E-2</v>
      </c>
    </row>
    <row r="12" spans="2:18">
      <c r="B12" s="24" t="s">
        <v>44</v>
      </c>
      <c r="C12" s="95">
        <v>69.905525398542011</v>
      </c>
      <c r="D12" s="26">
        <f t="shared" ref="D12" si="5">C12/C25-1</f>
        <v>0.10663672820066972</v>
      </c>
      <c r="E12" s="96">
        <v>73.95768457866609</v>
      </c>
      <c r="F12" s="28">
        <f t="shared" si="1"/>
        <v>0.13658651573176739</v>
      </c>
      <c r="G12" s="95">
        <v>71.917100848268845</v>
      </c>
      <c r="H12" s="26">
        <f t="shared" si="2"/>
        <v>5.5431477080552405E-2</v>
      </c>
      <c r="I12" s="96">
        <v>73.22381357283308</v>
      </c>
      <c r="J12" s="28">
        <f t="shared" si="3"/>
        <v>0.11012452354204205</v>
      </c>
      <c r="K12" s="95">
        <v>42.359830261443811</v>
      </c>
      <c r="L12" s="26">
        <f t="shared" si="4"/>
        <v>-0.1112079256935834</v>
      </c>
    </row>
    <row r="13" spans="2:18" ht="25.5">
      <c r="B13" s="30" t="str">
        <f>actualizaciones!$A$2</f>
        <v>acum. mayo 2012</v>
      </c>
      <c r="C13" s="97">
        <v>63.289903817719541</v>
      </c>
      <c r="D13" s="32">
        <v>6.7853846193433043E-4</v>
      </c>
      <c r="E13" s="98">
        <v>66.239580053363383</v>
      </c>
      <c r="F13" s="34">
        <v>5.0627168375210196E-3</v>
      </c>
      <c r="G13" s="98">
        <v>65.901273231337925</v>
      </c>
      <c r="H13" s="34">
        <v>-4.3697128705754151E-3</v>
      </c>
      <c r="I13" s="98">
        <v>64.411227564380468</v>
      </c>
      <c r="J13" s="34">
        <v>3.9758967152532465E-2</v>
      </c>
      <c r="K13" s="98">
        <v>43.565205496748668</v>
      </c>
      <c r="L13" s="34">
        <v>-0.13574230784512387</v>
      </c>
      <c r="O13" s="21"/>
      <c r="P13" s="21"/>
      <c r="Q13" s="21"/>
      <c r="R13" s="21"/>
    </row>
    <row r="14" spans="2:18" outlineLevel="1">
      <c r="B14" s="24" t="s">
        <v>33</v>
      </c>
      <c r="C14" s="95">
        <v>61.316912547451679</v>
      </c>
      <c r="D14" s="26">
        <f t="shared" ref="D14:D25" si="6">C14/C27-1</f>
        <v>9.5419818839440174E-2</v>
      </c>
      <c r="E14" s="96">
        <v>64.098115758484923</v>
      </c>
      <c r="F14" s="28">
        <f t="shared" ref="F14:F25" si="7">E14/E27-1</f>
        <v>9.7382567342662707E-2</v>
      </c>
      <c r="G14" s="95">
        <v>64.757269359181606</v>
      </c>
      <c r="H14" s="26">
        <f t="shared" ref="H14:H25" si="8">G14/G27-1</f>
        <v>9.5167755102005813E-2</v>
      </c>
      <c r="I14" s="96">
        <v>64.465254595089306</v>
      </c>
      <c r="J14" s="28">
        <f t="shared" ref="J14:J25" si="9">I14/I27-1</f>
        <v>0.14839140816470708</v>
      </c>
      <c r="K14" s="95">
        <v>48.479840817496587</v>
      </c>
      <c r="L14" s="26">
        <f t="shared" ref="L14:L25" si="10">K14/K27-1</f>
        <v>2.4077752798829399E-2</v>
      </c>
    </row>
    <row r="15" spans="2:18" outlineLevel="1">
      <c r="B15" s="24" t="s">
        <v>34</v>
      </c>
      <c r="C15" s="95">
        <v>66.875281578891389</v>
      </c>
      <c r="D15" s="26">
        <f t="shared" si="6"/>
        <v>9.1118939073830729E-2</v>
      </c>
      <c r="E15" s="96">
        <v>69.8</v>
      </c>
      <c r="F15" s="28">
        <f t="shared" si="7"/>
        <v>7.9826732673267342E-2</v>
      </c>
      <c r="G15" s="95">
        <v>71</v>
      </c>
      <c r="H15" s="26">
        <f t="shared" si="8"/>
        <v>9.1803782869444905E-2</v>
      </c>
      <c r="I15" s="96">
        <v>65.61</v>
      </c>
      <c r="J15" s="28">
        <f t="shared" si="9"/>
        <v>0.13492475350285416</v>
      </c>
      <c r="K15" s="95">
        <v>52.5</v>
      </c>
      <c r="L15" s="26">
        <f t="shared" si="10"/>
        <v>8.0645161290322509E-3</v>
      </c>
    </row>
    <row r="16" spans="2:18" outlineLevel="1">
      <c r="B16" s="24" t="s">
        <v>35</v>
      </c>
      <c r="C16" s="95">
        <v>62.62</v>
      </c>
      <c r="D16" s="26">
        <f t="shared" si="6"/>
        <v>0.11081987234246893</v>
      </c>
      <c r="E16" s="96">
        <v>69.89</v>
      </c>
      <c r="F16" s="28">
        <f t="shared" si="7"/>
        <v>0.15961506553841054</v>
      </c>
      <c r="G16" s="95">
        <v>67.28</v>
      </c>
      <c r="H16" s="26">
        <f t="shared" si="8"/>
        <v>5.2071931196246979E-2</v>
      </c>
      <c r="I16" s="96">
        <v>47.53</v>
      </c>
      <c r="J16" s="28">
        <f t="shared" si="9"/>
        <v>0.10457820125493833</v>
      </c>
      <c r="K16" s="95">
        <v>46.47</v>
      </c>
      <c r="L16" s="26">
        <f t="shared" si="10"/>
        <v>1.7245095925846332E-3</v>
      </c>
    </row>
    <row r="17" spans="2:18" outlineLevel="1">
      <c r="B17" s="24" t="s">
        <v>36</v>
      </c>
      <c r="C17" s="95">
        <v>61.680984892869503</v>
      </c>
      <c r="D17" s="26">
        <f t="shared" si="6"/>
        <v>0.16991745383896695</v>
      </c>
      <c r="E17" s="96">
        <v>67.619655908414714</v>
      </c>
      <c r="F17" s="28">
        <f t="shared" si="7"/>
        <v>0.17931649422456308</v>
      </c>
      <c r="G17" s="95">
        <v>65.663431674512012</v>
      </c>
      <c r="H17" s="26">
        <f t="shared" si="8"/>
        <v>0.16829027928631768</v>
      </c>
      <c r="I17" s="96">
        <v>53.547814540823239</v>
      </c>
      <c r="J17" s="28">
        <f t="shared" si="9"/>
        <v>0.19598959001221661</v>
      </c>
      <c r="K17" s="95">
        <v>46.633559853633038</v>
      </c>
      <c r="L17" s="26">
        <f t="shared" si="10"/>
        <v>0.2058908407343305</v>
      </c>
    </row>
    <row r="18" spans="2:18" outlineLevel="1">
      <c r="B18" s="24" t="s">
        <v>37</v>
      </c>
      <c r="C18" s="95">
        <v>72.207141267946596</v>
      </c>
      <c r="D18" s="26">
        <f t="shared" si="6"/>
        <v>8.8036657975689714E-2</v>
      </c>
      <c r="E18" s="96">
        <v>76.209999999999994</v>
      </c>
      <c r="F18" s="28">
        <f t="shared" si="7"/>
        <v>6.7816889574920269E-2</v>
      </c>
      <c r="G18" s="95">
        <v>76.319999999999993</v>
      </c>
      <c r="H18" s="26">
        <f t="shared" si="8"/>
        <v>7.7176603153649159E-2</v>
      </c>
      <c r="I18" s="96">
        <v>65.08</v>
      </c>
      <c r="J18" s="28">
        <f t="shared" si="9"/>
        <v>0.15999678609817281</v>
      </c>
      <c r="K18" s="95">
        <v>31.73</v>
      </c>
      <c r="L18" s="26">
        <f t="shared" si="10"/>
        <v>-0.15341515474919953</v>
      </c>
    </row>
    <row r="19" spans="2:18" outlineLevel="1">
      <c r="B19" s="24" t="s">
        <v>38</v>
      </c>
      <c r="C19" s="95">
        <v>66.516495416177889</v>
      </c>
      <c r="D19" s="26">
        <f t="shared" si="6"/>
        <v>0.11020050561954653</v>
      </c>
      <c r="E19" s="96">
        <v>72.86</v>
      </c>
      <c r="F19" s="28">
        <f t="shared" si="7"/>
        <v>8.5459489706793068E-2</v>
      </c>
      <c r="G19" s="95">
        <v>71.650000000000006</v>
      </c>
      <c r="H19" s="26">
        <f t="shared" si="8"/>
        <v>9.3161776208295022E-2</v>
      </c>
      <c r="I19" s="96">
        <v>54.2</v>
      </c>
      <c r="J19" s="28">
        <f t="shared" si="9"/>
        <v>0.16041055270434579</v>
      </c>
      <c r="K19" s="95">
        <v>45.807977718853131</v>
      </c>
      <c r="L19" s="26">
        <f t="shared" si="10"/>
        <v>0.20547309786455603</v>
      </c>
    </row>
    <row r="20" spans="2:18" outlineLevel="1">
      <c r="B20" s="24" t="s">
        <v>39</v>
      </c>
      <c r="C20" s="95">
        <v>55.14</v>
      </c>
      <c r="D20" s="26">
        <f t="shared" si="6"/>
        <v>0.11074921090365808</v>
      </c>
      <c r="E20" s="96">
        <v>59.91</v>
      </c>
      <c r="F20" s="28">
        <f t="shared" si="7"/>
        <v>0.14386964814812964</v>
      </c>
      <c r="G20" s="95">
        <v>59.53</v>
      </c>
      <c r="H20" s="26">
        <f t="shared" si="8"/>
        <v>0.13919814848692913</v>
      </c>
      <c r="I20" s="96">
        <v>49.13</v>
      </c>
      <c r="J20" s="28">
        <f t="shared" si="9"/>
        <v>-2.4198057001118545E-2</v>
      </c>
      <c r="K20" s="95">
        <v>43.23</v>
      </c>
      <c r="L20" s="26">
        <f t="shared" si="10"/>
        <v>0.24295572167912582</v>
      </c>
      <c r="N20" s="29"/>
      <c r="O20" s="29"/>
      <c r="P20" s="29"/>
    </row>
    <row r="21" spans="2:18" outlineLevel="1">
      <c r="B21" s="24" t="s">
        <v>40</v>
      </c>
      <c r="C21" s="95">
        <v>48.47286530124947</v>
      </c>
      <c r="D21" s="26">
        <f t="shared" si="6"/>
        <v>9.2167922798642055E-2</v>
      </c>
      <c r="E21" s="96">
        <v>52.918355681483774</v>
      </c>
      <c r="F21" s="28">
        <f t="shared" si="7"/>
        <v>9.2383080438528165E-2</v>
      </c>
      <c r="G21" s="95">
        <v>49.935852520611419</v>
      </c>
      <c r="H21" s="26">
        <f t="shared" si="8"/>
        <v>9.6456451057660653E-2</v>
      </c>
      <c r="I21" s="96">
        <v>42.827469191379926</v>
      </c>
      <c r="J21" s="28">
        <f t="shared" si="9"/>
        <v>-3.8077040704200926E-2</v>
      </c>
      <c r="K21" s="95">
        <v>44.130755339065892</v>
      </c>
      <c r="L21" s="26">
        <f t="shared" si="10"/>
        <v>0.35313862870897883</v>
      </c>
    </row>
    <row r="22" spans="2:18" outlineLevel="1">
      <c r="B22" s="24" t="s">
        <v>41</v>
      </c>
      <c r="C22" s="95">
        <v>64.732779937093213</v>
      </c>
      <c r="D22" s="26">
        <f t="shared" si="6"/>
        <v>0.28307588975622822</v>
      </c>
      <c r="E22" s="96">
        <v>68.500899523968727</v>
      </c>
      <c r="F22" s="28">
        <f t="shared" si="7"/>
        <v>0.2282372390336207</v>
      </c>
      <c r="G22" s="95">
        <v>67.184464794772822</v>
      </c>
      <c r="H22" s="26">
        <f t="shared" si="8"/>
        <v>0.31659261662012539</v>
      </c>
      <c r="I22" s="96">
        <v>56.964383992452234</v>
      </c>
      <c r="J22" s="28">
        <f t="shared" si="9"/>
        <v>0.23817162041391637</v>
      </c>
      <c r="K22" s="95">
        <v>45.752439650744734</v>
      </c>
      <c r="L22" s="26">
        <f t="shared" si="10"/>
        <v>0.24752205682901796</v>
      </c>
    </row>
    <row r="23" spans="2:18" outlineLevel="1">
      <c r="B23" s="24" t="s">
        <v>42</v>
      </c>
      <c r="C23" s="95">
        <v>67.628520568727808</v>
      </c>
      <c r="D23" s="26">
        <f t="shared" si="6"/>
        <v>0.1787627117731041</v>
      </c>
      <c r="E23" s="96">
        <v>69.158627957605532</v>
      </c>
      <c r="F23" s="28">
        <f t="shared" si="7"/>
        <v>0.1947350402938457</v>
      </c>
      <c r="G23" s="95">
        <v>70.762665312509924</v>
      </c>
      <c r="H23" s="26">
        <f t="shared" si="8"/>
        <v>0.1627521780163883</v>
      </c>
      <c r="I23" s="96">
        <v>70.13</v>
      </c>
      <c r="J23" s="28">
        <f t="shared" si="9"/>
        <v>0.21428151516519223</v>
      </c>
      <c r="K23" s="95">
        <v>56.860016236724817</v>
      </c>
      <c r="L23" s="26">
        <f t="shared" si="10"/>
        <v>0.55057154412771014</v>
      </c>
    </row>
    <row r="24" spans="2:18" outlineLevel="1">
      <c r="B24" s="24" t="s">
        <v>43</v>
      </c>
      <c r="C24" s="95">
        <v>73.25</v>
      </c>
      <c r="D24" s="26">
        <f>C24/C37-1</f>
        <v>0.20180278838738097</v>
      </c>
      <c r="E24" s="96">
        <v>74.83</v>
      </c>
      <c r="F24" s="28">
        <f t="shared" si="7"/>
        <v>0.22913929040735859</v>
      </c>
      <c r="G24" s="95">
        <v>75.900000000000006</v>
      </c>
      <c r="H24" s="26">
        <f t="shared" si="8"/>
        <v>0.21284755512943443</v>
      </c>
      <c r="I24" s="96">
        <v>74.959999999999994</v>
      </c>
      <c r="J24" s="28">
        <f t="shared" si="9"/>
        <v>9.334889148191361E-2</v>
      </c>
      <c r="K24" s="95">
        <v>58.25</v>
      </c>
      <c r="L24" s="26">
        <f t="shared" si="10"/>
        <v>0.17938854019032191</v>
      </c>
    </row>
    <row r="25" spans="2:18" outlineLevel="1">
      <c r="B25" s="24" t="s">
        <v>44</v>
      </c>
      <c r="C25" s="95">
        <v>63.169352342213095</v>
      </c>
      <c r="D25" s="26">
        <f t="shared" si="6"/>
        <v>8.4178259266423305E-2</v>
      </c>
      <c r="E25" s="96">
        <v>65.069999999999993</v>
      </c>
      <c r="F25" s="28">
        <f t="shared" si="7"/>
        <v>0.10082896295043131</v>
      </c>
      <c r="G25" s="95">
        <v>68.14</v>
      </c>
      <c r="H25" s="26">
        <f t="shared" si="8"/>
        <v>0.10923001790656039</v>
      </c>
      <c r="I25" s="96">
        <v>65.959999999999994</v>
      </c>
      <c r="J25" s="28">
        <f t="shared" si="9"/>
        <v>1.9632091513371419E-2</v>
      </c>
      <c r="K25" s="95">
        <v>47.66</v>
      </c>
      <c r="L25" s="26">
        <f t="shared" si="10"/>
        <v>0.29159891598915988</v>
      </c>
    </row>
    <row r="26" spans="2:18" ht="15" customHeight="1">
      <c r="B26" s="35">
        <v>2011</v>
      </c>
      <c r="C26" s="99">
        <v>63.562077784569098</v>
      </c>
      <c r="D26" s="37">
        <f>C26/C39-1</f>
        <v>0.13292697783112573</v>
      </c>
      <c r="E26" s="99">
        <v>67.503988357350664</v>
      </c>
      <c r="F26" s="37">
        <f>E26/E39-1</f>
        <v>0.13531091400353445</v>
      </c>
      <c r="G26" s="99">
        <v>67.262910727200278</v>
      </c>
      <c r="H26" s="37">
        <f>G26/G39-1</f>
        <v>0.13004998387293454</v>
      </c>
      <c r="I26" s="99">
        <v>59.114333669986991</v>
      </c>
      <c r="J26" s="37">
        <f>I26/I39-1</f>
        <v>0.11515895252531783</v>
      </c>
      <c r="K26" s="99">
        <v>46.774626312643825</v>
      </c>
      <c r="L26" s="37">
        <f>K26/K39-1</f>
        <v>0.16478959207441468</v>
      </c>
      <c r="O26" s="21"/>
      <c r="P26" s="21"/>
      <c r="Q26" s="21"/>
      <c r="R26" s="21"/>
    </row>
    <row r="27" spans="2:18" hidden="1" outlineLevel="1">
      <c r="B27" s="24" t="s">
        <v>33</v>
      </c>
      <c r="C27" s="95">
        <v>55.975719530448927</v>
      </c>
      <c r="D27" s="26">
        <f>C27/C40-1</f>
        <v>4.5511903302423162E-2</v>
      </c>
      <c r="E27" s="96">
        <v>58.41</v>
      </c>
      <c r="F27" s="28">
        <f>E27/E40-1</f>
        <v>5.2397657741426018E-2</v>
      </c>
      <c r="G27" s="95">
        <v>59.13</v>
      </c>
      <c r="H27" s="26">
        <f>G27/G40-1</f>
        <v>8.7612937132006019E-2</v>
      </c>
      <c r="I27" s="96">
        <v>56.135263758298194</v>
      </c>
      <c r="J27" s="28">
        <f>I27/I40-1</f>
        <v>-2.387901905193468E-2</v>
      </c>
      <c r="K27" s="95">
        <v>47.34</v>
      </c>
      <c r="L27" s="26">
        <f>K27/K40-1</f>
        <v>1.8605211220756424E-2</v>
      </c>
    </row>
    <row r="28" spans="2:18" hidden="1" outlineLevel="1">
      <c r="B28" s="24" t="s">
        <v>34</v>
      </c>
      <c r="C28" s="95">
        <v>61.290551546705636</v>
      </c>
      <c r="D28" s="26">
        <f t="shared" ref="D28:F78" si="11">C28/C41-1</f>
        <v>0.11613351176960762</v>
      </c>
      <c r="E28" s="96">
        <v>64.64</v>
      </c>
      <c r="F28" s="28">
        <f t="shared" si="11"/>
        <v>0.10085730566187268</v>
      </c>
      <c r="G28" s="95">
        <v>65.03</v>
      </c>
      <c r="H28" s="26">
        <f t="shared" ref="H28:H38" si="12">G28/G41-1</f>
        <v>0.19095136466173446</v>
      </c>
      <c r="I28" s="96">
        <v>57.81</v>
      </c>
      <c r="J28" s="28">
        <f t="shared" ref="J28:J38" si="13">I28/I41-1</f>
        <v>1.3015310863451646E-2</v>
      </c>
      <c r="K28" s="95">
        <v>52.08</v>
      </c>
      <c r="L28" s="26">
        <f t="shared" ref="L28:L38" si="14">K28/K41-1</f>
        <v>0.41216055443257282</v>
      </c>
    </row>
    <row r="29" spans="2:18" hidden="1" outlineLevel="1">
      <c r="B29" s="24" t="s">
        <v>35</v>
      </c>
      <c r="C29" s="95">
        <v>56.372776144118234</v>
      </c>
      <c r="D29" s="26">
        <f t="shared" si="11"/>
        <v>0.1051149329562584</v>
      </c>
      <c r="E29" s="96">
        <v>60.27</v>
      </c>
      <c r="F29" s="28">
        <f t="shared" si="11"/>
        <v>0.10150459793136801</v>
      </c>
      <c r="G29" s="95">
        <v>63.95</v>
      </c>
      <c r="H29" s="26">
        <f t="shared" si="12"/>
        <v>0.15475616110037338</v>
      </c>
      <c r="I29" s="96">
        <v>43.03</v>
      </c>
      <c r="J29" s="28">
        <f t="shared" si="13"/>
        <v>1.3513729680979303E-2</v>
      </c>
      <c r="K29" s="95">
        <v>46.39</v>
      </c>
      <c r="L29" s="26">
        <f t="shared" si="14"/>
        <v>0.24300219537452539</v>
      </c>
    </row>
    <row r="30" spans="2:18" hidden="1" outlineLevel="1">
      <c r="B30" s="24" t="s">
        <v>36</v>
      </c>
      <c r="C30" s="95">
        <v>52.722510199732064</v>
      </c>
      <c r="D30" s="26">
        <f t="shared" si="11"/>
        <v>5.9118230753032686E-2</v>
      </c>
      <c r="E30" s="96">
        <v>57.338005734310293</v>
      </c>
      <c r="F30" s="28">
        <f t="shared" si="11"/>
        <v>5.3233022305479327E-2</v>
      </c>
      <c r="G30" s="95">
        <v>56.204723122941957</v>
      </c>
      <c r="H30" s="26">
        <f t="shared" si="12"/>
        <v>8.148399312953547E-2</v>
      </c>
      <c r="I30" s="96">
        <v>44.772809887313706</v>
      </c>
      <c r="J30" s="28">
        <f t="shared" si="13"/>
        <v>-2.3919557721523654E-2</v>
      </c>
      <c r="K30" s="95">
        <v>38.671460366375619</v>
      </c>
      <c r="L30" s="26">
        <f t="shared" si="14"/>
        <v>0.12319083259876917</v>
      </c>
    </row>
    <row r="31" spans="2:18" hidden="1" outlineLevel="1">
      <c r="B31" s="24" t="s">
        <v>37</v>
      </c>
      <c r="C31" s="95">
        <v>66.364621760345088</v>
      </c>
      <c r="D31" s="26">
        <f t="shared" si="11"/>
        <v>4.8647891791392839E-2</v>
      </c>
      <c r="E31" s="96">
        <v>71.369914396407324</v>
      </c>
      <c r="F31" s="28">
        <f t="shared" si="11"/>
        <v>2.5724552980846971E-2</v>
      </c>
      <c r="G31" s="95">
        <v>70.851891673619704</v>
      </c>
      <c r="H31" s="26">
        <f t="shared" si="12"/>
        <v>9.2887423625169108E-2</v>
      </c>
      <c r="I31" s="96">
        <v>56.103603716788363</v>
      </c>
      <c r="J31" s="28">
        <f t="shared" si="13"/>
        <v>-0.12173444400769629</v>
      </c>
      <c r="K31" s="95">
        <v>37.479999999999997</v>
      </c>
      <c r="L31" s="26">
        <f t="shared" si="14"/>
        <v>0.36043557168784024</v>
      </c>
    </row>
    <row r="32" spans="2:18" hidden="1" outlineLevel="1">
      <c r="B32" s="24" t="s">
        <v>38</v>
      </c>
      <c r="C32" s="95">
        <v>59.913948047662259</v>
      </c>
      <c r="D32" s="26">
        <f t="shared" si="11"/>
        <v>6.3081132242310378E-2</v>
      </c>
      <c r="E32" s="96">
        <v>67.123647350193707</v>
      </c>
      <c r="F32" s="28">
        <f t="shared" si="11"/>
        <v>9.6075234327134273E-2</v>
      </c>
      <c r="G32" s="95">
        <v>65.543821197739675</v>
      </c>
      <c r="H32" s="26">
        <f t="shared" si="12"/>
        <v>8.6421700608978469E-2</v>
      </c>
      <c r="I32" s="96">
        <v>46.707606953148165</v>
      </c>
      <c r="J32" s="28">
        <f t="shared" si="13"/>
        <v>-9.28800358681654E-2</v>
      </c>
      <c r="K32" s="95">
        <v>38</v>
      </c>
      <c r="L32" s="26">
        <f t="shared" si="14"/>
        <v>8.2004555808656177E-2</v>
      </c>
    </row>
    <row r="33" spans="2:17" hidden="1" outlineLevel="1">
      <c r="B33" s="24" t="s">
        <v>39</v>
      </c>
      <c r="C33" s="95">
        <v>49.642168960120578</v>
      </c>
      <c r="D33" s="26">
        <f t="shared" si="11"/>
        <v>7.3443333386952414E-2</v>
      </c>
      <c r="E33" s="96">
        <v>52.37484891481423</v>
      </c>
      <c r="F33" s="28">
        <f t="shared" si="11"/>
        <v>6.2154692517966126E-2</v>
      </c>
      <c r="G33" s="95">
        <v>52.256054031572219</v>
      </c>
      <c r="H33" s="26">
        <f t="shared" si="12"/>
        <v>7.410205102281453E-2</v>
      </c>
      <c r="I33" s="96">
        <v>50.348331802877254</v>
      </c>
      <c r="J33" s="28">
        <f t="shared" si="13"/>
        <v>7.8898167490600635E-2</v>
      </c>
      <c r="K33" s="95">
        <v>34.78</v>
      </c>
      <c r="L33" s="26">
        <f t="shared" si="14"/>
        <v>-6.0264251654686407E-2</v>
      </c>
      <c r="N33" s="29"/>
      <c r="O33" s="29"/>
      <c r="P33" s="29"/>
    </row>
    <row r="34" spans="2:17" hidden="1" outlineLevel="1">
      <c r="B34" s="24" t="s">
        <v>40</v>
      </c>
      <c r="C34" s="95">
        <v>44.382245888562132</v>
      </c>
      <c r="D34" s="26">
        <f t="shared" si="11"/>
        <v>5.1243076318947756E-2</v>
      </c>
      <c r="E34" s="96">
        <v>48.443038554057559</v>
      </c>
      <c r="F34" s="28">
        <f t="shared" si="11"/>
        <v>9.0813748121088889E-2</v>
      </c>
      <c r="G34" s="95">
        <v>45.54294196768366</v>
      </c>
      <c r="H34" s="26">
        <f t="shared" si="12"/>
        <v>4.7204919928343525E-2</v>
      </c>
      <c r="I34" s="96">
        <v>44.522764299890397</v>
      </c>
      <c r="J34" s="28">
        <f t="shared" si="13"/>
        <v>5.3045513242440778E-2</v>
      </c>
      <c r="K34" s="95">
        <v>32.613624652169435</v>
      </c>
      <c r="L34" s="26">
        <f t="shared" si="14"/>
        <v>-0.15112897834020211</v>
      </c>
    </row>
    <row r="35" spans="2:17" hidden="1" outlineLevel="1">
      <c r="B35" s="24" t="s">
        <v>41</v>
      </c>
      <c r="C35" s="95">
        <v>50.451248015728673</v>
      </c>
      <c r="D35" s="26">
        <f t="shared" si="11"/>
        <v>-3.9832716267403034E-2</v>
      </c>
      <c r="E35" s="96">
        <v>55.771716853224028</v>
      </c>
      <c r="F35" s="28">
        <f t="shared" si="11"/>
        <v>-4.5498430163541936E-3</v>
      </c>
      <c r="G35" s="95">
        <v>51.02904569466947</v>
      </c>
      <c r="H35" s="26">
        <f t="shared" si="12"/>
        <v>-5.466754919100647E-2</v>
      </c>
      <c r="I35" s="96">
        <v>46.00685644322008</v>
      </c>
      <c r="J35" s="28">
        <f t="shared" si="13"/>
        <v>-0.11712039065016155</v>
      </c>
      <c r="K35" s="95">
        <v>36.674653887113948</v>
      </c>
      <c r="L35" s="26">
        <f t="shared" si="14"/>
        <v>-6.6802700073436361E-2</v>
      </c>
    </row>
    <row r="36" spans="2:17" hidden="1" outlineLevel="1">
      <c r="B36" s="24" t="s">
        <v>42</v>
      </c>
      <c r="C36" s="95">
        <v>57.372463425654566</v>
      </c>
      <c r="D36" s="26">
        <f t="shared" si="11"/>
        <v>2.2417830811127804E-3</v>
      </c>
      <c r="E36" s="96">
        <v>57.886163563593087</v>
      </c>
      <c r="F36" s="28">
        <f t="shared" si="11"/>
        <v>1.5190521985146921E-2</v>
      </c>
      <c r="G36" s="95">
        <v>60.857908202957212</v>
      </c>
      <c r="H36" s="26">
        <f t="shared" si="12"/>
        <v>1.0425173550675959E-2</v>
      </c>
      <c r="I36" s="96">
        <v>57.754317367220594</v>
      </c>
      <c r="J36" s="28">
        <f t="shared" si="13"/>
        <v>-5.6610301090810222E-2</v>
      </c>
      <c r="K36" s="95">
        <v>36.670359682572403</v>
      </c>
      <c r="L36" s="26">
        <f t="shared" si="14"/>
        <v>-0.21527156681848048</v>
      </c>
    </row>
    <row r="37" spans="2:17" hidden="1" outlineLevel="1">
      <c r="B37" s="24" t="s">
        <v>43</v>
      </c>
      <c r="C37" s="95">
        <v>60.950099889757524</v>
      </c>
      <c r="D37" s="26">
        <f t="shared" si="11"/>
        <v>4.05339196311294E-3</v>
      </c>
      <c r="E37" s="96">
        <v>60.88</v>
      </c>
      <c r="F37" s="28">
        <f t="shared" si="11"/>
        <v>7.1133167907362349E-3</v>
      </c>
      <c r="G37" s="95">
        <v>62.58</v>
      </c>
      <c r="H37" s="26">
        <f t="shared" si="12"/>
        <v>-2.931596091205213E-2</v>
      </c>
      <c r="I37" s="96">
        <v>68.56</v>
      </c>
      <c r="J37" s="28">
        <f t="shared" si="13"/>
        <v>4.2262085740346622E-2</v>
      </c>
      <c r="K37" s="95">
        <v>49.39</v>
      </c>
      <c r="L37" s="26">
        <f t="shared" si="14"/>
        <v>-0.10880548538433776</v>
      </c>
    </row>
    <row r="38" spans="2:17" hidden="1" outlineLevel="1">
      <c r="B38" s="24" t="s">
        <v>44</v>
      </c>
      <c r="C38" s="95">
        <v>58.264728887807387</v>
      </c>
      <c r="D38" s="26">
        <f t="shared" si="11"/>
        <v>-2.2362553070906399E-2</v>
      </c>
      <c r="E38" s="96">
        <v>59.11</v>
      </c>
      <c r="F38" s="28">
        <f t="shared" si="11"/>
        <v>-3.4150326797385722E-2</v>
      </c>
      <c r="G38" s="95">
        <v>61.43</v>
      </c>
      <c r="H38" s="26">
        <f t="shared" si="12"/>
        <v>-2.4456090201683378E-2</v>
      </c>
      <c r="I38" s="96">
        <v>64.69</v>
      </c>
      <c r="J38" s="28">
        <f t="shared" si="13"/>
        <v>-2.6632560938910532E-2</v>
      </c>
      <c r="K38" s="95">
        <v>36.9</v>
      </c>
      <c r="L38" s="26">
        <f t="shared" si="14"/>
        <v>-0.12205567451820132</v>
      </c>
    </row>
    <row r="39" spans="2:17" collapsed="1">
      <c r="B39" s="38">
        <v>2010</v>
      </c>
      <c r="C39" s="100">
        <v>56.104302420489866</v>
      </c>
      <c r="D39" s="40">
        <f>C39/C52-1</f>
        <v>4.0435818049023187E-2</v>
      </c>
      <c r="E39" s="100">
        <v>59.458591936992967</v>
      </c>
      <c r="F39" s="40">
        <f>E39/E52-1</f>
        <v>4.5572847159077501E-2</v>
      </c>
      <c r="G39" s="100">
        <v>59.522066888293921</v>
      </c>
      <c r="H39" s="40">
        <f>G39/G52-1</f>
        <v>5.8326171297294671E-2</v>
      </c>
      <c r="I39" s="100">
        <v>53.009782628853443</v>
      </c>
      <c r="J39" s="40">
        <f>I39/I52-1</f>
        <v>-2.4803804613551916E-2</v>
      </c>
      <c r="K39" s="100">
        <v>40.157146518918708</v>
      </c>
      <c r="L39" s="40">
        <f>K39/K52-1</f>
        <v>1.2990317321541989E-2</v>
      </c>
    </row>
    <row r="40" spans="2:17" ht="15" hidden="1" customHeight="1" outlineLevel="1">
      <c r="B40" s="24" t="s">
        <v>33</v>
      </c>
      <c r="C40" s="95">
        <v>53.539055226095769</v>
      </c>
      <c r="D40" s="26">
        <f t="shared" si="11"/>
        <v>-7.6514199942942507E-2</v>
      </c>
      <c r="E40" s="96">
        <v>55.501833903122694</v>
      </c>
      <c r="F40" s="28">
        <f t="shared" si="11"/>
        <v>-6.8292195683688162E-2</v>
      </c>
      <c r="G40" s="95">
        <v>54.36676779141996</v>
      </c>
      <c r="H40" s="26">
        <f t="shared" ref="H40:H77" si="15">G40/G53-1</f>
        <v>-0.10285861730330104</v>
      </c>
      <c r="I40" s="96">
        <v>57.508510578039591</v>
      </c>
      <c r="J40" s="28">
        <f t="shared" ref="J40:J77" si="16">I40/I53-1</f>
        <v>-9.0055212372791349E-2</v>
      </c>
      <c r="K40" s="95">
        <v>46.475316912295163</v>
      </c>
      <c r="L40" s="26">
        <f t="shared" ref="L40:L77" si="17">K40/K53-1</f>
        <v>5.2430183702336208E-2</v>
      </c>
      <c r="N40" s="29"/>
      <c r="O40" s="29"/>
      <c r="P40" s="29"/>
    </row>
    <row r="41" spans="2:17" ht="15" hidden="1" customHeight="1" outlineLevel="1">
      <c r="B41" s="24" t="s">
        <v>34</v>
      </c>
      <c r="C41" s="95">
        <v>54.913279549801061</v>
      </c>
      <c r="D41" s="26">
        <f t="shared" si="11"/>
        <v>-9.5231853005462996E-2</v>
      </c>
      <c r="E41" s="96">
        <v>58.71787348600666</v>
      </c>
      <c r="F41" s="28">
        <f t="shared" si="11"/>
        <v>-6.8118179876104357E-2</v>
      </c>
      <c r="G41" s="95">
        <v>54.603405251960439</v>
      </c>
      <c r="H41" s="26">
        <f t="shared" si="15"/>
        <v>-0.14628822307754163</v>
      </c>
      <c r="I41" s="96">
        <v>57.06725197541703</v>
      </c>
      <c r="J41" s="28">
        <f t="shared" si="16"/>
        <v>-7.5085057124521404E-2</v>
      </c>
      <c r="K41" s="95">
        <v>36.879659211927581</v>
      </c>
      <c r="L41" s="26">
        <f t="shared" si="17"/>
        <v>-0.27316398872826997</v>
      </c>
      <c r="O41" s="29"/>
      <c r="P41" s="29"/>
      <c r="Q41" s="29"/>
    </row>
    <row r="42" spans="2:17" ht="15" hidden="1" customHeight="1" outlineLevel="1">
      <c r="B42" s="24" t="s">
        <v>35</v>
      </c>
      <c r="C42" s="95">
        <v>51.010781288890179</v>
      </c>
      <c r="D42" s="26">
        <f t="shared" si="11"/>
        <v>-0.10228116041542146</v>
      </c>
      <c r="E42" s="96">
        <v>54.716067561758173</v>
      </c>
      <c r="F42" s="28">
        <f t="shared" si="11"/>
        <v>-0.12384199260595408</v>
      </c>
      <c r="G42" s="95">
        <v>55.379656895756852</v>
      </c>
      <c r="H42" s="26">
        <f t="shared" si="15"/>
        <v>-7.6389978389645563E-2</v>
      </c>
      <c r="I42" s="96">
        <v>42.456257611373871</v>
      </c>
      <c r="J42" s="28">
        <f t="shared" si="16"/>
        <v>-0.18416107587675112</v>
      </c>
      <c r="K42" s="95">
        <v>37.320931670617334</v>
      </c>
      <c r="L42" s="26">
        <f t="shared" si="17"/>
        <v>-0.25178565215282012</v>
      </c>
    </row>
    <row r="43" spans="2:17" ht="15" hidden="1" customHeight="1" outlineLevel="1">
      <c r="B43" s="24" t="s">
        <v>36</v>
      </c>
      <c r="C43" s="95">
        <v>49.779626739355038</v>
      </c>
      <c r="D43" s="26">
        <f t="shared" si="11"/>
        <v>-9.6216339181741883E-2</v>
      </c>
      <c r="E43" s="96">
        <v>54.44</v>
      </c>
      <c r="F43" s="28">
        <f t="shared" si="11"/>
        <v>-8.9784317003845593E-2</v>
      </c>
      <c r="G43" s="95">
        <v>51.97</v>
      </c>
      <c r="H43" s="26">
        <f t="shared" si="15"/>
        <v>-8.1639865700653846E-2</v>
      </c>
      <c r="I43" s="96">
        <v>45.87</v>
      </c>
      <c r="J43" s="28">
        <f t="shared" si="16"/>
        <v>-0.19441517386722873</v>
      </c>
      <c r="K43" s="95">
        <v>34.43</v>
      </c>
      <c r="L43" s="26">
        <f t="shared" si="17"/>
        <v>-0.15654091131798142</v>
      </c>
    </row>
    <row r="44" spans="2:17" ht="15" hidden="1" customHeight="1" outlineLevel="1">
      <c r="B44" s="24" t="s">
        <v>37</v>
      </c>
      <c r="C44" s="95">
        <v>63.285896324051336</v>
      </c>
      <c r="D44" s="26">
        <f t="shared" si="11"/>
        <v>-0.11812677448346953</v>
      </c>
      <c r="E44" s="96">
        <v>69.58</v>
      </c>
      <c r="F44" s="28">
        <f t="shared" si="11"/>
        <v>-0.10346604818966632</v>
      </c>
      <c r="G44" s="95">
        <v>64.83</v>
      </c>
      <c r="H44" s="26">
        <f t="shared" si="15"/>
        <v>-9.7954640322805098E-2</v>
      </c>
      <c r="I44" s="96">
        <v>63.88</v>
      </c>
      <c r="J44" s="28">
        <f t="shared" si="16"/>
        <v>-0.21242756750092462</v>
      </c>
      <c r="K44" s="95">
        <v>27.55</v>
      </c>
      <c r="L44" s="26">
        <f t="shared" si="17"/>
        <v>-0.25338753387533874</v>
      </c>
    </row>
    <row r="45" spans="2:17" ht="15" hidden="1" customHeight="1" outlineLevel="1">
      <c r="B45" s="24" t="s">
        <v>38</v>
      </c>
      <c r="C45" s="95">
        <v>56.358772844823612</v>
      </c>
      <c r="D45" s="26">
        <f t="shared" si="11"/>
        <v>-0.14143615653805086</v>
      </c>
      <c r="E45" s="96">
        <v>61.24</v>
      </c>
      <c r="F45" s="28">
        <f t="shared" si="11"/>
        <v>-0.1560088202866593</v>
      </c>
      <c r="G45" s="95">
        <v>60.33</v>
      </c>
      <c r="H45" s="26">
        <f t="shared" si="15"/>
        <v>-0.11617345443891014</v>
      </c>
      <c r="I45" s="96">
        <v>51.49</v>
      </c>
      <c r="J45" s="28">
        <f t="shared" si="16"/>
        <v>-0.21124387254901955</v>
      </c>
      <c r="K45" s="95">
        <v>35.119999999999997</v>
      </c>
      <c r="L45" s="26">
        <f t="shared" si="17"/>
        <v>-0.28165268971159751</v>
      </c>
      <c r="O45" s="21"/>
      <c r="P45" s="21"/>
      <c r="Q45" s="21"/>
    </row>
    <row r="46" spans="2:17" ht="15" hidden="1" customHeight="1" outlineLevel="1">
      <c r="B46" s="24" t="s">
        <v>39</v>
      </c>
      <c r="C46" s="95">
        <v>46.245728503887108</v>
      </c>
      <c r="D46" s="26">
        <f t="shared" si="11"/>
        <v>-0.16609189311090755</v>
      </c>
      <c r="E46" s="96">
        <v>49.310000966670231</v>
      </c>
      <c r="F46" s="28">
        <f t="shared" si="11"/>
        <v>-0.17789261476041629</v>
      </c>
      <c r="G46" s="95">
        <v>48.650921001232007</v>
      </c>
      <c r="H46" s="26">
        <f t="shared" si="15"/>
        <v>-0.18027091826062336</v>
      </c>
      <c r="I46" s="96">
        <v>46.666435554322959</v>
      </c>
      <c r="J46" s="28">
        <f t="shared" si="16"/>
        <v>-0.18013992350100216</v>
      </c>
      <c r="K46" s="95">
        <v>37.010404319768206</v>
      </c>
      <c r="L46" s="26">
        <f t="shared" si="17"/>
        <v>-0.20901038000067951</v>
      </c>
    </row>
    <row r="47" spans="2:17" ht="15" hidden="1" customHeight="1" outlineLevel="1">
      <c r="B47" s="24" t="s">
        <v>40</v>
      </c>
      <c r="C47" s="95">
        <v>42.218823494154968</v>
      </c>
      <c r="D47" s="26">
        <f t="shared" si="11"/>
        <v>-0.18192074877661413</v>
      </c>
      <c r="E47" s="96">
        <v>44.41</v>
      </c>
      <c r="F47" s="28">
        <f t="shared" si="11"/>
        <v>-0.22400838720950556</v>
      </c>
      <c r="G47" s="95">
        <v>43.49</v>
      </c>
      <c r="H47" s="26">
        <f t="shared" si="15"/>
        <v>-0.14909019761299158</v>
      </c>
      <c r="I47" s="96">
        <v>42.28</v>
      </c>
      <c r="J47" s="28">
        <f t="shared" si="16"/>
        <v>-0.23709852038975099</v>
      </c>
      <c r="K47" s="95">
        <v>38.42</v>
      </c>
      <c r="L47" s="26">
        <f t="shared" si="17"/>
        <v>-0.29979952615272454</v>
      </c>
    </row>
    <row r="48" spans="2:17" ht="15" hidden="1" customHeight="1" outlineLevel="1">
      <c r="B48" s="24" t="s">
        <v>41</v>
      </c>
      <c r="C48" s="95">
        <v>52.544227313809579</v>
      </c>
      <c r="D48" s="26">
        <f t="shared" si="11"/>
        <v>-0.13382983920848956</v>
      </c>
      <c r="E48" s="96">
        <v>56.026629220914671</v>
      </c>
      <c r="F48" s="28">
        <f t="shared" si="11"/>
        <v>-0.13725547858154186</v>
      </c>
      <c r="G48" s="95">
        <v>53.98</v>
      </c>
      <c r="H48" s="26">
        <f t="shared" si="15"/>
        <v>-8.2440931497535286E-2</v>
      </c>
      <c r="I48" s="96">
        <v>52.11</v>
      </c>
      <c r="J48" s="28">
        <f t="shared" si="16"/>
        <v>-0.24324716816729597</v>
      </c>
      <c r="K48" s="95">
        <v>39.299999999999997</v>
      </c>
      <c r="L48" s="26">
        <f t="shared" si="17"/>
        <v>-0.22147385103011097</v>
      </c>
    </row>
    <row r="49" spans="2:12" ht="15" hidden="1" customHeight="1" outlineLevel="1">
      <c r="B49" s="24" t="s">
        <v>42</v>
      </c>
      <c r="C49" s="95">
        <v>57.244134493454197</v>
      </c>
      <c r="D49" s="26">
        <f t="shared" si="11"/>
        <v>-0.1732634566793938</v>
      </c>
      <c r="E49" s="96">
        <v>57.02</v>
      </c>
      <c r="F49" s="28">
        <f t="shared" si="11"/>
        <v>-0.20871495975575904</v>
      </c>
      <c r="G49" s="95">
        <v>60.23</v>
      </c>
      <c r="H49" s="26">
        <f t="shared" si="15"/>
        <v>-0.16102521242512902</v>
      </c>
      <c r="I49" s="96">
        <v>61.22</v>
      </c>
      <c r="J49" s="28">
        <f t="shared" si="16"/>
        <v>-0.14995834490419324</v>
      </c>
      <c r="K49" s="95">
        <v>46.73</v>
      </c>
      <c r="L49" s="26">
        <f t="shared" si="17"/>
        <v>-0.15998561927017807</v>
      </c>
    </row>
    <row r="50" spans="2:12" ht="15" hidden="1" customHeight="1" outlineLevel="1">
      <c r="B50" s="24" t="s">
        <v>43</v>
      </c>
      <c r="C50" s="95">
        <v>60.704042611308388</v>
      </c>
      <c r="D50" s="26">
        <f t="shared" si="11"/>
        <v>-0.12847181637072957</v>
      </c>
      <c r="E50" s="96">
        <v>60.45</v>
      </c>
      <c r="F50" s="28">
        <f t="shared" si="11"/>
        <v>-0.15134072722167624</v>
      </c>
      <c r="G50" s="95">
        <v>64.47</v>
      </c>
      <c r="H50" s="26">
        <f t="shared" si="15"/>
        <v>-0.13509525087201513</v>
      </c>
      <c r="I50" s="96">
        <v>65.78</v>
      </c>
      <c r="J50" s="28">
        <f t="shared" si="16"/>
        <v>-0.10564242012236569</v>
      </c>
      <c r="K50" s="95">
        <v>55.42</v>
      </c>
      <c r="L50" s="26">
        <f t="shared" si="17"/>
        <v>-7.7102414654454554E-2</v>
      </c>
    </row>
    <row r="51" spans="2:12" ht="15" hidden="1" customHeight="1" outlineLevel="1">
      <c r="B51" s="24" t="s">
        <v>44</v>
      </c>
      <c r="C51" s="95">
        <v>59.597480713147469</v>
      </c>
      <c r="D51" s="26">
        <f t="shared" si="11"/>
        <v>-9.7720527496153009E-2</v>
      </c>
      <c r="E51" s="96">
        <v>61.2</v>
      </c>
      <c r="F51" s="28">
        <f t="shared" si="11"/>
        <v>-0.11560693641618491</v>
      </c>
      <c r="G51" s="95">
        <v>62.97</v>
      </c>
      <c r="H51" s="26">
        <f t="shared" si="15"/>
        <v>-0.10324693819424668</v>
      </c>
      <c r="I51" s="96">
        <v>66.459999999999994</v>
      </c>
      <c r="J51" s="28">
        <f t="shared" si="16"/>
        <v>-4.0981240981241007E-2</v>
      </c>
      <c r="K51" s="95">
        <v>42.03</v>
      </c>
      <c r="L51" s="26">
        <f t="shared" si="17"/>
        <v>-0.15568501406187218</v>
      </c>
    </row>
    <row r="52" spans="2:12" collapsed="1">
      <c r="B52" s="38">
        <v>2009</v>
      </c>
      <c r="C52" s="100">
        <v>53.92384753313668</v>
      </c>
      <c r="D52" s="40">
        <f t="shared" si="11"/>
        <v>-0.12627383890505806</v>
      </c>
      <c r="E52" s="100">
        <v>56.867000801089766</v>
      </c>
      <c r="F52" s="40">
        <f>E52/E65-1</f>
        <v>-0.13599251003488066</v>
      </c>
      <c r="G52" s="100">
        <v>56.241703647309272</v>
      </c>
      <c r="H52" s="40">
        <f>G52/G65-1</f>
        <v>-0.12002217254634506</v>
      </c>
      <c r="I52" s="100">
        <v>54.358069565526627</v>
      </c>
      <c r="J52" s="40">
        <f>I52/I65-1</f>
        <v>-0.15964622936945139</v>
      </c>
      <c r="K52" s="100">
        <v>39.642181995479113</v>
      </c>
      <c r="L52" s="40">
        <f>K52/K65-1</f>
        <v>-0.19169539818276027</v>
      </c>
    </row>
    <row r="53" spans="2:12" ht="15" hidden="1" customHeight="1" outlineLevel="1">
      <c r="B53" s="24" t="s">
        <v>33</v>
      </c>
      <c r="C53" s="95">
        <v>57.974963148093735</v>
      </c>
      <c r="D53" s="26">
        <f t="shared" si="11"/>
        <v>-7.7130545293367381E-2</v>
      </c>
      <c r="E53" s="96">
        <v>59.57</v>
      </c>
      <c r="F53" s="28">
        <f t="shared" si="11"/>
        <v>-7.6863474353014105E-2</v>
      </c>
      <c r="G53" s="95">
        <v>60.6</v>
      </c>
      <c r="H53" s="26">
        <f t="shared" si="15"/>
        <v>-9.1181763647270597E-2</v>
      </c>
      <c r="I53" s="96">
        <v>63.2</v>
      </c>
      <c r="J53" s="28">
        <f t="shared" si="16"/>
        <v>-3.8198143357175307E-2</v>
      </c>
      <c r="K53" s="95">
        <v>44.16</v>
      </c>
      <c r="L53" s="26">
        <f t="shared" si="17"/>
        <v>-0.12692763938315543</v>
      </c>
    </row>
    <row r="54" spans="2:12" ht="15" hidden="1" customHeight="1" outlineLevel="1">
      <c r="B54" s="24" t="s">
        <v>34</v>
      </c>
      <c r="C54" s="95">
        <v>60.693206024341421</v>
      </c>
      <c r="D54" s="26">
        <f t="shared" si="11"/>
        <v>-7.1829271559538221E-2</v>
      </c>
      <c r="E54" s="96">
        <v>63.01</v>
      </c>
      <c r="F54" s="28">
        <f t="shared" si="11"/>
        <v>-7.1196933962264231E-2</v>
      </c>
      <c r="G54" s="95">
        <v>63.96</v>
      </c>
      <c r="H54" s="26">
        <f t="shared" si="15"/>
        <v>-7.1967498549042386E-2</v>
      </c>
      <c r="I54" s="96">
        <v>61.7</v>
      </c>
      <c r="J54" s="28">
        <f t="shared" si="16"/>
        <v>-5.9881151912235198E-2</v>
      </c>
      <c r="K54" s="95">
        <v>50.74</v>
      </c>
      <c r="L54" s="26">
        <f t="shared" si="17"/>
        <v>-6.4872834500552812E-2</v>
      </c>
    </row>
    <row r="55" spans="2:12" ht="15" hidden="1" customHeight="1" outlineLevel="1">
      <c r="B55" s="24" t="s">
        <v>35</v>
      </c>
      <c r="C55" s="95">
        <v>56.822669904639113</v>
      </c>
      <c r="D55" s="26">
        <f t="shared" si="11"/>
        <v>-4.9017781936257276E-2</v>
      </c>
      <c r="E55" s="96">
        <v>62.45</v>
      </c>
      <c r="F55" s="28">
        <f t="shared" si="11"/>
        <v>-4.2618427104093248E-2</v>
      </c>
      <c r="G55" s="95">
        <v>59.96</v>
      </c>
      <c r="H55" s="26">
        <f t="shared" si="15"/>
        <v>-2.1540469973890364E-2</v>
      </c>
      <c r="I55" s="96">
        <v>52.04</v>
      </c>
      <c r="J55" s="28">
        <f t="shared" si="16"/>
        <v>-4.0029514849658776E-2</v>
      </c>
      <c r="K55" s="95">
        <v>49.88</v>
      </c>
      <c r="L55" s="26">
        <f t="shared" si="17"/>
        <v>-5.7979225684608116E-2</v>
      </c>
    </row>
    <row r="56" spans="2:12" ht="15" hidden="1" customHeight="1" outlineLevel="1">
      <c r="B56" s="24" t="s">
        <v>36</v>
      </c>
      <c r="C56" s="95">
        <v>55.079139950689175</v>
      </c>
      <c r="D56" s="26">
        <f t="shared" si="11"/>
        <v>-4.5257818262839034E-2</v>
      </c>
      <c r="E56" s="96">
        <v>59.81</v>
      </c>
      <c r="F56" s="28">
        <f t="shared" si="11"/>
        <v>-1.9025750369033867E-2</v>
      </c>
      <c r="G56" s="95">
        <v>56.59</v>
      </c>
      <c r="H56" s="26">
        <f t="shared" si="15"/>
        <v>-2.1611341632088554E-2</v>
      </c>
      <c r="I56" s="96">
        <v>56.94</v>
      </c>
      <c r="J56" s="28">
        <f t="shared" si="16"/>
        <v>-5.9153998678122988E-2</v>
      </c>
      <c r="K56" s="95">
        <v>40.82</v>
      </c>
      <c r="L56" s="26">
        <f t="shared" si="17"/>
        <v>-0.11778690296088179</v>
      </c>
    </row>
    <row r="57" spans="2:12" ht="13.5" hidden="1" customHeight="1" outlineLevel="1">
      <c r="B57" s="24" t="s">
        <v>37</v>
      </c>
      <c r="C57" s="95">
        <v>71.763031797437264</v>
      </c>
      <c r="D57" s="26">
        <f t="shared" si="11"/>
        <v>-2.1725537089390734E-2</v>
      </c>
      <c r="E57" s="96">
        <v>77.61</v>
      </c>
      <c r="F57" s="28">
        <f t="shared" si="11"/>
        <v>-9.0113285272919175E-4</v>
      </c>
      <c r="G57" s="95">
        <v>71.87</v>
      </c>
      <c r="H57" s="26">
        <f t="shared" si="15"/>
        <v>-8.3414430696515662E-4</v>
      </c>
      <c r="I57" s="96">
        <v>81.11</v>
      </c>
      <c r="J57" s="28">
        <f t="shared" si="16"/>
        <v>3.4640603736235676E-3</v>
      </c>
      <c r="K57" s="95">
        <v>36.9</v>
      </c>
      <c r="L57" s="26">
        <f t="shared" si="17"/>
        <v>0.12226277372262762</v>
      </c>
    </row>
    <row r="58" spans="2:12" ht="13.5" hidden="1" customHeight="1" outlineLevel="1">
      <c r="B58" s="24" t="s">
        <v>38</v>
      </c>
      <c r="C58" s="95">
        <v>65.643077418180823</v>
      </c>
      <c r="D58" s="26">
        <f t="shared" si="11"/>
        <v>2.7911086986943445E-2</v>
      </c>
      <c r="E58" s="96">
        <v>72.56</v>
      </c>
      <c r="F58" s="28">
        <f t="shared" si="11"/>
        <v>8.282345918519618E-2</v>
      </c>
      <c r="G58" s="95">
        <v>68.260000000000005</v>
      </c>
      <c r="H58" s="26">
        <f t="shared" si="15"/>
        <v>4.3730886850152917E-2</v>
      </c>
      <c r="I58" s="96">
        <v>65.28</v>
      </c>
      <c r="J58" s="28">
        <f t="shared" si="16"/>
        <v>-4.7980166253463463E-2</v>
      </c>
      <c r="K58" s="95">
        <v>48.89</v>
      </c>
      <c r="L58" s="26">
        <f t="shared" si="17"/>
        <v>-3.9677862895305394E-2</v>
      </c>
    </row>
    <row r="59" spans="2:12" ht="15" hidden="1" customHeight="1" outlineLevel="1">
      <c r="B59" s="24" t="s">
        <v>39</v>
      </c>
      <c r="C59" s="95">
        <v>55.456624203364015</v>
      </c>
      <c r="D59" s="26">
        <f t="shared" si="11"/>
        <v>5.0001488404924466E-2</v>
      </c>
      <c r="E59" s="96">
        <v>59.98</v>
      </c>
      <c r="F59" s="28">
        <f t="shared" si="11"/>
        <v>0.1134211991832188</v>
      </c>
      <c r="G59" s="95">
        <v>59.35</v>
      </c>
      <c r="H59" s="26">
        <f t="shared" si="15"/>
        <v>0.11602106054907857</v>
      </c>
      <c r="I59" s="96">
        <v>56.92</v>
      </c>
      <c r="J59" s="28">
        <f t="shared" si="16"/>
        <v>-9.3978419770275323E-3</v>
      </c>
      <c r="K59" s="95">
        <v>46.79</v>
      </c>
      <c r="L59" s="26">
        <f t="shared" si="17"/>
        <v>-0.12705223880597016</v>
      </c>
    </row>
    <row r="60" spans="2:12" ht="15" hidden="1" customHeight="1" outlineLevel="1">
      <c r="B60" s="24" t="s">
        <v>40</v>
      </c>
      <c r="C60" s="95">
        <v>51.607253736137892</v>
      </c>
      <c r="D60" s="26">
        <f t="shared" si="11"/>
        <v>9.2375821819973281E-2</v>
      </c>
      <c r="E60" s="96">
        <v>57.23</v>
      </c>
      <c r="F60" s="28">
        <f t="shared" si="11"/>
        <v>0.19903624554787336</v>
      </c>
      <c r="G60" s="95">
        <v>51.11</v>
      </c>
      <c r="H60" s="26">
        <f t="shared" si="15"/>
        <v>2.5275827482447388E-2</v>
      </c>
      <c r="I60" s="96">
        <v>55.42</v>
      </c>
      <c r="J60" s="28">
        <f t="shared" si="16"/>
        <v>0.2058311575282854</v>
      </c>
      <c r="K60" s="95">
        <v>54.87</v>
      </c>
      <c r="L60" s="26">
        <f t="shared" si="17"/>
        <v>1.8563207722294361E-2</v>
      </c>
    </row>
    <row r="61" spans="2:12" ht="15" hidden="1" customHeight="1" outlineLevel="1">
      <c r="B61" s="24" t="s">
        <v>41</v>
      </c>
      <c r="C61" s="95">
        <v>60.662707736080876</v>
      </c>
      <c r="D61" s="26">
        <f t="shared" si="11"/>
        <v>1.989692699997514E-2</v>
      </c>
      <c r="E61" s="96">
        <v>64.94</v>
      </c>
      <c r="F61" s="28">
        <f t="shared" si="11"/>
        <v>2.0427404148334327E-2</v>
      </c>
      <c r="G61" s="95">
        <v>58.83</v>
      </c>
      <c r="H61" s="26">
        <f t="shared" si="15"/>
        <v>4.5680767863490956E-2</v>
      </c>
      <c r="I61" s="96">
        <v>68.86</v>
      </c>
      <c r="J61" s="28">
        <f t="shared" si="16"/>
        <v>0.1242448979591837</v>
      </c>
      <c r="K61" s="95">
        <v>50.48</v>
      </c>
      <c r="L61" s="26">
        <f t="shared" si="17"/>
        <v>-0.10401135960241403</v>
      </c>
    </row>
    <row r="62" spans="2:12" ht="15" hidden="1" customHeight="1" outlineLevel="1">
      <c r="B62" s="24" t="s">
        <v>42</v>
      </c>
      <c r="C62" s="95">
        <v>69.241084062320297</v>
      </c>
      <c r="D62" s="26">
        <f t="shared" si="11"/>
        <v>2.7754726081888892E-2</v>
      </c>
      <c r="E62" s="96">
        <v>72.06</v>
      </c>
      <c r="F62" s="28">
        <f t="shared" si="11"/>
        <v>7.0251002524877482E-2</v>
      </c>
      <c r="G62" s="95">
        <v>71.790000000000006</v>
      </c>
      <c r="H62" s="26">
        <f t="shared" si="15"/>
        <v>4.6044004079848655E-2</v>
      </c>
      <c r="I62" s="96">
        <v>72.02</v>
      </c>
      <c r="J62" s="28">
        <f t="shared" si="16"/>
        <v>-9.3535075653371491E-3</v>
      </c>
      <c r="K62" s="95">
        <v>55.63</v>
      </c>
      <c r="L62" s="26">
        <f t="shared" si="17"/>
        <v>-8.45812078328122E-2</v>
      </c>
    </row>
    <row r="63" spans="2:12" ht="15" hidden="1" customHeight="1" outlineLevel="1">
      <c r="B63" s="24" t="s">
        <v>43</v>
      </c>
      <c r="C63" s="95">
        <v>69.652414863419494</v>
      </c>
      <c r="D63" s="26">
        <f t="shared" si="11"/>
        <v>1.9612984767295005E-2</v>
      </c>
      <c r="E63" s="96">
        <v>71.23</v>
      </c>
      <c r="F63" s="28">
        <f t="shared" si="11"/>
        <v>5.1055039102847921E-2</v>
      </c>
      <c r="G63" s="95">
        <v>74.540000000000006</v>
      </c>
      <c r="H63" s="26">
        <f t="shared" si="15"/>
        <v>4.779308405960081E-2</v>
      </c>
      <c r="I63" s="96">
        <v>73.55</v>
      </c>
      <c r="J63" s="28">
        <f t="shared" si="16"/>
        <v>-4.6014345648938138E-3</v>
      </c>
      <c r="K63" s="95">
        <v>60.05</v>
      </c>
      <c r="L63" s="26">
        <f t="shared" si="17"/>
        <v>9.8810612991765856E-2</v>
      </c>
    </row>
    <row r="64" spans="2:12" ht="15" hidden="1" customHeight="1" outlineLevel="1">
      <c r="B64" s="24" t="s">
        <v>44</v>
      </c>
      <c r="C64" s="95">
        <v>66.052129666391551</v>
      </c>
      <c r="D64" s="26">
        <f t="shared" si="11"/>
        <v>1.1932664685926131E-2</v>
      </c>
      <c r="E64" s="96">
        <v>69.2</v>
      </c>
      <c r="F64" s="28">
        <f t="shared" si="11"/>
        <v>3.7636827110511417E-2</v>
      </c>
      <c r="G64" s="95">
        <v>70.22</v>
      </c>
      <c r="H64" s="26">
        <f t="shared" si="15"/>
        <v>4.6030090868464324E-2</v>
      </c>
      <c r="I64" s="96">
        <v>69.3</v>
      </c>
      <c r="J64" s="28">
        <f t="shared" si="16"/>
        <v>4.93039443155463E-3</v>
      </c>
      <c r="K64" s="95">
        <v>49.78</v>
      </c>
      <c r="L64" s="26">
        <f t="shared" si="17"/>
        <v>4.4262638976295454E-2</v>
      </c>
    </row>
    <row r="65" spans="2:14" collapsed="1">
      <c r="B65" s="38">
        <v>2008</v>
      </c>
      <c r="C65" s="100">
        <v>61.717103063000927</v>
      </c>
      <c r="D65" s="40">
        <f t="shared" si="11"/>
        <v>-3.5023520967877309E-3</v>
      </c>
      <c r="E65" s="100">
        <v>65.817717394308161</v>
      </c>
      <c r="F65" s="40">
        <f>E65/E78-1</f>
        <v>2.5365732768151794E-2</v>
      </c>
      <c r="G65" s="100">
        <v>63.912637219568246</v>
      </c>
      <c r="H65" s="40">
        <f>G65/G78-1</f>
        <v>1.1812566476002706E-2</v>
      </c>
      <c r="I65" s="100">
        <v>64.684745240971253</v>
      </c>
      <c r="J65" s="40">
        <f>I65/I78-1</f>
        <v>1.0161953465488427E-3</v>
      </c>
      <c r="K65" s="100">
        <v>49.043617846978854</v>
      </c>
      <c r="L65" s="40">
        <f>K65/K78-1</f>
        <v>-4.1529867590950564E-2</v>
      </c>
    </row>
    <row r="66" spans="2:14" ht="15" hidden="1" customHeight="1" outlineLevel="1">
      <c r="B66" s="24" t="s">
        <v>33</v>
      </c>
      <c r="C66" s="95">
        <v>62.820329411079243</v>
      </c>
      <c r="D66" s="26">
        <f t="shared" si="11"/>
        <v>5.1172792302491832E-3</v>
      </c>
      <c r="E66" s="96">
        <v>64.53</v>
      </c>
      <c r="F66" s="28">
        <f t="shared" si="11"/>
        <v>3.5628310062590263E-2</v>
      </c>
      <c r="G66" s="95">
        <v>66.680000000000007</v>
      </c>
      <c r="H66" s="26">
        <f t="shared" si="15"/>
        <v>8.621993646952264E-3</v>
      </c>
      <c r="I66" s="96">
        <v>65.709999999999994</v>
      </c>
      <c r="J66" s="28">
        <f t="shared" si="16"/>
        <v>9.6803933620159821E-3</v>
      </c>
      <c r="K66" s="95">
        <v>50.58</v>
      </c>
      <c r="L66" s="26">
        <f t="shared" si="17"/>
        <v>-9.9358974358974339E-2</v>
      </c>
    </row>
    <row r="67" spans="2:14" ht="15" hidden="1" customHeight="1" outlineLevel="1">
      <c r="B67" s="24" t="s">
        <v>34</v>
      </c>
      <c r="C67" s="95">
        <v>65.39013154004526</v>
      </c>
      <c r="D67" s="26">
        <f t="shared" si="11"/>
        <v>1.2115844891495975E-2</v>
      </c>
      <c r="E67" s="96">
        <v>67.84</v>
      </c>
      <c r="F67" s="28">
        <f t="shared" si="11"/>
        <v>4.3050430504304904E-2</v>
      </c>
      <c r="G67" s="95">
        <v>68.92</v>
      </c>
      <c r="H67" s="26">
        <f t="shared" si="15"/>
        <v>3.1119090365050894E-2</v>
      </c>
      <c r="I67" s="96">
        <v>65.63</v>
      </c>
      <c r="J67" s="28">
        <f t="shared" si="16"/>
        <v>-1.2042751768779336E-2</v>
      </c>
      <c r="K67" s="95">
        <v>54.26</v>
      </c>
      <c r="L67" s="26">
        <f t="shared" si="17"/>
        <v>-6.5449534963830547E-2</v>
      </c>
    </row>
    <row r="68" spans="2:14" ht="15" hidden="1" customHeight="1" outlineLevel="1">
      <c r="B68" s="24" t="s">
        <v>35</v>
      </c>
      <c r="C68" s="95">
        <v>59.75155878343709</v>
      </c>
      <c r="D68" s="26">
        <f t="shared" si="11"/>
        <v>-7.0934011952755394E-2</v>
      </c>
      <c r="E68" s="96">
        <v>65.23</v>
      </c>
      <c r="F68" s="28">
        <f t="shared" si="11"/>
        <v>-2.4233358264771687E-2</v>
      </c>
      <c r="G68" s="95">
        <v>61.28</v>
      </c>
      <c r="H68" s="26">
        <f t="shared" si="15"/>
        <v>-0.10761613513907098</v>
      </c>
      <c r="I68" s="96">
        <v>54.21</v>
      </c>
      <c r="J68" s="28">
        <f t="shared" si="16"/>
        <v>-9.7252289758534505E-2</v>
      </c>
      <c r="K68" s="95">
        <v>52.95</v>
      </c>
      <c r="L68" s="26">
        <f t="shared" si="17"/>
        <v>6.3893911995177799E-2</v>
      </c>
    </row>
    <row r="69" spans="2:14" ht="15" hidden="1" customHeight="1" outlineLevel="1">
      <c r="B69" s="24" t="s">
        <v>36</v>
      </c>
      <c r="C69" s="95">
        <v>57.690066495723741</v>
      </c>
      <c r="D69" s="26">
        <f t="shared" si="11"/>
        <v>-8.1787987863093048E-2</v>
      </c>
      <c r="E69" s="96">
        <v>60.97</v>
      </c>
      <c r="F69" s="28">
        <f t="shared" si="11"/>
        <v>-5.7067738942158996E-2</v>
      </c>
      <c r="G69" s="95">
        <v>57.84</v>
      </c>
      <c r="H69" s="26">
        <f t="shared" si="15"/>
        <v>-9.0994813767090954E-2</v>
      </c>
      <c r="I69" s="96">
        <v>60.52</v>
      </c>
      <c r="J69" s="28">
        <f t="shared" si="16"/>
        <v>-0.11221945137157108</v>
      </c>
      <c r="K69" s="95">
        <v>46.27</v>
      </c>
      <c r="L69" s="26">
        <f t="shared" si="17"/>
        <v>-4.2028985507246208E-2</v>
      </c>
    </row>
    <row r="70" spans="2:14" ht="15" hidden="1" customHeight="1" outlineLevel="1">
      <c r="B70" s="24" t="s">
        <v>37</v>
      </c>
      <c r="C70" s="95">
        <v>73.356746514597177</v>
      </c>
      <c r="D70" s="26">
        <f t="shared" si="11"/>
        <v>-7.486000149323413E-2</v>
      </c>
      <c r="E70" s="96">
        <v>77.680000000000007</v>
      </c>
      <c r="F70" s="28">
        <f t="shared" si="11"/>
        <v>-5.7738961669092537E-2</v>
      </c>
      <c r="G70" s="95">
        <v>71.930000000000007</v>
      </c>
      <c r="H70" s="26">
        <f t="shared" si="15"/>
        <v>-9.9974974974974873E-2</v>
      </c>
      <c r="I70" s="96">
        <v>80.83</v>
      </c>
      <c r="J70" s="28">
        <f t="shared" si="16"/>
        <v>-3.3596365375418435E-2</v>
      </c>
      <c r="K70" s="95">
        <v>32.880000000000003</v>
      </c>
      <c r="L70" s="26">
        <f t="shared" si="17"/>
        <v>-0.18634001484780982</v>
      </c>
    </row>
    <row r="71" spans="2:14" ht="15" hidden="1" customHeight="1" outlineLevel="1">
      <c r="B71" s="24" t="s">
        <v>38</v>
      </c>
      <c r="C71" s="95">
        <v>63.860657063828924</v>
      </c>
      <c r="D71" s="26">
        <f t="shared" si="11"/>
        <v>-9.0719090399179803E-2</v>
      </c>
      <c r="E71" s="96">
        <v>67.010000000000005</v>
      </c>
      <c r="F71" s="28">
        <f t="shared" si="11"/>
        <v>-7.661568141105124E-2</v>
      </c>
      <c r="G71" s="95">
        <v>65.400000000000006</v>
      </c>
      <c r="H71" s="26">
        <f t="shared" si="15"/>
        <v>-8.1718618365627549E-2</v>
      </c>
      <c r="I71" s="96">
        <v>68.569999999999993</v>
      </c>
      <c r="J71" s="28">
        <f t="shared" si="16"/>
        <v>-9.5501912676428047E-2</v>
      </c>
      <c r="K71" s="95">
        <v>50.91</v>
      </c>
      <c r="L71" s="26">
        <f t="shared" si="17"/>
        <v>0.14020156774916015</v>
      </c>
    </row>
    <row r="72" spans="2:14" ht="15" hidden="1" customHeight="1" outlineLevel="1" thickBot="1">
      <c r="B72" s="24" t="s">
        <v>39</v>
      </c>
      <c r="C72" s="95">
        <v>52.815757706790627</v>
      </c>
      <c r="D72" s="26">
        <f t="shared" si="11"/>
        <v>-8.1411747683396096E-2</v>
      </c>
      <c r="E72" s="96">
        <v>53.87</v>
      </c>
      <c r="F72" s="28">
        <f t="shared" si="11"/>
        <v>-9.0033783783783905E-2</v>
      </c>
      <c r="G72" s="95">
        <v>53.18</v>
      </c>
      <c r="H72" s="26">
        <f t="shared" si="15"/>
        <v>-9.5732018364223848E-2</v>
      </c>
      <c r="I72" s="96">
        <v>57.46</v>
      </c>
      <c r="J72" s="28">
        <f t="shared" si="16"/>
        <v>-5.4156378600823007E-2</v>
      </c>
      <c r="K72" s="95">
        <v>53.6</v>
      </c>
      <c r="L72" s="26">
        <f t="shared" si="17"/>
        <v>0.20179372197309409</v>
      </c>
    </row>
    <row r="73" spans="2:14" ht="16.5" hidden="1" customHeight="1" outlineLevel="1" thickBot="1">
      <c r="B73" s="24" t="s">
        <v>40</v>
      </c>
      <c r="C73" s="95">
        <v>47.243130711330338</v>
      </c>
      <c r="D73" s="26">
        <f t="shared" si="11"/>
        <v>-9.5136023733904174E-2</v>
      </c>
      <c r="E73" s="96">
        <v>47.73</v>
      </c>
      <c r="F73" s="28">
        <f t="shared" si="11"/>
        <v>-0.11447124304267164</v>
      </c>
      <c r="G73" s="95">
        <v>49.85</v>
      </c>
      <c r="H73" s="26">
        <f t="shared" si="15"/>
        <v>-5.5871212121212044E-2</v>
      </c>
      <c r="I73" s="96">
        <v>45.96</v>
      </c>
      <c r="J73" s="28">
        <f t="shared" si="16"/>
        <v>-0.15592286501377417</v>
      </c>
      <c r="K73" s="95">
        <v>53.87</v>
      </c>
      <c r="L73" s="26">
        <f t="shared" si="17"/>
        <v>0.27021928790379635</v>
      </c>
      <c r="N73" s="41" t="s">
        <v>45</v>
      </c>
    </row>
    <row r="74" spans="2:14" ht="15" hidden="1" customHeight="1" outlineLevel="1">
      <c r="B74" s="24" t="s">
        <v>41</v>
      </c>
      <c r="C74" s="95">
        <v>59.479253373691513</v>
      </c>
      <c r="D74" s="26">
        <f t="shared" si="11"/>
        <v>-8.0337278871136064E-2</v>
      </c>
      <c r="E74" s="96">
        <v>63.64</v>
      </c>
      <c r="F74" s="28">
        <f t="shared" si="11"/>
        <v>-8.1408775981524295E-2</v>
      </c>
      <c r="G74" s="95">
        <v>56.26</v>
      </c>
      <c r="H74" s="26">
        <f t="shared" si="15"/>
        <v>-0.12490278425882728</v>
      </c>
      <c r="I74" s="96">
        <v>61.25</v>
      </c>
      <c r="J74" s="28">
        <f t="shared" si="16"/>
        <v>-6.0870898497393466E-2</v>
      </c>
      <c r="K74" s="95">
        <v>56.34</v>
      </c>
      <c r="L74" s="26">
        <f t="shared" si="17"/>
        <v>0.19415006358626541</v>
      </c>
    </row>
    <row r="75" spans="2:14" ht="15" hidden="1" customHeight="1" outlineLevel="1">
      <c r="B75" s="24" t="s">
        <v>42</v>
      </c>
      <c r="C75" s="95">
        <v>67.371214459200985</v>
      </c>
      <c r="D75" s="26">
        <f t="shared" si="11"/>
        <v>-3.1740398771837874E-3</v>
      </c>
      <c r="E75" s="96">
        <v>67.33</v>
      </c>
      <c r="F75" s="28">
        <f t="shared" si="11"/>
        <v>-1.8942153577152787E-2</v>
      </c>
      <c r="G75" s="95">
        <v>68.63</v>
      </c>
      <c r="H75" s="26">
        <f t="shared" si="15"/>
        <v>-1.0382119682768587E-2</v>
      </c>
      <c r="I75" s="96">
        <v>72.7</v>
      </c>
      <c r="J75" s="28">
        <f t="shared" si="16"/>
        <v>-9.1317977374949511E-3</v>
      </c>
      <c r="K75" s="95">
        <v>60.77</v>
      </c>
      <c r="L75" s="26">
        <f t="shared" si="17"/>
        <v>0.12976389663506227</v>
      </c>
    </row>
    <row r="76" spans="2:14" ht="15" hidden="1" customHeight="1" outlineLevel="1">
      <c r="B76" s="24" t="s">
        <v>43</v>
      </c>
      <c r="C76" s="95">
        <v>68.312600863273801</v>
      </c>
      <c r="D76" s="26">
        <f t="shared" si="11"/>
        <v>-1.1654096319740681E-2</v>
      </c>
      <c r="E76" s="96">
        <v>67.77</v>
      </c>
      <c r="F76" s="28">
        <f t="shared" si="11"/>
        <v>-3.0749427917620253E-2</v>
      </c>
      <c r="G76" s="95">
        <v>71.14</v>
      </c>
      <c r="H76" s="26">
        <f t="shared" si="15"/>
        <v>-1.6839741790626306E-3</v>
      </c>
      <c r="I76" s="96">
        <v>73.89</v>
      </c>
      <c r="J76" s="28">
        <f t="shared" si="16"/>
        <v>-9.7829000268024879E-3</v>
      </c>
      <c r="K76" s="95">
        <v>54.65</v>
      </c>
      <c r="L76" s="26">
        <f t="shared" si="17"/>
        <v>-6.8677573278800308E-2</v>
      </c>
    </row>
    <row r="77" spans="2:14" ht="15" hidden="1" customHeight="1" outlineLevel="1">
      <c r="B77" s="24" t="s">
        <v>44</v>
      </c>
      <c r="C77" s="95">
        <v>65.27324590998569</v>
      </c>
      <c r="D77" s="26">
        <f t="shared" si="11"/>
        <v>-6.6156871770760572E-3</v>
      </c>
      <c r="E77" s="96">
        <v>66.69</v>
      </c>
      <c r="F77" s="28">
        <f t="shared" si="11"/>
        <v>-4.5239799570508166E-2</v>
      </c>
      <c r="G77" s="95">
        <v>67.13</v>
      </c>
      <c r="H77" s="26">
        <f t="shared" si="15"/>
        <v>-1.7849305047549335E-2</v>
      </c>
      <c r="I77" s="96">
        <v>68.959999999999994</v>
      </c>
      <c r="J77" s="28">
        <f t="shared" si="16"/>
        <v>3.0638170677028898E-2</v>
      </c>
      <c r="K77" s="95">
        <v>47.67</v>
      </c>
      <c r="L77" s="26">
        <f t="shared" si="17"/>
        <v>0.14895155459146792</v>
      </c>
    </row>
    <row r="78" spans="2:14" collapsed="1">
      <c r="B78" s="38">
        <v>2007</v>
      </c>
      <c r="C78" s="100">
        <v>61.934017800105615</v>
      </c>
      <c r="D78" s="40">
        <f t="shared" si="11"/>
        <v>-4.782533547071699E-2</v>
      </c>
      <c r="E78" s="100">
        <v>64.189503599483345</v>
      </c>
      <c r="F78" s="40">
        <f>E78/E91-1</f>
        <v>-4.2822574517340728E-2</v>
      </c>
      <c r="G78" s="100">
        <v>63.166478987473681</v>
      </c>
      <c r="H78" s="40">
        <f>G78/G91-1</f>
        <v>-5.3994960589662244E-2</v>
      </c>
      <c r="I78" s="100">
        <v>64.619079632949976</v>
      </c>
      <c r="J78" s="40">
        <f>I78/I91-1</f>
        <v>-4.7618018101246662E-2</v>
      </c>
      <c r="K78" s="100">
        <v>51.168644894245226</v>
      </c>
      <c r="L78" s="40">
        <f>K78/K91-1</f>
        <v>5.062093020086289E-2</v>
      </c>
    </row>
    <row r="79" spans="2:14" ht="15" hidden="1" customHeight="1" outlineLevel="1">
      <c r="B79" s="24" t="s">
        <v>33</v>
      </c>
      <c r="C79" s="95">
        <v>62.500496916329055</v>
      </c>
      <c r="D79" s="25"/>
      <c r="E79" s="96">
        <v>62.31</v>
      </c>
      <c r="F79" s="28"/>
      <c r="G79" s="95">
        <v>66.11</v>
      </c>
      <c r="H79" s="25"/>
      <c r="I79" s="96">
        <v>65.08</v>
      </c>
      <c r="J79" s="28"/>
      <c r="K79" s="95">
        <v>56.16</v>
      </c>
      <c r="L79" s="25"/>
    </row>
    <row r="80" spans="2:14" ht="15" hidden="1" customHeight="1" outlineLevel="1">
      <c r="B80" s="24" t="s">
        <v>34</v>
      </c>
      <c r="C80" s="95">
        <v>64.607358801951591</v>
      </c>
      <c r="D80" s="25"/>
      <c r="E80" s="96">
        <v>65.040000000000006</v>
      </c>
      <c r="F80" s="28"/>
      <c r="G80" s="95">
        <v>66.84</v>
      </c>
      <c r="H80" s="25"/>
      <c r="I80" s="96">
        <v>66.430000000000007</v>
      </c>
      <c r="J80" s="28"/>
      <c r="K80" s="95">
        <v>58.06</v>
      </c>
      <c r="L80" s="25"/>
    </row>
    <row r="81" spans="2:12" ht="15" hidden="1" customHeight="1" outlineLevel="1">
      <c r="B81" s="24" t="s">
        <v>35</v>
      </c>
      <c r="C81" s="95">
        <v>64.313578962271322</v>
      </c>
      <c r="D81" s="25"/>
      <c r="E81" s="96">
        <v>66.849999999999994</v>
      </c>
      <c r="F81" s="28"/>
      <c r="G81" s="95">
        <v>68.67</v>
      </c>
      <c r="H81" s="25"/>
      <c r="I81" s="96">
        <v>60.05</v>
      </c>
      <c r="J81" s="28"/>
      <c r="K81" s="95">
        <v>49.77</v>
      </c>
      <c r="L81" s="25"/>
    </row>
    <row r="82" spans="2:12" ht="15" hidden="1" customHeight="1" outlineLevel="1">
      <c r="B82" s="24" t="s">
        <v>36</v>
      </c>
      <c r="C82" s="95">
        <v>62.828699399678577</v>
      </c>
      <c r="D82" s="25"/>
      <c r="E82" s="96">
        <v>64.66</v>
      </c>
      <c r="F82" s="28"/>
      <c r="G82" s="95">
        <v>63.63</v>
      </c>
      <c r="H82" s="25"/>
      <c r="I82" s="96">
        <v>68.17</v>
      </c>
      <c r="J82" s="28"/>
      <c r="K82" s="95">
        <v>48.3</v>
      </c>
      <c r="L82" s="25"/>
    </row>
    <row r="83" spans="2:12" ht="15" hidden="1" customHeight="1" outlineLevel="1">
      <c r="B83" s="24" t="s">
        <v>37</v>
      </c>
      <c r="C83" s="95">
        <v>79.292589913958508</v>
      </c>
      <c r="D83" s="25"/>
      <c r="E83" s="96">
        <v>82.44</v>
      </c>
      <c r="F83" s="28"/>
      <c r="G83" s="95">
        <v>79.92</v>
      </c>
      <c r="H83" s="25"/>
      <c r="I83" s="96">
        <v>83.64</v>
      </c>
      <c r="J83" s="28"/>
      <c r="K83" s="95">
        <v>40.409999999999997</v>
      </c>
      <c r="L83" s="25"/>
    </row>
    <row r="84" spans="2:12" ht="15" hidden="1" customHeight="1" outlineLevel="1">
      <c r="B84" s="24" t="s">
        <v>38</v>
      </c>
      <c r="C84" s="95">
        <v>70.232044233573689</v>
      </c>
      <c r="D84" s="25"/>
      <c r="E84" s="96">
        <v>72.569999999999993</v>
      </c>
      <c r="F84" s="28"/>
      <c r="G84" s="95">
        <v>71.22</v>
      </c>
      <c r="H84" s="25"/>
      <c r="I84" s="96">
        <v>75.81</v>
      </c>
      <c r="J84" s="28"/>
      <c r="K84" s="95">
        <v>44.65</v>
      </c>
      <c r="L84" s="25"/>
    </row>
    <row r="85" spans="2:12" ht="15" hidden="1" customHeight="1" outlineLevel="1">
      <c r="B85" s="24" t="s">
        <v>39</v>
      </c>
      <c r="C85" s="95">
        <v>57.496661397088019</v>
      </c>
      <c r="D85" s="25"/>
      <c r="E85" s="96">
        <v>59.2</v>
      </c>
      <c r="F85" s="28"/>
      <c r="G85" s="95">
        <v>58.81</v>
      </c>
      <c r="H85" s="25"/>
      <c r="I85" s="96">
        <v>60.75</v>
      </c>
      <c r="J85" s="28"/>
      <c r="K85" s="95">
        <v>44.6</v>
      </c>
      <c r="L85" s="25"/>
    </row>
    <row r="86" spans="2:12" ht="15" hidden="1" customHeight="1" outlineLevel="1">
      <c r="B86" s="24" t="s">
        <v>40</v>
      </c>
      <c r="C86" s="95">
        <v>52.210201699351792</v>
      </c>
      <c r="D86" s="25"/>
      <c r="E86" s="96">
        <v>53.9</v>
      </c>
      <c r="F86" s="28"/>
      <c r="G86" s="95">
        <v>52.8</v>
      </c>
      <c r="H86" s="25"/>
      <c r="I86" s="96">
        <v>54.45</v>
      </c>
      <c r="J86" s="28"/>
      <c r="K86" s="95">
        <v>42.41</v>
      </c>
      <c r="L86" s="25"/>
    </row>
    <row r="87" spans="2:12" ht="15" hidden="1" customHeight="1" outlineLevel="1">
      <c r="B87" s="24" t="s">
        <v>41</v>
      </c>
      <c r="C87" s="95">
        <v>64.675072727403972</v>
      </c>
      <c r="D87" s="25"/>
      <c r="E87" s="96">
        <v>69.28</v>
      </c>
      <c r="F87" s="28"/>
      <c r="G87" s="95">
        <v>64.290000000000006</v>
      </c>
      <c r="H87" s="25"/>
      <c r="I87" s="96">
        <v>65.22</v>
      </c>
      <c r="J87" s="28"/>
      <c r="K87" s="95">
        <v>47.18</v>
      </c>
      <c r="L87" s="25"/>
    </row>
    <row r="88" spans="2:12" ht="15" hidden="1" customHeight="1" outlineLevel="1">
      <c r="B88" s="24" t="s">
        <v>42</v>
      </c>
      <c r="C88" s="95">
        <v>67.585734274918323</v>
      </c>
      <c r="D88" s="25"/>
      <c r="E88" s="96">
        <v>68.63</v>
      </c>
      <c r="F88" s="28"/>
      <c r="G88" s="95">
        <v>69.349999999999994</v>
      </c>
      <c r="H88" s="25"/>
      <c r="I88" s="96">
        <v>73.37</v>
      </c>
      <c r="J88" s="28"/>
      <c r="K88" s="95">
        <v>53.79</v>
      </c>
      <c r="L88" s="25"/>
    </row>
    <row r="89" spans="2:12" ht="15" hidden="1" customHeight="1" outlineLevel="1">
      <c r="B89" s="24" t="s">
        <v>43</v>
      </c>
      <c r="C89" s="95">
        <v>69.118109974353345</v>
      </c>
      <c r="D89" s="25"/>
      <c r="E89" s="96">
        <v>69.92</v>
      </c>
      <c r="F89" s="28"/>
      <c r="G89" s="95">
        <v>71.260000000000005</v>
      </c>
      <c r="H89" s="25"/>
      <c r="I89" s="96">
        <v>74.62</v>
      </c>
      <c r="J89" s="28"/>
      <c r="K89" s="95">
        <v>58.68</v>
      </c>
      <c r="L89" s="25"/>
    </row>
    <row r="90" spans="2:12" ht="15" hidden="1" customHeight="1" outlineLevel="1">
      <c r="B90" s="24" t="s">
        <v>44</v>
      </c>
      <c r="C90" s="95">
        <v>65.707949146586728</v>
      </c>
      <c r="D90" s="25"/>
      <c r="E90" s="96">
        <v>69.849999999999994</v>
      </c>
      <c r="F90" s="28"/>
      <c r="G90" s="95">
        <v>68.349999999999994</v>
      </c>
      <c r="H90" s="25"/>
      <c r="I90" s="96">
        <v>66.91</v>
      </c>
      <c r="J90" s="28"/>
      <c r="K90" s="95">
        <v>41.49</v>
      </c>
      <c r="L90" s="25"/>
    </row>
    <row r="91" spans="2:12" collapsed="1">
      <c r="B91" s="38">
        <v>2006</v>
      </c>
      <c r="C91" s="100">
        <v>65.044807541401354</v>
      </c>
      <c r="D91" s="39"/>
      <c r="E91" s="100">
        <v>67.06123848158623</v>
      </c>
      <c r="F91" s="40"/>
      <c r="G91" s="100">
        <v>66.771820821215186</v>
      </c>
      <c r="H91" s="40"/>
      <c r="I91" s="100">
        <v>67.849960269218485</v>
      </c>
      <c r="J91" s="40"/>
      <c r="K91" s="100">
        <v>48.703241505442456</v>
      </c>
      <c r="L91" s="40"/>
    </row>
    <row r="92" spans="2:12" ht="15" customHeight="1">
      <c r="B92" s="42" t="s">
        <v>46</v>
      </c>
      <c r="C92" s="42"/>
      <c r="D92" s="42"/>
      <c r="E92" s="42"/>
      <c r="F92" s="42"/>
      <c r="G92" s="42"/>
      <c r="H92" s="42"/>
      <c r="I92" s="43"/>
      <c r="J92" s="43"/>
      <c r="K92" s="43"/>
      <c r="L92" s="43"/>
    </row>
  </sheetData>
  <mergeCells count="7">
    <mergeCell ref="B92:H92"/>
    <mergeCell ref="B5:L5"/>
    <mergeCell ref="C6:D6"/>
    <mergeCell ref="E6:F6"/>
    <mergeCell ref="G6:H6"/>
    <mergeCell ref="I6:J6"/>
    <mergeCell ref="K6:L6"/>
  </mergeCells>
  <hyperlinks>
    <hyperlink ref="N7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acum. mayo 2011</v>
      </c>
      <c r="D6" s="47" t="str">
        <f>actualizaciones!A2</f>
        <v>acum. mayo 2012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63.246988303554069</v>
      </c>
      <c r="D8" s="108">
        <v>63.289903817719541</v>
      </c>
      <c r="E8" s="109">
        <f>D8/C8-1</f>
        <v>6.7853846193433043E-4</v>
      </c>
    </row>
    <row r="9" spans="2:6" ht="15" customHeight="1">
      <c r="B9" s="110" t="s">
        <v>67</v>
      </c>
      <c r="C9" s="111">
        <v>74.473880327741981</v>
      </c>
      <c r="D9" s="111">
        <v>72.289119820677584</v>
      </c>
      <c r="E9" s="112">
        <f t="shared" ref="E9:E25" si="0">D9/C9-1</f>
        <v>-2.9335929556104534E-2</v>
      </c>
      <c r="F9" s="113"/>
    </row>
    <row r="10" spans="2:6" ht="15" customHeight="1">
      <c r="B10" s="110" t="s">
        <v>73</v>
      </c>
      <c r="C10" s="111">
        <v>52.286691560532361</v>
      </c>
      <c r="D10" s="111">
        <v>52.957672845562037</v>
      </c>
      <c r="E10" s="112">
        <f t="shared" si="0"/>
        <v>1.2832735539460849E-2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65.905917057384698</v>
      </c>
      <c r="D12" s="108">
        <v>66.239580053363383</v>
      </c>
      <c r="E12" s="109">
        <f t="shared" si="0"/>
        <v>5.0627168375210196E-3</v>
      </c>
    </row>
    <row r="13" spans="2:6" ht="15" customHeight="1">
      <c r="B13" s="110" t="s">
        <v>67</v>
      </c>
      <c r="C13" s="111">
        <v>80.957717778909839</v>
      </c>
      <c r="D13" s="111">
        <v>79.074638737902688</v>
      </c>
      <c r="E13" s="112">
        <f t="shared" si="0"/>
        <v>-2.3260031194922148E-2</v>
      </c>
      <c r="F13" s="113"/>
    </row>
    <row r="14" spans="2:6" ht="15" customHeight="1">
      <c r="B14" s="110" t="s">
        <v>73</v>
      </c>
      <c r="C14" s="111">
        <v>49.291766039905454</v>
      </c>
      <c r="D14" s="111">
        <v>49.954459910869069</v>
      </c>
      <c r="E14" s="112">
        <f t="shared" si="0"/>
        <v>1.3444311782765395E-2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66.190506740552024</v>
      </c>
      <c r="D16" s="108">
        <v>65.901273231337925</v>
      </c>
      <c r="E16" s="109">
        <f t="shared" si="0"/>
        <v>-4.3697128705754151E-3</v>
      </c>
    </row>
    <row r="17" spans="2:12" ht="15" customHeight="1">
      <c r="B17" s="110" t="s">
        <v>67</v>
      </c>
      <c r="C17" s="111">
        <v>78.847625251381629</v>
      </c>
      <c r="D17" s="111">
        <v>75.388039904155349</v>
      </c>
      <c r="E17" s="112">
        <f t="shared" si="0"/>
        <v>-4.3876849000796692E-2</v>
      </c>
      <c r="F17" s="113"/>
    </row>
    <row r="18" spans="2:12" ht="15" customHeight="1">
      <c r="B18" s="110" t="s">
        <v>73</v>
      </c>
      <c r="C18" s="111">
        <v>58.172819109263749</v>
      </c>
      <c r="D18" s="111">
        <v>59.121336740915638</v>
      </c>
      <c r="E18" s="112">
        <f t="shared" si="0"/>
        <v>1.6305168739894293E-2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61.94822992561059</v>
      </c>
      <c r="D20" s="108">
        <v>64.411227564380468</v>
      </c>
      <c r="E20" s="109">
        <f t="shared" si="0"/>
        <v>3.9758967152532465E-2</v>
      </c>
    </row>
    <row r="21" spans="2:12" ht="15" customHeight="1">
      <c r="B21" s="110" t="s">
        <v>67</v>
      </c>
      <c r="C21" s="111">
        <v>68.238573995115829</v>
      </c>
      <c r="D21" s="111">
        <v>70.366949234332779</v>
      </c>
      <c r="E21" s="112">
        <f t="shared" si="0"/>
        <v>3.1190206867002912E-2</v>
      </c>
      <c r="F21" s="113"/>
    </row>
    <row r="22" spans="2:12" ht="15" customHeight="1">
      <c r="B22" s="110" t="s">
        <v>73</v>
      </c>
      <c r="C22" s="111">
        <v>50.584803867128819</v>
      </c>
      <c r="D22" s="111">
        <v>52.108751993620416</v>
      </c>
      <c r="E22" s="112">
        <f t="shared" si="0"/>
        <v>3.012659949210339E-2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50.40765722099205</v>
      </c>
      <c r="D24" s="108">
        <v>43.565205496748668</v>
      </c>
      <c r="E24" s="109">
        <f t="shared" si="0"/>
        <v>-0.13574230784512387</v>
      </c>
    </row>
    <row r="25" spans="2:12" ht="15" customHeight="1">
      <c r="B25" s="110" t="s">
        <v>67</v>
      </c>
      <c r="C25" s="111">
        <v>50.40765722099205</v>
      </c>
      <c r="D25" s="111">
        <v>43.565205496748668</v>
      </c>
      <c r="E25" s="112">
        <f t="shared" si="0"/>
        <v>-0.13574230784512387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acum. mayo 2011</v>
      </c>
      <c r="D6" s="47" t="str">
        <f>actualizaciones!$A$2</f>
        <v>acum. mayo 2012</v>
      </c>
      <c r="E6" s="69" t="s">
        <v>50</v>
      </c>
      <c r="G6" s="67" t="s">
        <v>63</v>
      </c>
      <c r="H6" s="47" t="str">
        <f>actualizaciones!$A$3</f>
        <v>acum. mayo 2011</v>
      </c>
      <c r="I6" s="47" t="str">
        <f>actualizaciones!$A$2</f>
        <v>acum. mayo 2012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65.905917057384698</v>
      </c>
      <c r="D8" s="121">
        <v>66.239580053363383</v>
      </c>
      <c r="E8" s="54">
        <f>D8/C8-1</f>
        <v>5.0627168375210196E-3</v>
      </c>
      <c r="G8" s="70" t="s">
        <v>99</v>
      </c>
      <c r="H8" s="121">
        <v>66.190506740552024</v>
      </c>
      <c r="I8" s="121">
        <v>65.901273231337925</v>
      </c>
      <c r="J8" s="54">
        <f>I8/H8-1</f>
        <v>-4.3697128705754151E-3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80.957717778909839</v>
      </c>
      <c r="D10" s="123">
        <v>79.074638737902688</v>
      </c>
      <c r="E10" s="74">
        <f>D10/C10-1</f>
        <v>-2.3260031194922148E-2</v>
      </c>
      <c r="G10" s="72" t="s">
        <v>67</v>
      </c>
      <c r="H10" s="123">
        <v>78.847625251381629</v>
      </c>
      <c r="I10" s="123">
        <v>75.388039904155349</v>
      </c>
      <c r="J10" s="74">
        <f>I10/H10-1</f>
        <v>-4.3876849000796692E-2</v>
      </c>
    </row>
    <row r="11" spans="2:10" ht="15" customHeight="1">
      <c r="B11" s="75" t="s">
        <v>68</v>
      </c>
      <c r="C11" s="124">
        <v>79.326237227589573</v>
      </c>
      <c r="D11" s="124">
        <v>82.016833006340818</v>
      </c>
      <c r="E11" s="61">
        <f>D11/C11-1</f>
        <v>3.3918106704492246E-2</v>
      </c>
      <c r="G11" s="75" t="s">
        <v>68</v>
      </c>
      <c r="H11" s="124">
        <v>75.683005410657415</v>
      </c>
      <c r="I11" s="124">
        <v>68.920638961369562</v>
      </c>
      <c r="J11" s="61">
        <f>I11/H11-1</f>
        <v>-8.9351188058602093E-2</v>
      </c>
    </row>
    <row r="12" spans="2:10" ht="15" customHeight="1">
      <c r="B12" s="75" t="s">
        <v>69</v>
      </c>
      <c r="C12" s="124">
        <v>83.674561253318657</v>
      </c>
      <c r="D12" s="124">
        <v>81.50032325645094</v>
      </c>
      <c r="E12" s="61">
        <f>D12/C12-1</f>
        <v>-2.5984456497899822E-2</v>
      </c>
      <c r="G12" s="75" t="s">
        <v>69</v>
      </c>
      <c r="H12" s="124">
        <v>87.384583545593486</v>
      </c>
      <c r="I12" s="124">
        <v>82.695243499401698</v>
      </c>
      <c r="J12" s="61">
        <f>I12/H12-1</f>
        <v>-5.3663241912059845E-2</v>
      </c>
    </row>
    <row r="13" spans="2:10" ht="15" customHeight="1">
      <c r="B13" s="75" t="s">
        <v>70</v>
      </c>
      <c r="C13" s="124">
        <v>75.81439201227947</v>
      </c>
      <c r="D13" s="124">
        <v>67.55239211930045</v>
      </c>
      <c r="E13" s="61">
        <f>D13/C13-1</f>
        <v>-0.10897666885781854</v>
      </c>
      <c r="G13" s="75" t="s">
        <v>70</v>
      </c>
      <c r="H13" s="124">
        <v>67.755092738023635</v>
      </c>
      <c r="I13" s="124">
        <v>65.614049161086569</v>
      </c>
      <c r="J13" s="61">
        <f>I13/H13-1</f>
        <v>-3.1599743877784192E-2</v>
      </c>
    </row>
    <row r="14" spans="2:10" ht="15" customHeight="1">
      <c r="B14" s="75" t="s">
        <v>71</v>
      </c>
      <c r="C14" s="124">
        <v>45.811548739398162</v>
      </c>
      <c r="D14" s="124">
        <v>90.050855666774297</v>
      </c>
      <c r="E14" s="61">
        <f>D14/C14-1</f>
        <v>0.96568023008857828</v>
      </c>
      <c r="G14" s="75" t="s">
        <v>71</v>
      </c>
      <c r="H14" s="124">
        <v>58.783818471174087</v>
      </c>
      <c r="I14" s="124">
        <v>67.303424223208623</v>
      </c>
      <c r="J14" s="61">
        <f>I14/H14-1</f>
        <v>0.14493113876588848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49.291766039905454</v>
      </c>
      <c r="D16" s="123">
        <v>49.954459910869069</v>
      </c>
      <c r="E16" s="74">
        <f>D16/C16-1</f>
        <v>1.3444311782765395E-2</v>
      </c>
      <c r="G16" s="72" t="s">
        <v>73</v>
      </c>
      <c r="H16" s="123">
        <v>58.172819109263749</v>
      </c>
      <c r="I16" s="123">
        <v>59.121336740915638</v>
      </c>
      <c r="J16" s="74">
        <f>I16/H16-1</f>
        <v>1.6305168739894293E-2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acum. mayo 2011</v>
      </c>
      <c r="D20" s="47" t="str">
        <f>actualizaciones!$A$2</f>
        <v>acum. mayo 2012</v>
      </c>
      <c r="E20" s="69" t="s">
        <v>50</v>
      </c>
      <c r="G20" s="67" t="s">
        <v>63</v>
      </c>
      <c r="H20" s="47" t="str">
        <f>actualizaciones!$A$3</f>
        <v>acum. mayo 2011</v>
      </c>
      <c r="I20" s="47" t="str">
        <f>actualizaciones!$A$2</f>
        <v>acum. mayo 2012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61.94822992561059</v>
      </c>
      <c r="D22" s="121">
        <v>64.411227564380468</v>
      </c>
      <c r="E22" s="54">
        <f>D22/C22-1</f>
        <v>3.9758967152532465E-2</v>
      </c>
      <c r="G22" s="70" t="s">
        <v>99</v>
      </c>
      <c r="H22" s="121">
        <v>50.40765722099205</v>
      </c>
      <c r="I22" s="121">
        <v>43.565205496748668</v>
      </c>
      <c r="J22" s="54">
        <f>I22/H22-1</f>
        <v>-0.13574230784512387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68.238573995115829</v>
      </c>
      <c r="D24" s="123">
        <v>70.366949234332779</v>
      </c>
      <c r="E24" s="74">
        <f>D24/C24-1</f>
        <v>3.1190206867002912E-2</v>
      </c>
      <c r="G24" s="72" t="s">
        <v>67</v>
      </c>
      <c r="H24" s="123">
        <v>50.40765722099205</v>
      </c>
      <c r="I24" s="123">
        <v>43.565205496748668</v>
      </c>
      <c r="J24" s="74">
        <f>I24/H24-1</f>
        <v>-0.13574230784512387</v>
      </c>
    </row>
    <row r="25" spans="2:12" ht="15" customHeight="1">
      <c r="B25" s="75" t="s">
        <v>77</v>
      </c>
      <c r="C25" s="124">
        <v>70.010767957683953</v>
      </c>
      <c r="D25" s="124">
        <v>72.513952848859958</v>
      </c>
      <c r="E25" s="61">
        <f>D25/C25-1</f>
        <v>3.5754284150817828E-2</v>
      </c>
      <c r="G25" s="75" t="s">
        <v>77</v>
      </c>
      <c r="H25" s="124">
        <v>70.010767957683953</v>
      </c>
      <c r="I25" s="124">
        <v>72.513952848859958</v>
      </c>
      <c r="J25" s="61">
        <f>I25/H25-1</f>
        <v>3.5754284150817828E-2</v>
      </c>
    </row>
    <row r="26" spans="2:12" ht="15" customHeight="1">
      <c r="B26" s="75" t="s">
        <v>70</v>
      </c>
      <c r="C26" s="124">
        <v>65.294159406914602</v>
      </c>
      <c r="D26" s="124">
        <v>64.395513086830078</v>
      </c>
      <c r="E26" s="61">
        <f>D26/C26-1</f>
        <v>-1.376304294667674E-2</v>
      </c>
      <c r="G26" s="75" t="s">
        <v>70</v>
      </c>
      <c r="H26" s="124">
        <v>55.694222425211237</v>
      </c>
      <c r="I26" s="124">
        <v>46.897558734742091</v>
      </c>
      <c r="J26" s="61">
        <f>I26/H26-1</f>
        <v>-0.15794571335081853</v>
      </c>
    </row>
    <row r="27" spans="2:12" ht="15" customHeight="1">
      <c r="B27" s="75" t="s">
        <v>71</v>
      </c>
      <c r="C27" s="124">
        <v>25.243683752641019</v>
      </c>
      <c r="D27" s="124">
        <v>29.701055523423946</v>
      </c>
      <c r="E27" s="61">
        <f>D27/C27-1</f>
        <v>0.17657374472204723</v>
      </c>
      <c r="G27" s="75" t="s">
        <v>78</v>
      </c>
      <c r="H27" s="124">
        <v>50.27118910527247</v>
      </c>
      <c r="I27" s="124">
        <v>65.680954964731413</v>
      </c>
      <c r="J27" s="61">
        <f>I27/H27-1</f>
        <v>0.30653275034313365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38.364238410596023</v>
      </c>
      <c r="I28" s="124">
        <v>48.696100190234624</v>
      </c>
      <c r="J28" s="61">
        <f>I28/H28-1</f>
        <v>0.26930970632235951</v>
      </c>
    </row>
    <row r="29" spans="2:12" ht="15" customHeight="1">
      <c r="B29" s="72" t="s">
        <v>73</v>
      </c>
      <c r="C29" s="123">
        <v>50.584803867128819</v>
      </c>
      <c r="D29" s="123">
        <v>52.108751993620416</v>
      </c>
      <c r="E29" s="74">
        <f>D29/C29-1</f>
        <v>3.012659949210339E-2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acum. mayo 2011</v>
      </c>
      <c r="D36" s="47" t="str">
        <f>actualizaciones!$A$2</f>
        <v>acum. mayo 2012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63.246988303554069</v>
      </c>
      <c r="D38" s="121">
        <v>63.289903817719541</v>
      </c>
      <c r="E38" s="54">
        <f>D38/C38-1</f>
        <v>6.7853846193433043E-4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74.473880327741981</v>
      </c>
      <c r="D40" s="123">
        <v>72.289119820677584</v>
      </c>
      <c r="E40" s="74">
        <f t="shared" ref="E40:E45" si="0">D40/C40-1</f>
        <v>-2.9335929556104534E-2</v>
      </c>
    </row>
    <row r="41" spans="2:5" ht="15" customHeight="1">
      <c r="B41" s="75" t="s">
        <v>68</v>
      </c>
      <c r="C41" s="124">
        <v>70.885022820873502</v>
      </c>
      <c r="D41" s="124">
        <v>68.47230814377717</v>
      </c>
      <c r="E41" s="61">
        <f t="shared" si="0"/>
        <v>-3.4037016298820499E-2</v>
      </c>
    </row>
    <row r="42" spans="2:5" ht="15" customHeight="1">
      <c r="B42" s="75" t="s">
        <v>69</v>
      </c>
      <c r="C42" s="124">
        <v>78.787180029030964</v>
      </c>
      <c r="D42" s="124">
        <v>76.779456646404967</v>
      </c>
      <c r="E42" s="61">
        <f t="shared" si="0"/>
        <v>-2.5482868937385605E-2</v>
      </c>
    </row>
    <row r="43" spans="2:5" ht="15" customHeight="1">
      <c r="B43" s="75" t="s">
        <v>70</v>
      </c>
      <c r="C43" s="124">
        <v>68.403707439117142</v>
      </c>
      <c r="D43" s="124">
        <v>64.098113144359388</v>
      </c>
      <c r="E43" s="61">
        <f t="shared" si="0"/>
        <v>-6.2943873306720355E-2</v>
      </c>
    </row>
    <row r="44" spans="2:5" ht="15" customHeight="1">
      <c r="B44" s="75" t="s">
        <v>78</v>
      </c>
      <c r="C44" s="124">
        <v>52.095109642808431</v>
      </c>
      <c r="D44" s="124">
        <v>57.218857905200373</v>
      </c>
      <c r="E44" s="61">
        <f t="shared" si="0"/>
        <v>9.8353728354217296E-2</v>
      </c>
    </row>
    <row r="45" spans="2:5" ht="15" customHeight="1">
      <c r="B45" s="75" t="s">
        <v>79</v>
      </c>
      <c r="C45" s="124">
        <v>53.414795202041248</v>
      </c>
      <c r="D45" s="124">
        <v>65.312748664317382</v>
      </c>
      <c r="E45" s="61">
        <f t="shared" si="0"/>
        <v>0.22274640232677423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52.286691560532361</v>
      </c>
      <c r="D47" s="123">
        <v>52.957672845562037</v>
      </c>
      <c r="E47" s="74">
        <f>D47/C47-1</f>
        <v>1.2832735539460849E-2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92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40</v>
      </c>
      <c r="C8" s="126">
        <v>7.2538165886461794</v>
      </c>
      <c r="D8" s="127">
        <f t="shared" ref="D8:D10" si="0">C8/C21-1</f>
        <v>-8.7883045827388262E-3</v>
      </c>
      <c r="E8" s="128">
        <v>7.7626774692539779</v>
      </c>
      <c r="F8" s="129">
        <f t="shared" ref="F8:F12" si="1">E8/E21-1</f>
        <v>-2.4575366406418109E-2</v>
      </c>
      <c r="G8" s="126">
        <v>8.0063133136644034</v>
      </c>
      <c r="H8" s="127">
        <f t="shared" ref="H8:H12" si="2">G8/G21-1</f>
        <v>-7.8023584166986293E-4</v>
      </c>
      <c r="I8" s="128">
        <v>6.9501982209423874</v>
      </c>
      <c r="J8" s="129">
        <f t="shared" ref="J8:J12" si="3">I8/I21-1</f>
        <v>5.7774861890156348E-2</v>
      </c>
      <c r="K8" s="126">
        <v>2.3275345369490532</v>
      </c>
      <c r="L8" s="127">
        <f t="shared" ref="L8:L12" si="4">K8/K21-1</f>
        <v>0.14978598277427713</v>
      </c>
    </row>
    <row r="9" spans="2:18">
      <c r="B9" s="82" t="s">
        <v>41</v>
      </c>
      <c r="C9" s="126">
        <v>7.2269793752308384</v>
      </c>
      <c r="D9" s="127">
        <f t="shared" si="0"/>
        <v>1.2504641104247316E-2</v>
      </c>
      <c r="E9" s="128">
        <v>7.4654896813432448</v>
      </c>
      <c r="F9" s="129">
        <f t="shared" si="1"/>
        <v>-1.6482233302854699E-3</v>
      </c>
      <c r="G9" s="126">
        <v>7.8344990532080043</v>
      </c>
      <c r="H9" s="127">
        <f t="shared" si="2"/>
        <v>3.3889109038086396E-2</v>
      </c>
      <c r="I9" s="128">
        <v>7.1224518812092343</v>
      </c>
      <c r="J9" s="129">
        <f t="shared" si="3"/>
        <v>1.8188278741041009E-2</v>
      </c>
      <c r="K9" s="126">
        <v>2.1359664957758682</v>
      </c>
      <c r="L9" s="127">
        <f t="shared" si="4"/>
        <v>6.3596074058509533E-3</v>
      </c>
    </row>
    <row r="10" spans="2:18">
      <c r="B10" s="82" t="s">
        <v>42</v>
      </c>
      <c r="C10" s="126">
        <v>7.6807559327541117</v>
      </c>
      <c r="D10" s="127">
        <f t="shared" si="0"/>
        <v>-4.5964996262934821E-2</v>
      </c>
      <c r="E10" s="128">
        <v>7.910190446935955</v>
      </c>
      <c r="F10" s="129">
        <f t="shared" si="1"/>
        <v>-5.8653877799738408E-2</v>
      </c>
      <c r="G10" s="126">
        <v>8.262214827376571</v>
      </c>
      <c r="H10" s="127">
        <f t="shared" si="2"/>
        <v>-6.4448394545727594E-2</v>
      </c>
      <c r="I10" s="128">
        <v>8.451241106210361</v>
      </c>
      <c r="J10" s="129">
        <f t="shared" si="3"/>
        <v>1.8221820025344559E-2</v>
      </c>
      <c r="K10" s="126">
        <v>2.0472462764114998</v>
      </c>
      <c r="L10" s="127">
        <f t="shared" si="4"/>
        <v>-4.888561347635545E-2</v>
      </c>
    </row>
    <row r="11" spans="2:18">
      <c r="B11" s="82" t="s">
        <v>43</v>
      </c>
      <c r="C11" s="126">
        <v>8.7536530175908673</v>
      </c>
      <c r="D11" s="127">
        <f>C11/C24-1</f>
        <v>2.1429757011769857E-2</v>
      </c>
      <c r="E11" s="128">
        <v>9.2215567154388065</v>
      </c>
      <c r="F11" s="129">
        <f t="shared" si="1"/>
        <v>2.0083707460045064E-2</v>
      </c>
      <c r="G11" s="126">
        <v>9.4430883852942475</v>
      </c>
      <c r="H11" s="127">
        <f t="shared" si="2"/>
        <v>2.5308185156812879E-2</v>
      </c>
      <c r="I11" s="128">
        <v>9.8677029485401402</v>
      </c>
      <c r="J11" s="129">
        <f t="shared" si="3"/>
        <v>4.7526852286638999E-2</v>
      </c>
      <c r="K11" s="126">
        <v>2.312109310173148</v>
      </c>
      <c r="L11" s="127">
        <f t="shared" si="4"/>
        <v>-3.4011594081257979E-3</v>
      </c>
    </row>
    <row r="12" spans="2:18">
      <c r="B12" s="82" t="s">
        <v>44</v>
      </c>
      <c r="C12" s="126">
        <v>8.9916721728398148</v>
      </c>
      <c r="D12" s="127">
        <f t="shared" ref="D12" si="5">C12/C25-1</f>
        <v>1.489992276196328E-2</v>
      </c>
      <c r="E12" s="128">
        <v>9.4989769294149955</v>
      </c>
      <c r="F12" s="129">
        <f t="shared" si="1"/>
        <v>1.1605636785409379E-2</v>
      </c>
      <c r="G12" s="126">
        <v>9.651594491514123</v>
      </c>
      <c r="H12" s="127">
        <f t="shared" si="2"/>
        <v>1.9175764679421503E-2</v>
      </c>
      <c r="I12" s="128">
        <v>9.6832405081082982</v>
      </c>
      <c r="J12" s="129">
        <f t="shared" si="3"/>
        <v>3.7860718982668518E-2</v>
      </c>
      <c r="K12" s="126">
        <v>2.1967892976588628</v>
      </c>
      <c r="L12" s="127">
        <f t="shared" si="4"/>
        <v>-3.6495922079446075E-2</v>
      </c>
    </row>
    <row r="13" spans="2:18" ht="25.5">
      <c r="B13" s="30" t="str">
        <f>actualizaciones!$A$2</f>
        <v>acum. mayo 2012</v>
      </c>
      <c r="C13" s="130">
        <v>7.9892798201009985</v>
      </c>
      <c r="D13" s="131">
        <v>2.3996448150798155E-3</v>
      </c>
      <c r="E13" s="132">
        <v>8.3610406947139531</v>
      </c>
      <c r="F13" s="133">
        <v>-6.417486016005669E-3</v>
      </c>
      <c r="G13" s="132">
        <v>8.6421934962633813</v>
      </c>
      <c r="H13" s="133">
        <v>4.2018927576645826E-3</v>
      </c>
      <c r="I13" s="132">
        <v>8.4437494227886596</v>
      </c>
      <c r="J13" s="133">
        <v>3.8142614607410641E-2</v>
      </c>
      <c r="K13" s="132">
        <v>2.2084222317047151</v>
      </c>
      <c r="L13" s="133">
        <v>1.3331658238160182E-2</v>
      </c>
      <c r="O13" s="81"/>
      <c r="P13" s="81"/>
      <c r="Q13" s="81"/>
      <c r="R13" s="81"/>
    </row>
    <row r="14" spans="2:18" outlineLevel="1">
      <c r="B14" s="82" t="s">
        <v>33</v>
      </c>
      <c r="C14" s="126">
        <v>7.8707428909070387</v>
      </c>
      <c r="D14" s="127">
        <f t="shared" ref="D14:D25" si="6">C14/C27-1</f>
        <v>5.1336286854913427E-2</v>
      </c>
      <c r="E14" s="128">
        <v>8.0875711606173279</v>
      </c>
      <c r="F14" s="129">
        <f t="shared" ref="F14:F25" si="7">E14/E27-1</f>
        <v>9.6842897150222207E-3</v>
      </c>
      <c r="G14" s="126">
        <v>8.7977978317896657</v>
      </c>
      <c r="H14" s="127">
        <f t="shared" ref="H14:H25" si="8">G14/G27-1</f>
        <v>6.3820777725473565E-2</v>
      </c>
      <c r="I14" s="128">
        <v>8.3189847715736036</v>
      </c>
      <c r="J14" s="129">
        <f t="shared" ref="J14:J25" si="9">I14/I27-1</f>
        <v>7.4792158466266523E-2</v>
      </c>
      <c r="K14" s="126">
        <v>2.3118366034094566</v>
      </c>
      <c r="L14" s="127">
        <f t="shared" ref="L14:L25" si="10">K14/K27-1</f>
        <v>9.0488963872385142E-2</v>
      </c>
    </row>
    <row r="15" spans="2:18" outlineLevel="1">
      <c r="B15" s="82" t="s">
        <v>34</v>
      </c>
      <c r="C15" s="126">
        <v>8.3879635243615542</v>
      </c>
      <c r="D15" s="127">
        <f t="shared" si="6"/>
        <v>3.2957354437717745E-2</v>
      </c>
      <c r="E15" s="128">
        <v>8.9700000000000006</v>
      </c>
      <c r="F15" s="129">
        <f t="shared" si="7"/>
        <v>1.5855039637599155E-2</v>
      </c>
      <c r="G15" s="126">
        <v>8.9</v>
      </c>
      <c r="H15" s="127">
        <f t="shared" si="8"/>
        <v>3.7296037296037365E-2</v>
      </c>
      <c r="I15" s="128">
        <v>8.35</v>
      </c>
      <c r="J15" s="129">
        <f t="shared" si="9"/>
        <v>5.1637279596977281E-2</v>
      </c>
      <c r="K15" s="126">
        <v>1.98</v>
      </c>
      <c r="L15" s="127">
        <f t="shared" si="10"/>
        <v>-1.980198019801982E-2</v>
      </c>
    </row>
    <row r="16" spans="2:18" outlineLevel="1">
      <c r="B16" s="82" t="s">
        <v>35</v>
      </c>
      <c r="C16" s="126">
        <v>7.29</v>
      </c>
      <c r="D16" s="127">
        <f t="shared" si="6"/>
        <v>3.2613800851246211E-2</v>
      </c>
      <c r="E16" s="128">
        <v>7.89</v>
      </c>
      <c r="F16" s="129">
        <f t="shared" si="7"/>
        <v>4.503311258278142E-2</v>
      </c>
      <c r="G16" s="126">
        <v>7.84</v>
      </c>
      <c r="H16" s="127">
        <f t="shared" si="8"/>
        <v>3.8412291933418441E-3</v>
      </c>
      <c r="I16" s="128">
        <v>6.08</v>
      </c>
      <c r="J16" s="129">
        <f t="shared" si="9"/>
        <v>-2.7200000000000002E-2</v>
      </c>
      <c r="K16" s="126">
        <v>2.0499999999999998</v>
      </c>
      <c r="L16" s="127">
        <f t="shared" si="10"/>
        <v>1.4851485148514865E-2</v>
      </c>
    </row>
    <row r="17" spans="2:18" outlineLevel="1">
      <c r="B17" s="82" t="s">
        <v>36</v>
      </c>
      <c r="C17" s="126">
        <v>7.5729801462855297</v>
      </c>
      <c r="D17" s="127">
        <f t="shared" si="6"/>
        <v>-5.9556257748452079E-3</v>
      </c>
      <c r="E17" s="128">
        <v>8.3101120767314924</v>
      </c>
      <c r="F17" s="129">
        <f t="shared" si="7"/>
        <v>1.8656367748736358E-2</v>
      </c>
      <c r="G17" s="126">
        <v>8.3865096448040113</v>
      </c>
      <c r="H17" s="127">
        <f t="shared" si="8"/>
        <v>-3.4019750627445777E-2</v>
      </c>
      <c r="I17" s="128">
        <v>6.922908492152466</v>
      </c>
      <c r="J17" s="129">
        <f t="shared" si="9"/>
        <v>0.12249654940521726</v>
      </c>
      <c r="K17" s="126">
        <v>2.025505184288201</v>
      </c>
      <c r="L17" s="127">
        <f t="shared" si="10"/>
        <v>-6.2392323051291387E-2</v>
      </c>
    </row>
    <row r="18" spans="2:18" outlineLevel="1">
      <c r="B18" s="82" t="s">
        <v>37</v>
      </c>
      <c r="C18" s="126">
        <v>7.9261312519256446</v>
      </c>
      <c r="D18" s="127">
        <f t="shared" si="6"/>
        <v>2.316578766244759E-2</v>
      </c>
      <c r="E18" s="128">
        <v>8.65</v>
      </c>
      <c r="F18" s="129">
        <f t="shared" si="7"/>
        <v>2.9066938711449497E-2</v>
      </c>
      <c r="G18" s="126">
        <v>8.5299999999999994</v>
      </c>
      <c r="H18" s="127">
        <f t="shared" si="8"/>
        <v>1.3148130186951157E-2</v>
      </c>
      <c r="I18" s="128">
        <v>6.6</v>
      </c>
      <c r="J18" s="129">
        <f t="shared" si="9"/>
        <v>6.5819598710139537E-2</v>
      </c>
      <c r="K18" s="126">
        <v>2.23</v>
      </c>
      <c r="L18" s="127">
        <f t="shared" si="10"/>
        <v>-3.4632034632034681E-2</v>
      </c>
    </row>
    <row r="19" spans="2:18" outlineLevel="1">
      <c r="B19" s="82" t="s">
        <v>38</v>
      </c>
      <c r="C19" s="126">
        <v>7.2500219251282365</v>
      </c>
      <c r="D19" s="127">
        <f t="shared" si="6"/>
        <v>5.589645678326427E-3</v>
      </c>
      <c r="E19" s="128">
        <v>7.83</v>
      </c>
      <c r="F19" s="129">
        <f t="shared" si="7"/>
        <v>-2.0784730243955107E-2</v>
      </c>
      <c r="G19" s="126">
        <v>8.06</v>
      </c>
      <c r="H19" s="127">
        <f t="shared" si="8"/>
        <v>2.1586392015431777E-2</v>
      </c>
      <c r="I19" s="128">
        <v>5.96</v>
      </c>
      <c r="J19" s="129">
        <f t="shared" si="9"/>
        <v>-5.3040035290446985E-3</v>
      </c>
      <c r="K19" s="126">
        <v>1.9950980392156863</v>
      </c>
      <c r="L19" s="127">
        <f t="shared" si="10"/>
        <v>-7.6343500363108219E-2</v>
      </c>
    </row>
    <row r="20" spans="2:18" outlineLevel="1">
      <c r="B20" s="82" t="s">
        <v>39</v>
      </c>
      <c r="C20" s="126">
        <v>7.51</v>
      </c>
      <c r="D20" s="127">
        <f t="shared" si="6"/>
        <v>5.8073706858975616E-2</v>
      </c>
      <c r="E20" s="128">
        <v>8.06</v>
      </c>
      <c r="F20" s="129">
        <f t="shared" si="7"/>
        <v>4.2411279487799547E-2</v>
      </c>
      <c r="G20" s="126">
        <v>8.1</v>
      </c>
      <c r="H20" s="127">
        <f t="shared" si="8"/>
        <v>3.3344222723266093E-2</v>
      </c>
      <c r="I20" s="128">
        <v>6.61</v>
      </c>
      <c r="J20" s="129">
        <f t="shared" si="9"/>
        <v>3.9658066241914369E-2</v>
      </c>
      <c r="K20" s="126">
        <v>2.09</v>
      </c>
      <c r="L20" s="127">
        <f t="shared" si="10"/>
        <v>1.4482336280476016E-2</v>
      </c>
      <c r="N20" s="87"/>
      <c r="O20" s="87"/>
      <c r="P20" s="87"/>
    </row>
    <row r="21" spans="2:18" outlineLevel="1">
      <c r="B21" s="82" t="s">
        <v>40</v>
      </c>
      <c r="C21" s="126">
        <v>7.3181305488860353</v>
      </c>
      <c r="D21" s="127">
        <f t="shared" si="6"/>
        <v>7.5415464935307819E-2</v>
      </c>
      <c r="E21" s="128">
        <v>7.9582544892836458</v>
      </c>
      <c r="F21" s="129">
        <f t="shared" si="7"/>
        <v>0.10715440309209967</v>
      </c>
      <c r="G21" s="126">
        <v>8.0125650040642835</v>
      </c>
      <c r="H21" s="127">
        <f t="shared" si="8"/>
        <v>7.4625693801092519E-2</v>
      </c>
      <c r="I21" s="128">
        <v>6.5705836575875489</v>
      </c>
      <c r="J21" s="129">
        <f t="shared" si="9"/>
        <v>-1.0218417147906167E-2</v>
      </c>
      <c r="K21" s="126">
        <v>2.0243198054415563</v>
      </c>
      <c r="L21" s="127">
        <f t="shared" si="10"/>
        <v>-7.9105772589118661E-3</v>
      </c>
    </row>
    <row r="22" spans="2:18" outlineLevel="1">
      <c r="B22" s="82" t="s">
        <v>41</v>
      </c>
      <c r="C22" s="126">
        <v>7.1377246896853972</v>
      </c>
      <c r="D22" s="127">
        <f t="shared" si="6"/>
        <v>0.11513241655354345</v>
      </c>
      <c r="E22" s="128">
        <v>7.4778147901399068</v>
      </c>
      <c r="F22" s="129">
        <f t="shared" si="7"/>
        <v>0.10348640518864105</v>
      </c>
      <c r="G22" s="126">
        <v>7.5776976319028009</v>
      </c>
      <c r="H22" s="127">
        <f t="shared" si="8"/>
        <v>0.16119547365297238</v>
      </c>
      <c r="I22" s="128">
        <v>6.9952208544532946</v>
      </c>
      <c r="J22" s="129">
        <f t="shared" si="9"/>
        <v>0.11324540624574397</v>
      </c>
      <c r="K22" s="126">
        <v>2.1224684298308314</v>
      </c>
      <c r="L22" s="127">
        <f t="shared" si="10"/>
        <v>-2.9673688867651982E-2</v>
      </c>
    </row>
    <row r="23" spans="2:18" outlineLevel="1">
      <c r="B23" s="82" t="s">
        <v>42</v>
      </c>
      <c r="C23" s="126">
        <v>8.0508114510135425</v>
      </c>
      <c r="D23" s="127">
        <f t="shared" si="6"/>
        <v>2.429832938717591E-2</v>
      </c>
      <c r="E23" s="128">
        <v>8.4030626571733453</v>
      </c>
      <c r="F23" s="129">
        <f t="shared" si="7"/>
        <v>3.5985935760497467E-2</v>
      </c>
      <c r="G23" s="126">
        <v>8.8313833028641078</v>
      </c>
      <c r="H23" s="127">
        <f t="shared" si="8"/>
        <v>4.6276287078209188E-2</v>
      </c>
      <c r="I23" s="128">
        <v>8.3000000000000007</v>
      </c>
      <c r="J23" s="129">
        <f t="shared" si="9"/>
        <v>8.7396806118598125E-3</v>
      </c>
      <c r="K23" s="126">
        <v>2.1524711490215753</v>
      </c>
      <c r="L23" s="127">
        <f t="shared" si="10"/>
        <v>0.10205917884561533</v>
      </c>
    </row>
    <row r="24" spans="2:18" outlineLevel="1">
      <c r="B24" s="82" t="s">
        <v>43</v>
      </c>
      <c r="C24" s="126">
        <v>8.57</v>
      </c>
      <c r="D24" s="127">
        <f>C24/C37-1</f>
        <v>3.848634006285323E-2</v>
      </c>
      <c r="E24" s="128">
        <v>9.0399999999999991</v>
      </c>
      <c r="F24" s="129">
        <f t="shared" si="7"/>
        <v>4.8723897911832958E-2</v>
      </c>
      <c r="G24" s="126">
        <v>9.2100000000000009</v>
      </c>
      <c r="H24" s="127">
        <f t="shared" si="8"/>
        <v>7.0930232558139572E-2</v>
      </c>
      <c r="I24" s="128">
        <v>9.42</v>
      </c>
      <c r="J24" s="129">
        <f t="shared" si="9"/>
        <v>-1.0504201680672232E-2</v>
      </c>
      <c r="K24" s="126">
        <v>2.3199999999999998</v>
      </c>
      <c r="L24" s="127">
        <f t="shared" si="10"/>
        <v>0.12077294685990347</v>
      </c>
    </row>
    <row r="25" spans="2:18" outlineLevel="1">
      <c r="B25" s="82" t="s">
        <v>44</v>
      </c>
      <c r="C25" s="126">
        <v>8.859663865546219</v>
      </c>
      <c r="D25" s="127">
        <f t="shared" si="6"/>
        <v>4.9216915339237444E-2</v>
      </c>
      <c r="E25" s="128">
        <v>9.39</v>
      </c>
      <c r="F25" s="129">
        <f t="shared" si="7"/>
        <v>6.2217194570135748E-2</v>
      </c>
      <c r="G25" s="126">
        <v>9.4700000000000006</v>
      </c>
      <c r="H25" s="127">
        <f t="shared" si="8"/>
        <v>8.7256027554534876E-2</v>
      </c>
      <c r="I25" s="128">
        <v>9.33</v>
      </c>
      <c r="J25" s="129">
        <f t="shared" si="9"/>
        <v>-1.2698412698412653E-2</v>
      </c>
      <c r="K25" s="126">
        <v>2.2799999999999998</v>
      </c>
      <c r="L25" s="127">
        <f t="shared" si="10"/>
        <v>5.0691244239631228E-2</v>
      </c>
    </row>
    <row r="26" spans="2:18" ht="15" customHeight="1">
      <c r="B26" s="35">
        <v>2011</v>
      </c>
      <c r="C26" s="134">
        <v>7.7962992928766566</v>
      </c>
      <c r="D26" s="135">
        <f>C26/C39-1</f>
        <v>3.9665685837546372E-2</v>
      </c>
      <c r="E26" s="134">
        <v>8.3114347092569165</v>
      </c>
      <c r="F26" s="135">
        <f>E26/E39-1</f>
        <v>3.8689078806758648E-2</v>
      </c>
      <c r="G26" s="134">
        <v>8.460157940571067</v>
      </c>
      <c r="H26" s="135">
        <f>G26/G39-1</f>
        <v>4.5247557838667296E-2</v>
      </c>
      <c r="I26" s="134">
        <v>7.4170280535127349</v>
      </c>
      <c r="J26" s="135">
        <f>I26/I39-1</f>
        <v>3.1613255194842038E-2</v>
      </c>
      <c r="K26" s="134">
        <v>2.1283825248864687</v>
      </c>
      <c r="L26" s="135">
        <f>K26/K39-1</f>
        <v>1.5433573504666454E-2</v>
      </c>
      <c r="O26" s="81"/>
      <c r="P26" s="81"/>
      <c r="Q26" s="81"/>
      <c r="R26" s="81"/>
    </row>
    <row r="27" spans="2:18" hidden="1" outlineLevel="1">
      <c r="B27" s="82" t="s">
        <v>33</v>
      </c>
      <c r="C27" s="126">
        <v>7.4864179894831473</v>
      </c>
      <c r="D27" s="127">
        <f>C27/C40-1</f>
        <v>-5.6742507769950601E-2</v>
      </c>
      <c r="E27" s="128">
        <v>8.01</v>
      </c>
      <c r="F27" s="129">
        <f>E27/E40-1</f>
        <v>-5.0509091431284459E-2</v>
      </c>
      <c r="G27" s="126">
        <v>8.27</v>
      </c>
      <c r="H27" s="127">
        <f>G27/G40-1</f>
        <v>-2.0601013876686558E-3</v>
      </c>
      <c r="I27" s="128">
        <v>7.7400869610407605</v>
      </c>
      <c r="J27" s="129">
        <f>I27/I40-1</f>
        <v>-3.8805256241661201E-2</v>
      </c>
      <c r="K27" s="126">
        <v>2.12</v>
      </c>
      <c r="L27" s="127">
        <f>K27/K40-1</f>
        <v>-0.23100343718815819</v>
      </c>
    </row>
    <row r="28" spans="2:18" hidden="1" outlineLevel="1">
      <c r="B28" s="82" t="s">
        <v>34</v>
      </c>
      <c r="C28" s="126">
        <v>8.12033864546855</v>
      </c>
      <c r="D28" s="127">
        <f t="shared" ref="D28:F78" si="11">C28/C41-1</f>
        <v>7.1676117542205375E-3</v>
      </c>
      <c r="E28" s="128">
        <v>8.83</v>
      </c>
      <c r="F28" s="129">
        <f t="shared" si="11"/>
        <v>1.3316884628803871E-2</v>
      </c>
      <c r="G28" s="126">
        <v>8.58</v>
      </c>
      <c r="H28" s="127">
        <f t="shared" ref="H28:H38" si="12">G28/G41-1</f>
        <v>2.2717016978689442E-2</v>
      </c>
      <c r="I28" s="128">
        <v>7.94</v>
      </c>
      <c r="J28" s="129">
        <f t="shared" ref="J28:J38" si="13">I28/I41-1</f>
        <v>-5.2055294699249188E-3</v>
      </c>
      <c r="K28" s="126">
        <v>2.02</v>
      </c>
      <c r="L28" s="127">
        <f t="shared" ref="L28:L38" si="14">K28/K41-1</f>
        <v>2.0062084897487731E-2</v>
      </c>
    </row>
    <row r="29" spans="2:18" hidden="1" outlineLevel="1">
      <c r="B29" s="82" t="s">
        <v>35</v>
      </c>
      <c r="C29" s="126">
        <v>7.0597545703828581</v>
      </c>
      <c r="D29" s="127">
        <f t="shared" si="11"/>
        <v>-6.661817712961926E-3</v>
      </c>
      <c r="E29" s="128">
        <v>7.55</v>
      </c>
      <c r="F29" s="129">
        <f t="shared" si="11"/>
        <v>-8.6862155831124443E-4</v>
      </c>
      <c r="G29" s="126">
        <v>7.81</v>
      </c>
      <c r="H29" s="127">
        <f t="shared" si="12"/>
        <v>1.7172011536862541E-2</v>
      </c>
      <c r="I29" s="128">
        <v>6.25</v>
      </c>
      <c r="J29" s="129">
        <f t="shared" si="13"/>
        <v>-2.3406230988440857E-2</v>
      </c>
      <c r="K29" s="126">
        <v>2.02</v>
      </c>
      <c r="L29" s="127">
        <f t="shared" si="14"/>
        <v>-0.10686296168450116</v>
      </c>
    </row>
    <row r="30" spans="2:18" hidden="1" outlineLevel="1">
      <c r="B30" s="82" t="s">
        <v>36</v>
      </c>
      <c r="C30" s="126">
        <v>7.6183522010157478</v>
      </c>
      <c r="D30" s="127">
        <f t="shared" si="11"/>
        <v>-6.956202540417844E-3</v>
      </c>
      <c r="E30" s="128">
        <v>8.1579150141643062</v>
      </c>
      <c r="F30" s="129">
        <f t="shared" si="11"/>
        <v>-3.9114839321047534E-2</v>
      </c>
      <c r="G30" s="126">
        <v>8.6818645104301151</v>
      </c>
      <c r="H30" s="127">
        <f t="shared" si="12"/>
        <v>7.5819641936817117E-2</v>
      </c>
      <c r="I30" s="128">
        <v>6.1674207335610438</v>
      </c>
      <c r="J30" s="129">
        <f t="shared" si="13"/>
        <v>-0.10095907674037263</v>
      </c>
      <c r="K30" s="126">
        <v>2.160290742157613</v>
      </c>
      <c r="L30" s="127">
        <f t="shared" si="14"/>
        <v>-7.2836591348663937E-2</v>
      </c>
    </row>
    <row r="31" spans="2:18" hidden="1" outlineLevel="1">
      <c r="B31" s="82" t="s">
        <v>37</v>
      </c>
      <c r="C31" s="126">
        <v>7.746673459473171</v>
      </c>
      <c r="D31" s="127">
        <f t="shared" si="11"/>
        <v>1.5090239408137363E-2</v>
      </c>
      <c r="E31" s="128">
        <v>8.4056728232189979</v>
      </c>
      <c r="F31" s="129">
        <f t="shared" si="11"/>
        <v>2.5082051612073109E-2</v>
      </c>
      <c r="G31" s="126">
        <v>8.4193019222430987</v>
      </c>
      <c r="H31" s="127">
        <f t="shared" si="12"/>
        <v>3.6859842640775797E-2</v>
      </c>
      <c r="I31" s="128">
        <v>6.1924175610838397</v>
      </c>
      <c r="J31" s="129">
        <f t="shared" si="13"/>
        <v>-4.2903004469267425E-2</v>
      </c>
      <c r="K31" s="126">
        <v>2.31</v>
      </c>
      <c r="L31" s="127">
        <f t="shared" si="14"/>
        <v>-0.16000000000000003</v>
      </c>
    </row>
    <row r="32" spans="2:18" hidden="1" outlineLevel="1">
      <c r="B32" s="82" t="s">
        <v>38</v>
      </c>
      <c r="C32" s="126">
        <v>7.2097221329657692</v>
      </c>
      <c r="D32" s="127">
        <f t="shared" si="11"/>
        <v>-1.53210634713703E-2</v>
      </c>
      <c r="E32" s="128">
        <v>7.9961988357786877</v>
      </c>
      <c r="F32" s="129">
        <f t="shared" si="11"/>
        <v>-9.145125677981758E-3</v>
      </c>
      <c r="G32" s="126">
        <v>7.8896900575377362</v>
      </c>
      <c r="H32" s="127">
        <f t="shared" si="12"/>
        <v>-2.5676286298690343E-3</v>
      </c>
      <c r="I32" s="128">
        <v>5.9917804245168984</v>
      </c>
      <c r="J32" s="129">
        <f t="shared" si="13"/>
        <v>-3.8237492051862332E-2</v>
      </c>
      <c r="K32" s="126">
        <v>2.16</v>
      </c>
      <c r="L32" s="127">
        <f t="shared" si="14"/>
        <v>-5.6768558951964976E-2</v>
      </c>
    </row>
    <row r="33" spans="2:17" hidden="1" outlineLevel="1">
      <c r="B33" s="82" t="s">
        <v>39</v>
      </c>
      <c r="C33" s="126">
        <v>7.0978041995716685</v>
      </c>
      <c r="D33" s="127">
        <f t="shared" si="11"/>
        <v>-3.3241513826265168E-2</v>
      </c>
      <c r="E33" s="128">
        <v>7.7320728954126166</v>
      </c>
      <c r="F33" s="129">
        <f t="shared" si="11"/>
        <v>-3.1593157858701759E-2</v>
      </c>
      <c r="G33" s="126">
        <v>7.8386270730321908</v>
      </c>
      <c r="H33" s="127">
        <f t="shared" si="12"/>
        <v>-2.0412479793293414E-2</v>
      </c>
      <c r="I33" s="128">
        <v>6.3578595834815008</v>
      </c>
      <c r="J33" s="129">
        <f t="shared" si="13"/>
        <v>-2.3214425449739617E-2</v>
      </c>
      <c r="K33" s="126">
        <v>2.0601640119854912</v>
      </c>
      <c r="L33" s="127">
        <f t="shared" si="14"/>
        <v>-6.5294599928296559E-2</v>
      </c>
      <c r="N33" s="87"/>
      <c r="O33" s="87"/>
      <c r="P33" s="87"/>
    </row>
    <row r="34" spans="2:17" hidden="1" outlineLevel="1">
      <c r="B34" s="82" t="s">
        <v>40</v>
      </c>
      <c r="C34" s="126">
        <v>6.8049333373927823</v>
      </c>
      <c r="D34" s="127">
        <f t="shared" si="11"/>
        <v>-1.6254944659779946E-2</v>
      </c>
      <c r="E34" s="128">
        <v>7.188025867988741</v>
      </c>
      <c r="F34" s="129">
        <f t="shared" si="11"/>
        <v>-1.2633809342205926E-2</v>
      </c>
      <c r="G34" s="126">
        <v>7.4561450096384592</v>
      </c>
      <c r="H34" s="127">
        <f t="shared" si="12"/>
        <v>2.1700281772121244E-3</v>
      </c>
      <c r="I34" s="128">
        <v>6.6384177796622144</v>
      </c>
      <c r="J34" s="129">
        <f t="shared" si="13"/>
        <v>-1.5071546044181927E-2</v>
      </c>
      <c r="K34" s="126">
        <v>2.0404610300636739</v>
      </c>
      <c r="L34" s="127">
        <f t="shared" si="14"/>
        <v>-8.9079897293002808E-2</v>
      </c>
    </row>
    <row r="35" spans="2:17" hidden="1" outlineLevel="1">
      <c r="B35" s="82" t="s">
        <v>41</v>
      </c>
      <c r="C35" s="126">
        <v>6.4007866543288472</v>
      </c>
      <c r="D35" s="127">
        <f t="shared" si="11"/>
        <v>-8.2291084742508458E-2</v>
      </c>
      <c r="E35" s="128">
        <v>6.7765354923983629</v>
      </c>
      <c r="F35" s="129">
        <f t="shared" si="11"/>
        <v>-0.11985141615146566</v>
      </c>
      <c r="G35" s="126">
        <v>6.5257726229885602</v>
      </c>
      <c r="H35" s="127">
        <f t="shared" si="12"/>
        <v>-0.10113324752223685</v>
      </c>
      <c r="I35" s="128">
        <v>6.2836287625418059</v>
      </c>
      <c r="J35" s="129">
        <f t="shared" si="13"/>
        <v>-1.8183005852842826E-2</v>
      </c>
      <c r="K35" s="126">
        <v>2.1873759430000002</v>
      </c>
      <c r="L35" s="127">
        <f t="shared" si="14"/>
        <v>-4.0624586403508633E-2</v>
      </c>
    </row>
    <row r="36" spans="2:17" hidden="1" outlineLevel="1">
      <c r="B36" s="82" t="s">
        <v>42</v>
      </c>
      <c r="C36" s="126">
        <v>7.8598306958386193</v>
      </c>
      <c r="D36" s="127">
        <f t="shared" si="11"/>
        <v>-2.0334208218096728E-2</v>
      </c>
      <c r="E36" s="128">
        <v>8.1111744543180677</v>
      </c>
      <c r="F36" s="129">
        <f t="shared" si="11"/>
        <v>-5.3538570091240634E-2</v>
      </c>
      <c r="G36" s="126">
        <v>8.4407755503341164</v>
      </c>
      <c r="H36" s="127">
        <f t="shared" si="12"/>
        <v>2.065000608635037E-2</v>
      </c>
      <c r="I36" s="128">
        <v>8.2280891289669142</v>
      </c>
      <c r="J36" s="129">
        <f t="shared" si="13"/>
        <v>-2.0465579884891172E-2</v>
      </c>
      <c r="K36" s="126">
        <v>1.9531357211472484</v>
      </c>
      <c r="L36" s="127">
        <f t="shared" si="14"/>
        <v>-0.1653266148943382</v>
      </c>
    </row>
    <row r="37" spans="2:17" hidden="1" outlineLevel="1">
      <c r="B37" s="82" t="s">
        <v>43</v>
      </c>
      <c r="C37" s="126">
        <v>8.2523955004370215</v>
      </c>
      <c r="D37" s="127">
        <f t="shared" si="11"/>
        <v>1.1151403420307515E-2</v>
      </c>
      <c r="E37" s="128">
        <v>8.6199999999999992</v>
      </c>
      <c r="F37" s="129">
        <f t="shared" si="11"/>
        <v>3.9806996381182236E-2</v>
      </c>
      <c r="G37" s="126">
        <v>8.6</v>
      </c>
      <c r="H37" s="127">
        <f t="shared" si="12"/>
        <v>-1.3761467889908396E-2</v>
      </c>
      <c r="I37" s="128">
        <v>9.52</v>
      </c>
      <c r="J37" s="129">
        <f t="shared" si="13"/>
        <v>5.8954393770856539E-2</v>
      </c>
      <c r="K37" s="126">
        <v>2.0699999999999998</v>
      </c>
      <c r="L37" s="127">
        <f t="shared" si="14"/>
        <v>-0.20077220077220082</v>
      </c>
    </row>
    <row r="38" spans="2:17" hidden="1" outlineLevel="1">
      <c r="B38" s="82" t="s">
        <v>44</v>
      </c>
      <c r="C38" s="126">
        <v>8.4440726564932227</v>
      </c>
      <c r="D38" s="127">
        <f t="shared" si="11"/>
        <v>-6.0115443061264817E-2</v>
      </c>
      <c r="E38" s="128">
        <v>8.84</v>
      </c>
      <c r="F38" s="129">
        <f t="shared" si="11"/>
        <v>-3.0701754385964897E-2</v>
      </c>
      <c r="G38" s="126">
        <v>8.7100000000000009</v>
      </c>
      <c r="H38" s="127">
        <f t="shared" si="12"/>
        <v>-7.7330508474576121E-2</v>
      </c>
      <c r="I38" s="128">
        <v>9.4499999999999993</v>
      </c>
      <c r="J38" s="129">
        <f t="shared" si="13"/>
        <v>-8.252427184466038E-2</v>
      </c>
      <c r="K38" s="126">
        <v>2.17</v>
      </c>
      <c r="L38" s="127">
        <f t="shared" si="14"/>
        <v>-0.10699588477366262</v>
      </c>
    </row>
    <row r="39" spans="2:17" collapsed="1">
      <c r="B39" s="38">
        <v>2010</v>
      </c>
      <c r="C39" s="136">
        <v>7.4988521782326796</v>
      </c>
      <c r="D39" s="137">
        <f>C39/C52-1</f>
        <v>-2.2747443111520327E-2</v>
      </c>
      <c r="E39" s="136">
        <v>8.0018504852338062</v>
      </c>
      <c r="F39" s="137">
        <f>E39/E52-1</f>
        <v>-2.3979058112307605E-2</v>
      </c>
      <c r="G39" s="136">
        <v>8.0939274883978083</v>
      </c>
      <c r="H39" s="137">
        <f>G39/G52-1</f>
        <v>-4.3738920378029178E-3</v>
      </c>
      <c r="I39" s="136">
        <v>7.1897370610189304</v>
      </c>
      <c r="J39" s="137">
        <f>I39/I52-1</f>
        <v>-2.5714724382263077E-2</v>
      </c>
      <c r="K39" s="136">
        <v>2.096033241781214</v>
      </c>
      <c r="L39" s="137">
        <f>K39/K52-1</f>
        <v>-0.11168139652741826</v>
      </c>
    </row>
    <row r="40" spans="2:17" ht="15" hidden="1" customHeight="1" outlineLevel="1">
      <c r="B40" s="82" t="s">
        <v>33</v>
      </c>
      <c r="C40" s="126">
        <v>7.9367702362837926</v>
      </c>
      <c r="D40" s="127">
        <f t="shared" si="11"/>
        <v>-3.0459494642648299E-2</v>
      </c>
      <c r="E40" s="128">
        <v>8.4360997327235694</v>
      </c>
      <c r="F40" s="129">
        <f t="shared" si="11"/>
        <v>-2.4728354598431368E-2</v>
      </c>
      <c r="G40" s="126">
        <v>8.2870722089573832</v>
      </c>
      <c r="H40" s="127">
        <f t="shared" ref="H40:H77" si="15">G40/G53-1</f>
        <v>-5.7215903417817571E-2</v>
      </c>
      <c r="I40" s="128">
        <v>8.0525689630557888</v>
      </c>
      <c r="J40" s="129">
        <f t="shared" ref="J40:J77" si="16">I40/I53-1</f>
        <v>-3.6774047481364924E-2</v>
      </c>
      <c r="K40" s="126">
        <v>2.7568393703194252</v>
      </c>
      <c r="L40" s="127">
        <f t="shared" ref="L40:L77" si="17">K40/K53-1</f>
        <v>0.16322336300397677</v>
      </c>
      <c r="N40" s="87"/>
      <c r="O40" s="87"/>
      <c r="P40" s="87"/>
    </row>
    <row r="41" spans="2:17" ht="15" hidden="1" customHeight="1" outlineLevel="1">
      <c r="B41" s="82" t="s">
        <v>34</v>
      </c>
      <c r="C41" s="126">
        <v>8.0625494214662652</v>
      </c>
      <c r="D41" s="127">
        <f t="shared" si="11"/>
        <v>2.3196004959372685E-2</v>
      </c>
      <c r="E41" s="128">
        <v>8.7139572368169773</v>
      </c>
      <c r="F41" s="129">
        <f t="shared" si="11"/>
        <v>3.3684132481254681E-2</v>
      </c>
      <c r="G41" s="126">
        <v>8.3894174610949914</v>
      </c>
      <c r="H41" s="127">
        <f t="shared" si="15"/>
        <v>3.3179490282634561E-2</v>
      </c>
      <c r="I41" s="128">
        <v>7.9815481842889424</v>
      </c>
      <c r="J41" s="129">
        <f t="shared" si="16"/>
        <v>-3.5520369177349798E-3</v>
      </c>
      <c r="K41" s="126">
        <v>1.9802716225875625</v>
      </c>
      <c r="L41" s="127">
        <f t="shared" si="17"/>
        <v>-0.167953099753125</v>
      </c>
      <c r="O41" s="87"/>
      <c r="P41" s="87"/>
      <c r="Q41" s="87"/>
    </row>
    <row r="42" spans="2:17" ht="15" hidden="1" customHeight="1" outlineLevel="1">
      <c r="B42" s="82" t="s">
        <v>35</v>
      </c>
      <c r="C42" s="126">
        <v>7.1071007802485235</v>
      </c>
      <c r="D42" s="127">
        <f t="shared" si="11"/>
        <v>-4.5850611501949912E-2</v>
      </c>
      <c r="E42" s="128">
        <v>7.5565637942184125</v>
      </c>
      <c r="F42" s="129">
        <f t="shared" si="11"/>
        <v>-5.7785063065035835E-2</v>
      </c>
      <c r="G42" s="126">
        <v>7.6781507074695625</v>
      </c>
      <c r="H42" s="127">
        <f t="shared" si="15"/>
        <v>-2.6850353932881821E-2</v>
      </c>
      <c r="I42" s="128">
        <v>6.3997950819672127</v>
      </c>
      <c r="J42" s="129">
        <f t="shared" si="16"/>
        <v>-0.10866363760902331</v>
      </c>
      <c r="K42" s="126">
        <v>2.2616909985166678</v>
      </c>
      <c r="L42" s="127">
        <f t="shared" si="17"/>
        <v>-1.6656087601448766E-2</v>
      </c>
    </row>
    <row r="43" spans="2:17" ht="15" hidden="1" customHeight="1" outlineLevel="1">
      <c r="B43" s="82" t="s">
        <v>36</v>
      </c>
      <c r="C43" s="126">
        <v>7.6717182268346251</v>
      </c>
      <c r="D43" s="127">
        <f t="shared" si="11"/>
        <v>-2.7510196180655866E-2</v>
      </c>
      <c r="E43" s="128">
        <v>8.49</v>
      </c>
      <c r="F43" s="129">
        <f t="shared" si="11"/>
        <v>-2.1889400921658919E-2</v>
      </c>
      <c r="G43" s="126">
        <v>8.07</v>
      </c>
      <c r="H43" s="127">
        <f t="shared" si="15"/>
        <v>-6.380510440835252E-2</v>
      </c>
      <c r="I43" s="128">
        <v>6.86</v>
      </c>
      <c r="J43" s="129">
        <f t="shared" si="16"/>
        <v>-4.9861495844875314E-2</v>
      </c>
      <c r="K43" s="126">
        <v>2.33</v>
      </c>
      <c r="L43" s="127">
        <f t="shared" si="17"/>
        <v>3.0973451327433787E-2</v>
      </c>
    </row>
    <row r="44" spans="2:17" ht="15" hidden="1" customHeight="1" outlineLevel="1">
      <c r="B44" s="82" t="s">
        <v>37</v>
      </c>
      <c r="C44" s="126">
        <v>7.6315121146174931</v>
      </c>
      <c r="D44" s="127">
        <f t="shared" si="11"/>
        <v>-2.3677343140679041E-2</v>
      </c>
      <c r="E44" s="128">
        <v>8.1999999999999993</v>
      </c>
      <c r="F44" s="129">
        <f t="shared" si="11"/>
        <v>-3.6427732079906017E-2</v>
      </c>
      <c r="G44" s="126">
        <v>8.1199999999999992</v>
      </c>
      <c r="H44" s="127">
        <f t="shared" si="15"/>
        <v>-4.4705882352941262E-2</v>
      </c>
      <c r="I44" s="128">
        <v>6.47</v>
      </c>
      <c r="J44" s="129">
        <f t="shared" si="16"/>
        <v>-7.0402298850574696E-2</v>
      </c>
      <c r="K44" s="126">
        <v>2.75</v>
      </c>
      <c r="L44" s="127">
        <f t="shared" si="17"/>
        <v>6.1776061776061875E-2</v>
      </c>
    </row>
    <row r="45" spans="2:17" ht="15" hidden="1" customHeight="1" outlineLevel="1">
      <c r="B45" s="82" t="s">
        <v>38</v>
      </c>
      <c r="C45" s="126">
        <v>7.3219014498094177</v>
      </c>
      <c r="D45" s="127">
        <f t="shared" si="11"/>
        <v>-9.9666139594407621E-2</v>
      </c>
      <c r="E45" s="128">
        <v>8.07</v>
      </c>
      <c r="F45" s="129">
        <f t="shared" si="11"/>
        <v>-0.12944983818770217</v>
      </c>
      <c r="G45" s="126">
        <v>7.91</v>
      </c>
      <c r="H45" s="127">
        <f t="shared" si="15"/>
        <v>-0.10419026047565116</v>
      </c>
      <c r="I45" s="128">
        <v>6.23</v>
      </c>
      <c r="J45" s="129">
        <f t="shared" si="16"/>
        <v>-8.247422680412364E-2</v>
      </c>
      <c r="K45" s="126">
        <v>2.29</v>
      </c>
      <c r="L45" s="127">
        <f t="shared" si="17"/>
        <v>-0.11583011583011582</v>
      </c>
      <c r="O45" s="81"/>
      <c r="P45" s="81"/>
      <c r="Q45" s="81"/>
    </row>
    <row r="46" spans="2:17" ht="15" hidden="1" customHeight="1" outlineLevel="1">
      <c r="B46" s="82" t="s">
        <v>39</v>
      </c>
      <c r="C46" s="126">
        <v>7.3418586969570514</v>
      </c>
      <c r="D46" s="127">
        <f t="shared" si="11"/>
        <v>-4.3003571248072192E-2</v>
      </c>
      <c r="E46" s="128">
        <v>7.9843228681819305</v>
      </c>
      <c r="F46" s="129">
        <f t="shared" si="11"/>
        <v>-3.9190990591825514E-2</v>
      </c>
      <c r="G46" s="126">
        <v>8.0019670640333711</v>
      </c>
      <c r="H46" s="127">
        <f t="shared" si="15"/>
        <v>-2.1764417599832386E-2</v>
      </c>
      <c r="I46" s="128">
        <v>6.5089613822448582</v>
      </c>
      <c r="J46" s="129">
        <f t="shared" si="16"/>
        <v>-6.075593329800022E-2</v>
      </c>
      <c r="K46" s="126">
        <v>2.2040784313725492</v>
      </c>
      <c r="L46" s="127">
        <f t="shared" si="17"/>
        <v>-0.12882275439820179</v>
      </c>
    </row>
    <row r="47" spans="2:17" ht="15" hidden="1" customHeight="1" outlineLevel="1">
      <c r="B47" s="82" t="s">
        <v>40</v>
      </c>
      <c r="C47" s="126">
        <v>6.9173748833119699</v>
      </c>
      <c r="D47" s="127">
        <f t="shared" si="11"/>
        <v>-3.7277840318329036E-2</v>
      </c>
      <c r="E47" s="128">
        <v>7.28</v>
      </c>
      <c r="F47" s="129">
        <f t="shared" si="11"/>
        <v>-6.9053708439897665E-2</v>
      </c>
      <c r="G47" s="126">
        <v>7.44</v>
      </c>
      <c r="H47" s="127">
        <f t="shared" si="15"/>
        <v>-3.8759689922480578E-2</v>
      </c>
      <c r="I47" s="128">
        <v>6.74</v>
      </c>
      <c r="J47" s="129">
        <f t="shared" si="16"/>
        <v>-1.6058394160583855E-2</v>
      </c>
      <c r="K47" s="126">
        <v>2.2400000000000002</v>
      </c>
      <c r="L47" s="127">
        <f t="shared" si="17"/>
        <v>-0.17647058823529405</v>
      </c>
    </row>
    <row r="48" spans="2:17" ht="15" hidden="1" customHeight="1" outlineLevel="1">
      <c r="B48" s="82" t="s">
        <v>41</v>
      </c>
      <c r="C48" s="126">
        <v>6.9747460746122414</v>
      </c>
      <c r="D48" s="127">
        <f t="shared" si="11"/>
        <v>-0.12327190501039598</v>
      </c>
      <c r="E48" s="128">
        <v>7.6993085221671436</v>
      </c>
      <c r="F48" s="129">
        <f t="shared" si="11"/>
        <v>-9.9496079278696747E-2</v>
      </c>
      <c r="G48" s="126">
        <v>7.26</v>
      </c>
      <c r="H48" s="127">
        <f t="shared" si="15"/>
        <v>-0.12</v>
      </c>
      <c r="I48" s="128">
        <v>6.4</v>
      </c>
      <c r="J48" s="129">
        <f t="shared" si="16"/>
        <v>-0.19799498746867172</v>
      </c>
      <c r="K48" s="126">
        <v>2.2799999999999998</v>
      </c>
      <c r="L48" s="127">
        <f t="shared" si="17"/>
        <v>-5.0000000000000044E-2</v>
      </c>
    </row>
    <row r="49" spans="2:12" ht="15" hidden="1" customHeight="1" outlineLevel="1">
      <c r="B49" s="82" t="s">
        <v>42</v>
      </c>
      <c r="C49" s="126">
        <v>8.0229714682008648</v>
      </c>
      <c r="D49" s="127">
        <f t="shared" si="11"/>
        <v>2.3368184021882454E-2</v>
      </c>
      <c r="E49" s="128">
        <v>8.57</v>
      </c>
      <c r="F49" s="129">
        <f t="shared" si="11"/>
        <v>4.1312272174969689E-2</v>
      </c>
      <c r="G49" s="126">
        <v>8.27</v>
      </c>
      <c r="H49" s="127">
        <f t="shared" si="15"/>
        <v>-1.4302741358760529E-2</v>
      </c>
      <c r="I49" s="128">
        <v>8.4</v>
      </c>
      <c r="J49" s="129">
        <f t="shared" si="16"/>
        <v>0.12299465240641716</v>
      </c>
      <c r="K49" s="126">
        <v>2.34</v>
      </c>
      <c r="L49" s="127">
        <f t="shared" si="17"/>
        <v>-0.19310344827586212</v>
      </c>
    </row>
    <row r="50" spans="2:12" ht="15" hidden="1" customHeight="1" outlineLevel="1">
      <c r="B50" s="82" t="s">
        <v>43</v>
      </c>
      <c r="C50" s="126">
        <v>8.1613846082026651</v>
      </c>
      <c r="D50" s="127">
        <f t="shared" si="11"/>
        <v>1.3770349944357552E-3</v>
      </c>
      <c r="E50" s="128">
        <v>8.2899999999999991</v>
      </c>
      <c r="F50" s="129">
        <f t="shared" si="11"/>
        <v>-1.2048192771085819E-3</v>
      </c>
      <c r="G50" s="126">
        <v>8.7200000000000006</v>
      </c>
      <c r="H50" s="127">
        <f t="shared" si="15"/>
        <v>-4.5662100456620447E-3</v>
      </c>
      <c r="I50" s="128">
        <v>8.99</v>
      </c>
      <c r="J50" s="129">
        <f t="shared" si="16"/>
        <v>-2.4945770065075923E-2</v>
      </c>
      <c r="K50" s="126">
        <v>2.59</v>
      </c>
      <c r="L50" s="127">
        <f t="shared" si="17"/>
        <v>3.1872509960159334E-2</v>
      </c>
    </row>
    <row r="51" spans="2:12" ht="15" hidden="1" customHeight="1" outlineLevel="1">
      <c r="B51" s="82" t="s">
        <v>44</v>
      </c>
      <c r="C51" s="126">
        <v>8.9841593780369298</v>
      </c>
      <c r="D51" s="127">
        <f t="shared" si="11"/>
        <v>-3.1204164671607137E-2</v>
      </c>
      <c r="E51" s="128">
        <v>9.1199999999999992</v>
      </c>
      <c r="F51" s="129">
        <f t="shared" si="11"/>
        <v>-7.5050709939148086E-2</v>
      </c>
      <c r="G51" s="126">
        <v>9.44</v>
      </c>
      <c r="H51" s="127">
        <f t="shared" si="15"/>
        <v>-1.8711018711018657E-2</v>
      </c>
      <c r="I51" s="128">
        <v>10.3</v>
      </c>
      <c r="J51" s="129">
        <f t="shared" si="16"/>
        <v>6.4049586776859568E-2</v>
      </c>
      <c r="K51" s="126">
        <v>2.4300000000000002</v>
      </c>
      <c r="L51" s="127">
        <f t="shared" si="17"/>
        <v>-4.0854871699516515E-2</v>
      </c>
    </row>
    <row r="52" spans="2:12" collapsed="1">
      <c r="B52" s="38">
        <v>2009</v>
      </c>
      <c r="C52" s="136">
        <v>7.6734024642602394</v>
      </c>
      <c r="D52" s="137">
        <f t="shared" si="11"/>
        <v>-3.4518551153073118E-2</v>
      </c>
      <c r="E52" s="136">
        <v>8.1984413876998072</v>
      </c>
      <c r="F52" s="137">
        <f>E52/E65-1</f>
        <v>-4.0012751276043534E-2</v>
      </c>
      <c r="G52" s="136">
        <v>8.1294849780145846</v>
      </c>
      <c r="H52" s="137">
        <f>G52/G65-1</f>
        <v>-4.120265966729908E-2</v>
      </c>
      <c r="I52" s="136">
        <v>7.3794988397626575</v>
      </c>
      <c r="J52" s="137">
        <f>I52/I65-1</f>
        <v>-3.5646521201894044E-2</v>
      </c>
      <c r="K52" s="136">
        <v>2.3595512168578701</v>
      </c>
      <c r="L52" s="137">
        <f>K52/K65-1</f>
        <v>-5.7876879477053667E-2</v>
      </c>
    </row>
    <row r="53" spans="2:12" ht="15" hidden="1" customHeight="1" outlineLevel="1">
      <c r="B53" s="82" t="s">
        <v>33</v>
      </c>
      <c r="C53" s="126">
        <v>8.1861151673683512</v>
      </c>
      <c r="D53" s="127">
        <f t="shared" si="11"/>
        <v>-9.5168201128168484E-3</v>
      </c>
      <c r="E53" s="128">
        <v>8.65</v>
      </c>
      <c r="F53" s="129">
        <f t="shared" si="11"/>
        <v>-4.8404840484048361E-2</v>
      </c>
      <c r="G53" s="126">
        <v>8.7899999999999991</v>
      </c>
      <c r="H53" s="127">
        <f t="shared" si="15"/>
        <v>1.0344827586206806E-2</v>
      </c>
      <c r="I53" s="128">
        <v>8.36</v>
      </c>
      <c r="J53" s="129">
        <f t="shared" si="16"/>
        <v>4.761904761904745E-2</v>
      </c>
      <c r="K53" s="126">
        <v>2.37</v>
      </c>
      <c r="L53" s="127">
        <f t="shared" si="17"/>
        <v>-4.0485829959514219E-2</v>
      </c>
    </row>
    <row r="54" spans="2:12" ht="15" hidden="1" customHeight="1" outlineLevel="1">
      <c r="B54" s="82" t="s">
        <v>34</v>
      </c>
      <c r="C54" s="126">
        <v>7.879770232084125</v>
      </c>
      <c r="D54" s="127">
        <f t="shared" si="11"/>
        <v>-1.2075668700906816E-2</v>
      </c>
      <c r="E54" s="128">
        <v>8.43</v>
      </c>
      <c r="F54" s="129">
        <f t="shared" si="11"/>
        <v>9.5808383233533245E-3</v>
      </c>
      <c r="G54" s="126">
        <v>8.1199999999999992</v>
      </c>
      <c r="H54" s="127">
        <f t="shared" si="15"/>
        <v>-5.2508751458576586E-2</v>
      </c>
      <c r="I54" s="128">
        <v>8.01</v>
      </c>
      <c r="J54" s="129">
        <f t="shared" si="16"/>
        <v>3.759398496240518E-3</v>
      </c>
      <c r="K54" s="126">
        <v>2.38</v>
      </c>
      <c r="L54" s="127">
        <f t="shared" si="17"/>
        <v>3.9301310043668103E-2</v>
      </c>
    </row>
    <row r="55" spans="2:12" ht="15" hidden="1" customHeight="1" outlineLevel="1">
      <c r="B55" s="82" t="s">
        <v>35</v>
      </c>
      <c r="C55" s="126">
        <v>7.4486247813206532</v>
      </c>
      <c r="D55" s="127">
        <f t="shared" si="11"/>
        <v>9.8106738963672502E-3</v>
      </c>
      <c r="E55" s="128">
        <v>8.02</v>
      </c>
      <c r="F55" s="129">
        <f t="shared" si="11"/>
        <v>-3.7267080745343462E-3</v>
      </c>
      <c r="G55" s="126">
        <v>7.89</v>
      </c>
      <c r="H55" s="127">
        <f t="shared" si="15"/>
        <v>1.1538461538461497E-2</v>
      </c>
      <c r="I55" s="128">
        <v>7.18</v>
      </c>
      <c r="J55" s="129">
        <f t="shared" si="16"/>
        <v>9.4512195121951192E-2</v>
      </c>
      <c r="K55" s="126">
        <v>2.2999999999999998</v>
      </c>
      <c r="L55" s="127">
        <f t="shared" si="17"/>
        <v>-8.7301587301587324E-2</v>
      </c>
    </row>
    <row r="56" spans="2:12" ht="15" hidden="1" customHeight="1" outlineLevel="1">
      <c r="B56" s="82" t="s">
        <v>36</v>
      </c>
      <c r="C56" s="126">
        <v>7.8887389838996933</v>
      </c>
      <c r="D56" s="127">
        <f t="shared" si="11"/>
        <v>3.8379578828873218E-3</v>
      </c>
      <c r="E56" s="128">
        <v>8.68</v>
      </c>
      <c r="F56" s="129">
        <f t="shared" si="11"/>
        <v>-5.7273768613975706E-3</v>
      </c>
      <c r="G56" s="126">
        <v>8.6199999999999992</v>
      </c>
      <c r="H56" s="127">
        <f t="shared" si="15"/>
        <v>0</v>
      </c>
      <c r="I56" s="128">
        <v>7.22</v>
      </c>
      <c r="J56" s="129">
        <f t="shared" si="16"/>
        <v>5.0946142649199277E-2</v>
      </c>
      <c r="K56" s="126">
        <v>2.2599999999999998</v>
      </c>
      <c r="L56" s="127">
        <f t="shared" si="17"/>
        <v>-0.13740458015267187</v>
      </c>
    </row>
    <row r="57" spans="2:12" ht="13.5" hidden="1" customHeight="1" outlineLevel="1">
      <c r="B57" s="82" t="s">
        <v>37</v>
      </c>
      <c r="C57" s="126">
        <v>7.8165881545419502</v>
      </c>
      <c r="D57" s="127">
        <f t="shared" si="11"/>
        <v>-2.3302494587785327E-2</v>
      </c>
      <c r="E57" s="128">
        <v>8.51</v>
      </c>
      <c r="F57" s="129">
        <f t="shared" si="11"/>
        <v>-3.5147392290249435E-2</v>
      </c>
      <c r="G57" s="126">
        <v>8.5</v>
      </c>
      <c r="H57" s="127">
        <f t="shared" si="15"/>
        <v>-3.0786773090079822E-2</v>
      </c>
      <c r="I57" s="128">
        <v>6.96</v>
      </c>
      <c r="J57" s="129">
        <f t="shared" si="16"/>
        <v>2.9585798816567976E-2</v>
      </c>
      <c r="K57" s="126">
        <v>2.59</v>
      </c>
      <c r="L57" s="127">
        <f t="shared" si="17"/>
        <v>-4.7794117647058987E-2</v>
      </c>
    </row>
    <row r="58" spans="2:12" ht="13.5" hidden="1" customHeight="1" outlineLevel="1">
      <c r="B58" s="82" t="s">
        <v>38</v>
      </c>
      <c r="C58" s="126">
        <v>8.1324292818565844</v>
      </c>
      <c r="D58" s="127">
        <f t="shared" si="11"/>
        <v>2.9442140956630336E-2</v>
      </c>
      <c r="E58" s="128">
        <v>9.27</v>
      </c>
      <c r="F58" s="129">
        <f t="shared" si="11"/>
        <v>5.2213393870601532E-2</v>
      </c>
      <c r="G58" s="126">
        <v>8.83</v>
      </c>
      <c r="H58" s="127">
        <f t="shared" si="15"/>
        <v>-2.2598870056497189E-3</v>
      </c>
      <c r="I58" s="128">
        <v>6.79</v>
      </c>
      <c r="J58" s="129">
        <f t="shared" si="16"/>
        <v>3.348554033485529E-2</v>
      </c>
      <c r="K58" s="126">
        <v>2.59</v>
      </c>
      <c r="L58" s="127">
        <f t="shared" si="17"/>
        <v>-0.11301369863013699</v>
      </c>
    </row>
    <row r="59" spans="2:12" ht="15" hidden="1" customHeight="1" outlineLevel="1">
      <c r="B59" s="82" t="s">
        <v>39</v>
      </c>
      <c r="C59" s="126">
        <v>7.6717723038235128</v>
      </c>
      <c r="D59" s="127">
        <f t="shared" si="11"/>
        <v>7.688078932529252E-2</v>
      </c>
      <c r="E59" s="128">
        <v>8.31</v>
      </c>
      <c r="F59" s="129">
        <f t="shared" si="11"/>
        <v>9.3421052631579071E-2</v>
      </c>
      <c r="G59" s="126">
        <v>8.18</v>
      </c>
      <c r="H59" s="127">
        <f t="shared" si="15"/>
        <v>4.7375160051216447E-2</v>
      </c>
      <c r="I59" s="128">
        <v>6.93</v>
      </c>
      <c r="J59" s="129">
        <f t="shared" si="16"/>
        <v>0.10000000000000009</v>
      </c>
      <c r="K59" s="126">
        <v>2.5299999999999998</v>
      </c>
      <c r="L59" s="127">
        <f t="shared" si="17"/>
        <v>-0.21183800623052962</v>
      </c>
    </row>
    <row r="60" spans="2:12" ht="15" hidden="1" customHeight="1" outlineLevel="1">
      <c r="B60" s="82" t="s">
        <v>40</v>
      </c>
      <c r="C60" s="126">
        <v>7.1852245362246938</v>
      </c>
      <c r="D60" s="127">
        <f t="shared" si="11"/>
        <v>-9.4261389010255381E-2</v>
      </c>
      <c r="E60" s="128">
        <v>7.82</v>
      </c>
      <c r="F60" s="129">
        <f t="shared" si="11"/>
        <v>-9.6997690531177794E-2</v>
      </c>
      <c r="G60" s="126">
        <v>7.74</v>
      </c>
      <c r="H60" s="127">
        <f t="shared" si="15"/>
        <v>-0.10623556581986138</v>
      </c>
      <c r="I60" s="128">
        <v>6.85</v>
      </c>
      <c r="J60" s="129">
        <f t="shared" si="16"/>
        <v>-1.1544011544011523E-2</v>
      </c>
      <c r="K60" s="126">
        <v>2.72</v>
      </c>
      <c r="L60" s="127">
        <f t="shared" si="17"/>
        <v>-8.7248322147650881E-2</v>
      </c>
    </row>
    <row r="61" spans="2:12" ht="15" hidden="1" customHeight="1" outlineLevel="1">
      <c r="B61" s="82" t="s">
        <v>41</v>
      </c>
      <c r="C61" s="126">
        <v>7.9554266761520234</v>
      </c>
      <c r="D61" s="127">
        <f t="shared" si="11"/>
        <v>5.6064765324701282E-2</v>
      </c>
      <c r="E61" s="128">
        <v>8.5500000000000007</v>
      </c>
      <c r="F61" s="129">
        <f t="shared" si="11"/>
        <v>6.079404466501237E-2</v>
      </c>
      <c r="G61" s="126">
        <v>8.25</v>
      </c>
      <c r="H61" s="127">
        <f t="shared" si="15"/>
        <v>1.977750309023496E-2</v>
      </c>
      <c r="I61" s="128">
        <v>7.98</v>
      </c>
      <c r="J61" s="129">
        <f t="shared" si="16"/>
        <v>0.16157205240174677</v>
      </c>
      <c r="K61" s="126">
        <v>2.4</v>
      </c>
      <c r="L61" s="127">
        <f t="shared" si="17"/>
        <v>-0.16376306620209069</v>
      </c>
    </row>
    <row r="62" spans="2:12" ht="15" hidden="1" customHeight="1" outlineLevel="1">
      <c r="B62" s="82" t="s">
        <v>42</v>
      </c>
      <c r="C62" s="126">
        <v>7.8397702737544854</v>
      </c>
      <c r="D62" s="127">
        <f t="shared" si="11"/>
        <v>-7.7829677822055521E-3</v>
      </c>
      <c r="E62" s="128">
        <v>8.23</v>
      </c>
      <c r="F62" s="129">
        <f t="shared" si="11"/>
        <v>1.2300123001230068E-2</v>
      </c>
      <c r="G62" s="126">
        <v>8.39</v>
      </c>
      <c r="H62" s="127">
        <f t="shared" si="15"/>
        <v>-1.1904761904761862E-3</v>
      </c>
      <c r="I62" s="128">
        <v>7.48</v>
      </c>
      <c r="J62" s="129">
        <f t="shared" si="16"/>
        <v>-0.12</v>
      </c>
      <c r="K62" s="126">
        <v>2.9</v>
      </c>
      <c r="L62" s="127">
        <f t="shared" si="17"/>
        <v>0.11111111111111116</v>
      </c>
    </row>
    <row r="63" spans="2:12" ht="15" hidden="1" customHeight="1" outlineLevel="1">
      <c r="B63" s="82" t="s">
        <v>43</v>
      </c>
      <c r="C63" s="126">
        <v>8.1501615505372698</v>
      </c>
      <c r="D63" s="127">
        <f t="shared" si="11"/>
        <v>-2.3749576405047379E-2</v>
      </c>
      <c r="E63" s="128">
        <v>8.3000000000000007</v>
      </c>
      <c r="F63" s="129">
        <f t="shared" si="11"/>
        <v>-2.4676850763807212E-2</v>
      </c>
      <c r="G63" s="126">
        <v>8.76</v>
      </c>
      <c r="H63" s="127">
        <f t="shared" si="15"/>
        <v>4.5871559633026138E-3</v>
      </c>
      <c r="I63" s="128">
        <v>9.2200000000000006</v>
      </c>
      <c r="J63" s="129">
        <f t="shared" si="16"/>
        <v>9.8576122672509037E-3</v>
      </c>
      <c r="K63" s="126">
        <v>2.5099999999999998</v>
      </c>
      <c r="L63" s="127">
        <f t="shared" si="17"/>
        <v>-4.9242424242424421E-2</v>
      </c>
    </row>
    <row r="64" spans="2:12" ht="15" hidden="1" customHeight="1" outlineLevel="1">
      <c r="B64" s="82" t="s">
        <v>44</v>
      </c>
      <c r="C64" s="126">
        <v>9.2735322040185775</v>
      </c>
      <c r="D64" s="127">
        <f t="shared" si="11"/>
        <v>8.5139641714102599E-3</v>
      </c>
      <c r="E64" s="128">
        <v>9.86</v>
      </c>
      <c r="F64" s="129">
        <f t="shared" si="11"/>
        <v>2.7083333333333348E-2</v>
      </c>
      <c r="G64" s="126">
        <v>9.6199999999999992</v>
      </c>
      <c r="H64" s="127">
        <f t="shared" si="15"/>
        <v>2.4494142705005162E-2</v>
      </c>
      <c r="I64" s="128">
        <v>9.68</v>
      </c>
      <c r="J64" s="129">
        <f t="shared" si="16"/>
        <v>-2.0618556701030855E-3</v>
      </c>
      <c r="K64" s="126">
        <v>2.5335060652455543</v>
      </c>
      <c r="L64" s="127">
        <f t="shared" si="17"/>
        <v>-5.4661915953151397E-2</v>
      </c>
    </row>
    <row r="65" spans="2:14" collapsed="1">
      <c r="B65" s="38">
        <v>2008</v>
      </c>
      <c r="C65" s="136">
        <v>7.9477471819107173</v>
      </c>
      <c r="D65" s="137">
        <f t="shared" si="11"/>
        <v>3.6573648895443789E-4</v>
      </c>
      <c r="E65" s="136">
        <v>8.5401565474931243</v>
      </c>
      <c r="F65" s="137">
        <f>E65/E78-1</f>
        <v>1.9839720419601026E-3</v>
      </c>
      <c r="G65" s="136">
        <v>8.4788355537090538</v>
      </c>
      <c r="H65" s="137">
        <f>G65/G78-1</f>
        <v>-6.5037628434604366E-3</v>
      </c>
      <c r="I65" s="136">
        <v>7.6522758532067332</v>
      </c>
      <c r="J65" s="137">
        <f>I65/I78-1</f>
        <v>3.1317011287776308E-2</v>
      </c>
      <c r="K65" s="136">
        <v>2.5045040987298441</v>
      </c>
      <c r="L65" s="137">
        <f>K65/K78-1</f>
        <v>-6.835066990479377E-2</v>
      </c>
    </row>
    <row r="66" spans="2:14" ht="15" hidden="1" customHeight="1" outlineLevel="1">
      <c r="B66" s="82" t="s">
        <v>33</v>
      </c>
      <c r="C66" s="126">
        <v>8.2647694918966277</v>
      </c>
      <c r="D66" s="127">
        <f t="shared" si="11"/>
        <v>5.235609236052241E-2</v>
      </c>
      <c r="E66" s="128">
        <v>9.09</v>
      </c>
      <c r="F66" s="129">
        <f t="shared" si="11"/>
        <v>0.10853658536585375</v>
      </c>
      <c r="G66" s="126">
        <v>8.6999999999999993</v>
      </c>
      <c r="H66" s="127">
        <f t="shared" si="15"/>
        <v>3.2028469750889688E-2</v>
      </c>
      <c r="I66" s="128">
        <v>7.98</v>
      </c>
      <c r="J66" s="129">
        <f t="shared" si="16"/>
        <v>-3.7453183520598232E-3</v>
      </c>
      <c r="K66" s="126">
        <v>2.4700000000000002</v>
      </c>
      <c r="L66" s="127">
        <f t="shared" si="17"/>
        <v>-9.1911764705882359E-2</v>
      </c>
    </row>
    <row r="67" spans="2:14" ht="15" hidden="1" customHeight="1" outlineLevel="1">
      <c r="B67" s="82" t="s">
        <v>34</v>
      </c>
      <c r="C67" s="126">
        <v>7.9760868139794114</v>
      </c>
      <c r="D67" s="127">
        <f t="shared" si="11"/>
        <v>-3.7922636691955391E-2</v>
      </c>
      <c r="E67" s="128">
        <v>8.35</v>
      </c>
      <c r="F67" s="129">
        <f t="shared" si="11"/>
        <v>-4.0229885057471271E-2</v>
      </c>
      <c r="G67" s="126">
        <v>8.57</v>
      </c>
      <c r="H67" s="127">
        <f t="shared" si="15"/>
        <v>-3.8159371492704763E-2</v>
      </c>
      <c r="I67" s="128">
        <v>7.98</v>
      </c>
      <c r="J67" s="129">
        <f t="shared" si="16"/>
        <v>-2.682926829268284E-2</v>
      </c>
      <c r="K67" s="126">
        <v>2.29</v>
      </c>
      <c r="L67" s="127">
        <f t="shared" si="17"/>
        <v>-9.486166007905128E-2</v>
      </c>
    </row>
    <row r="68" spans="2:14" ht="15" hidden="1" customHeight="1" outlineLevel="1">
      <c r="B68" s="82" t="s">
        <v>35</v>
      </c>
      <c r="C68" s="126">
        <v>7.3762587125169112</v>
      </c>
      <c r="D68" s="127">
        <f t="shared" si="11"/>
        <v>-2.4500567326496414E-2</v>
      </c>
      <c r="E68" s="128">
        <v>8.0500000000000007</v>
      </c>
      <c r="F68" s="129">
        <f t="shared" si="11"/>
        <v>1.1306532663316604E-2</v>
      </c>
      <c r="G68" s="126">
        <v>7.8</v>
      </c>
      <c r="H68" s="127">
        <f t="shared" si="15"/>
        <v>-2.3779724655819789E-2</v>
      </c>
      <c r="I68" s="128">
        <v>6.56</v>
      </c>
      <c r="J68" s="129">
        <f t="shared" si="16"/>
        <v>-7.9943899018232845E-2</v>
      </c>
      <c r="K68" s="126">
        <v>2.52</v>
      </c>
      <c r="L68" s="127">
        <f t="shared" si="17"/>
        <v>-2.3255813953488413E-2</v>
      </c>
    </row>
    <row r="69" spans="2:14" ht="15" hidden="1" customHeight="1" outlineLevel="1">
      <c r="B69" s="82" t="s">
        <v>36</v>
      </c>
      <c r="C69" s="126">
        <v>7.8585780921625918</v>
      </c>
      <c r="D69" s="127">
        <f t="shared" si="11"/>
        <v>4.5474545758274143E-2</v>
      </c>
      <c r="E69" s="128">
        <v>8.73</v>
      </c>
      <c r="F69" s="129">
        <f t="shared" si="11"/>
        <v>8.4472049689440887E-2</v>
      </c>
      <c r="G69" s="126">
        <v>8.6199999999999992</v>
      </c>
      <c r="H69" s="127">
        <f t="shared" si="15"/>
        <v>4.106280193236711E-2</v>
      </c>
      <c r="I69" s="128">
        <v>6.87</v>
      </c>
      <c r="J69" s="129">
        <f t="shared" si="16"/>
        <v>1.178203240058906E-2</v>
      </c>
      <c r="K69" s="126">
        <v>2.62</v>
      </c>
      <c r="L69" s="127">
        <f t="shared" si="17"/>
        <v>-1.1320754716981019E-2</v>
      </c>
    </row>
    <row r="70" spans="2:14" ht="15" hidden="1" customHeight="1" outlineLevel="1">
      <c r="B70" s="82" t="s">
        <v>37</v>
      </c>
      <c r="C70" s="126">
        <v>8.0030798801343952</v>
      </c>
      <c r="D70" s="127">
        <f t="shared" si="11"/>
        <v>-6.2029130382388442E-2</v>
      </c>
      <c r="E70" s="128">
        <v>8.82</v>
      </c>
      <c r="F70" s="129">
        <f t="shared" si="11"/>
        <v>-7.3529411764705843E-2</v>
      </c>
      <c r="G70" s="126">
        <v>8.77</v>
      </c>
      <c r="H70" s="127">
        <f t="shared" si="15"/>
        <v>-6.4034151547491924E-2</v>
      </c>
      <c r="I70" s="128">
        <v>6.76</v>
      </c>
      <c r="J70" s="129">
        <f t="shared" si="16"/>
        <v>-2.7338129496402908E-2</v>
      </c>
      <c r="K70" s="126">
        <v>2.72</v>
      </c>
      <c r="L70" s="127">
        <f t="shared" si="17"/>
        <v>-7.1672354948805417E-2</v>
      </c>
    </row>
    <row r="71" spans="2:14" ht="15" hidden="1" customHeight="1" outlineLevel="1">
      <c r="B71" s="82" t="s">
        <v>38</v>
      </c>
      <c r="C71" s="126">
        <v>7.8998410481810639</v>
      </c>
      <c r="D71" s="127">
        <f t="shared" si="11"/>
        <v>-4.6571415184538445E-2</v>
      </c>
      <c r="E71" s="128">
        <v>8.81</v>
      </c>
      <c r="F71" s="129">
        <f t="shared" si="11"/>
        <v>-3.0803080308030695E-2</v>
      </c>
      <c r="G71" s="126">
        <v>8.85</v>
      </c>
      <c r="H71" s="127">
        <f t="shared" si="15"/>
        <v>-6.25E-2</v>
      </c>
      <c r="I71" s="128">
        <v>6.57</v>
      </c>
      <c r="J71" s="129">
        <f t="shared" si="16"/>
        <v>-4.6444121915819925E-2</v>
      </c>
      <c r="K71" s="126">
        <v>2.92</v>
      </c>
      <c r="L71" s="127">
        <f t="shared" si="17"/>
        <v>0.1821862348178136</v>
      </c>
    </row>
    <row r="72" spans="2:14" ht="15" hidden="1" customHeight="1" outlineLevel="1" thickBot="1">
      <c r="B72" s="82" t="s">
        <v>39</v>
      </c>
      <c r="C72" s="126">
        <v>7.1240683090188419</v>
      </c>
      <c r="D72" s="127">
        <f t="shared" si="11"/>
        <v>-4.9419278342255346E-2</v>
      </c>
      <c r="E72" s="128">
        <v>7.6</v>
      </c>
      <c r="F72" s="129">
        <f t="shared" si="11"/>
        <v>-4.4025157232704504E-2</v>
      </c>
      <c r="G72" s="126">
        <v>7.81</v>
      </c>
      <c r="H72" s="127">
        <f t="shared" si="15"/>
        <v>-7.1343638525564912E-2</v>
      </c>
      <c r="I72" s="128">
        <v>6.3</v>
      </c>
      <c r="J72" s="129">
        <f t="shared" si="16"/>
        <v>-8.4302325581395388E-2</v>
      </c>
      <c r="K72" s="126">
        <v>3.21</v>
      </c>
      <c r="L72" s="127">
        <f t="shared" si="17"/>
        <v>0.43946188340807169</v>
      </c>
    </row>
    <row r="73" spans="2:14" ht="16.5" hidden="1" customHeight="1" outlineLevel="1" thickBot="1">
      <c r="B73" s="82" t="s">
        <v>40</v>
      </c>
      <c r="C73" s="126">
        <v>7.9330001493179685</v>
      </c>
      <c r="D73" s="127">
        <f t="shared" si="11"/>
        <v>-1.1920305161834399E-3</v>
      </c>
      <c r="E73" s="128">
        <v>8.66</v>
      </c>
      <c r="F73" s="129">
        <f t="shared" si="11"/>
        <v>1.4051522248243575E-2</v>
      </c>
      <c r="G73" s="126">
        <v>8.66</v>
      </c>
      <c r="H73" s="127">
        <f t="shared" si="15"/>
        <v>-2.3041474654377225E-3</v>
      </c>
      <c r="I73" s="128">
        <v>6.93</v>
      </c>
      <c r="J73" s="129">
        <f t="shared" si="16"/>
        <v>-5.7142857142857162E-2</v>
      </c>
      <c r="K73" s="126">
        <v>2.98</v>
      </c>
      <c r="L73" s="127">
        <f t="shared" si="17"/>
        <v>0.27350427350427364</v>
      </c>
      <c r="N73" s="41" t="s">
        <v>45</v>
      </c>
    </row>
    <row r="74" spans="2:14" ht="15" hidden="1" customHeight="1" outlineLevel="1">
      <c r="B74" s="82" t="s">
        <v>41</v>
      </c>
      <c r="C74" s="126">
        <v>7.533085978591493</v>
      </c>
      <c r="D74" s="127">
        <f t="shared" si="11"/>
        <v>1.7731958630031741E-3</v>
      </c>
      <c r="E74" s="128">
        <v>8.06</v>
      </c>
      <c r="F74" s="129">
        <f t="shared" si="11"/>
        <v>-2.4752475247524774E-3</v>
      </c>
      <c r="G74" s="126">
        <v>8.09</v>
      </c>
      <c r="H74" s="127">
        <f t="shared" si="15"/>
        <v>1.8891687657430767E-2</v>
      </c>
      <c r="I74" s="128">
        <v>6.87</v>
      </c>
      <c r="J74" s="129">
        <f t="shared" si="16"/>
        <v>-1.151079136690647E-2</v>
      </c>
      <c r="K74" s="126">
        <v>2.87</v>
      </c>
      <c r="L74" s="127">
        <f t="shared" si="17"/>
        <v>6.6914498141263934E-2</v>
      </c>
    </row>
    <row r="75" spans="2:14" ht="15" hidden="1" customHeight="1" outlineLevel="1">
      <c r="B75" s="82" t="s">
        <v>42</v>
      </c>
      <c r="C75" s="126">
        <v>7.9012655691175775</v>
      </c>
      <c r="D75" s="127">
        <f t="shared" si="11"/>
        <v>-4.093494255313157E-2</v>
      </c>
      <c r="E75" s="128">
        <v>8.1300000000000008</v>
      </c>
      <c r="F75" s="129">
        <f t="shared" si="11"/>
        <v>-5.2447552447552392E-2</v>
      </c>
      <c r="G75" s="126">
        <v>8.4</v>
      </c>
      <c r="H75" s="127">
        <f t="shared" si="15"/>
        <v>-3.4482758620689502E-2</v>
      </c>
      <c r="I75" s="128">
        <v>8.5</v>
      </c>
      <c r="J75" s="129">
        <f t="shared" si="16"/>
        <v>-3.0786773090079822E-2</v>
      </c>
      <c r="K75" s="126">
        <v>2.61</v>
      </c>
      <c r="L75" s="127">
        <f t="shared" si="17"/>
        <v>3.5714285714285587E-2</v>
      </c>
    </row>
    <row r="76" spans="2:14" ht="15" hidden="1" customHeight="1" outlineLevel="1">
      <c r="B76" s="82" t="s">
        <v>43</v>
      </c>
      <c r="C76" s="126">
        <v>8.3484333051811106</v>
      </c>
      <c r="D76" s="127">
        <f t="shared" si="11"/>
        <v>-1.53466012086374E-2</v>
      </c>
      <c r="E76" s="128">
        <v>8.51</v>
      </c>
      <c r="F76" s="129">
        <f t="shared" si="11"/>
        <v>-3.0751708428245927E-2</v>
      </c>
      <c r="G76" s="126">
        <v>8.7200000000000006</v>
      </c>
      <c r="H76" s="127">
        <f t="shared" si="15"/>
        <v>-4.8034934497816484E-2</v>
      </c>
      <c r="I76" s="128">
        <v>9.1300000000000008</v>
      </c>
      <c r="J76" s="129">
        <f t="shared" si="16"/>
        <v>2.2396416573348343E-2</v>
      </c>
      <c r="K76" s="126">
        <v>2.64</v>
      </c>
      <c r="L76" s="127">
        <f t="shared" si="17"/>
        <v>-3.9999999999999925E-2</v>
      </c>
    </row>
    <row r="77" spans="2:14" ht="15" hidden="1" customHeight="1" outlineLevel="1">
      <c r="B77" s="82" t="s">
        <v>44</v>
      </c>
      <c r="C77" s="126">
        <v>9.1952442241468244</v>
      </c>
      <c r="D77" s="127">
        <f t="shared" si="11"/>
        <v>3.0641762933970806E-2</v>
      </c>
      <c r="E77" s="128">
        <v>9.6</v>
      </c>
      <c r="F77" s="129">
        <f t="shared" si="11"/>
        <v>1.0427528675702735E-3</v>
      </c>
      <c r="G77" s="126">
        <v>9.39</v>
      </c>
      <c r="H77" s="127">
        <f t="shared" si="15"/>
        <v>5.3872053872053849E-2</v>
      </c>
      <c r="I77" s="128">
        <v>9.6999999999999993</v>
      </c>
      <c r="J77" s="129">
        <f t="shared" si="16"/>
        <v>2.5369978858350795E-2</v>
      </c>
      <c r="K77" s="126">
        <v>2.68</v>
      </c>
      <c r="L77" s="127">
        <f t="shared" si="17"/>
        <v>0.13080168776371304</v>
      </c>
    </row>
    <row r="78" spans="2:14" collapsed="1">
      <c r="B78" s="38">
        <v>2007</v>
      </c>
      <c r="C78" s="136">
        <v>7.9448414634885607</v>
      </c>
      <c r="D78" s="137">
        <f t="shared" si="11"/>
        <v>-1.3241054921363515E-2</v>
      </c>
      <c r="E78" s="136">
        <v>8.5232466644042173</v>
      </c>
      <c r="F78" s="137">
        <f>E78/E91-1</f>
        <v>-7.4418794498477547E-3</v>
      </c>
      <c r="G78" s="136">
        <v>8.5343408828362701</v>
      </c>
      <c r="H78" s="137">
        <f>G78/G91-1</f>
        <v>-1.6957846730931703E-2</v>
      </c>
      <c r="I78" s="136">
        <v>7.4199065558431485</v>
      </c>
      <c r="J78" s="137">
        <f>I78/I91-1</f>
        <v>-2.3120630858002311E-2</v>
      </c>
      <c r="K78" s="136">
        <v>2.6882476247515856</v>
      </c>
      <c r="L78" s="137">
        <f>K78/K91-1</f>
        <v>5.1332265862816806E-2</v>
      </c>
    </row>
    <row r="79" spans="2:14" ht="15" hidden="1" customHeight="1" outlineLevel="1">
      <c r="B79" s="82" t="s">
        <v>33</v>
      </c>
      <c r="C79" s="126">
        <v>7.8535863971272892</v>
      </c>
      <c r="D79" s="138"/>
      <c r="E79" s="128">
        <v>8.1999999999999993</v>
      </c>
      <c r="F79" s="129"/>
      <c r="G79" s="126">
        <v>8.43</v>
      </c>
      <c r="H79" s="138"/>
      <c r="I79" s="128">
        <v>8.01</v>
      </c>
      <c r="J79" s="129"/>
      <c r="K79" s="126">
        <v>2.72</v>
      </c>
      <c r="L79" s="138"/>
    </row>
    <row r="80" spans="2:14" ht="15" hidden="1" customHeight="1" outlineLevel="1">
      <c r="B80" s="82" t="s">
        <v>34</v>
      </c>
      <c r="C80" s="126">
        <v>8.2904838198813042</v>
      </c>
      <c r="D80" s="138"/>
      <c r="E80" s="128">
        <v>8.6999999999999993</v>
      </c>
      <c r="F80" s="129"/>
      <c r="G80" s="126">
        <v>8.91</v>
      </c>
      <c r="H80" s="138"/>
      <c r="I80" s="128">
        <v>8.1999999999999993</v>
      </c>
      <c r="J80" s="129"/>
      <c r="K80" s="126">
        <v>2.5299999999999998</v>
      </c>
      <c r="L80" s="138"/>
    </row>
    <row r="81" spans="2:12" ht="15" hidden="1" customHeight="1" outlineLevel="1">
      <c r="B81" s="82" t="s">
        <v>35</v>
      </c>
      <c r="C81" s="126">
        <v>7.5615202484548449</v>
      </c>
      <c r="D81" s="138"/>
      <c r="E81" s="128">
        <v>7.96</v>
      </c>
      <c r="F81" s="129"/>
      <c r="G81" s="126">
        <v>7.99</v>
      </c>
      <c r="H81" s="138"/>
      <c r="I81" s="128">
        <v>7.13</v>
      </c>
      <c r="J81" s="129"/>
      <c r="K81" s="126">
        <v>2.58</v>
      </c>
      <c r="L81" s="138"/>
    </row>
    <row r="82" spans="2:12" ht="15" hidden="1" customHeight="1" outlineLevel="1">
      <c r="B82" s="82" t="s">
        <v>36</v>
      </c>
      <c r="C82" s="126">
        <v>7.5167569827946696</v>
      </c>
      <c r="D82" s="138"/>
      <c r="E82" s="128">
        <v>8.0500000000000007</v>
      </c>
      <c r="F82" s="129"/>
      <c r="G82" s="126">
        <v>8.2799999999999994</v>
      </c>
      <c r="H82" s="138"/>
      <c r="I82" s="128">
        <v>6.79</v>
      </c>
      <c r="J82" s="129"/>
      <c r="K82" s="126">
        <v>2.65</v>
      </c>
      <c r="L82" s="138"/>
    </row>
    <row r="83" spans="2:12" ht="15" hidden="1" customHeight="1" outlineLevel="1">
      <c r="B83" s="82" t="s">
        <v>37</v>
      </c>
      <c r="C83" s="126">
        <v>8.5323330813003402</v>
      </c>
      <c r="D83" s="138"/>
      <c r="E83" s="128">
        <v>9.52</v>
      </c>
      <c r="F83" s="129"/>
      <c r="G83" s="126">
        <v>9.3699999999999992</v>
      </c>
      <c r="H83" s="138"/>
      <c r="I83" s="128">
        <v>6.95</v>
      </c>
      <c r="J83" s="129"/>
      <c r="K83" s="126">
        <v>2.93</v>
      </c>
      <c r="L83" s="138"/>
    </row>
    <row r="84" spans="2:12" ht="15" hidden="1" customHeight="1" outlineLevel="1">
      <c r="B84" s="82" t="s">
        <v>38</v>
      </c>
      <c r="C84" s="126">
        <v>8.2857186935611935</v>
      </c>
      <c r="D84" s="138"/>
      <c r="E84" s="128">
        <v>9.09</v>
      </c>
      <c r="F84" s="129"/>
      <c r="G84" s="126">
        <v>9.44</v>
      </c>
      <c r="H84" s="138"/>
      <c r="I84" s="128">
        <v>6.89</v>
      </c>
      <c r="J84" s="129"/>
      <c r="K84" s="126">
        <v>2.4700000000000002</v>
      </c>
      <c r="L84" s="138"/>
    </row>
    <row r="85" spans="2:12" ht="15" hidden="1" customHeight="1" outlineLevel="1">
      <c r="B85" s="82" t="s">
        <v>39</v>
      </c>
      <c r="C85" s="126">
        <v>7.4944380279404124</v>
      </c>
      <c r="D85" s="138"/>
      <c r="E85" s="128">
        <v>7.95</v>
      </c>
      <c r="F85" s="129"/>
      <c r="G85" s="126">
        <v>8.41</v>
      </c>
      <c r="H85" s="138"/>
      <c r="I85" s="128">
        <v>6.88</v>
      </c>
      <c r="J85" s="129"/>
      <c r="K85" s="126">
        <v>2.23</v>
      </c>
      <c r="L85" s="138"/>
    </row>
    <row r="86" spans="2:12" ht="15" hidden="1" customHeight="1" outlineLevel="1">
      <c r="B86" s="82" t="s">
        <v>40</v>
      </c>
      <c r="C86" s="126">
        <v>7.9424678133252566</v>
      </c>
      <c r="D86" s="138"/>
      <c r="E86" s="128">
        <v>8.5399999999999991</v>
      </c>
      <c r="F86" s="129"/>
      <c r="G86" s="126">
        <v>8.68</v>
      </c>
      <c r="H86" s="138"/>
      <c r="I86" s="128">
        <v>7.35</v>
      </c>
      <c r="J86" s="129"/>
      <c r="K86" s="126">
        <v>2.34</v>
      </c>
      <c r="L86" s="138"/>
    </row>
    <row r="87" spans="2:12" ht="15" hidden="1" customHeight="1" outlineLevel="1">
      <c r="B87" s="82" t="s">
        <v>41</v>
      </c>
      <c r="C87" s="126">
        <v>7.5197519854800294</v>
      </c>
      <c r="D87" s="138"/>
      <c r="E87" s="128">
        <v>8.08</v>
      </c>
      <c r="F87" s="129"/>
      <c r="G87" s="126">
        <v>7.94</v>
      </c>
      <c r="H87" s="138"/>
      <c r="I87" s="128">
        <v>6.95</v>
      </c>
      <c r="J87" s="129"/>
      <c r="K87" s="126">
        <v>2.69</v>
      </c>
      <c r="L87" s="138"/>
    </row>
    <row r="88" spans="2:12" ht="15" hidden="1" customHeight="1" outlineLevel="1">
      <c r="B88" s="82" t="s">
        <v>42</v>
      </c>
      <c r="C88" s="126">
        <v>8.2385084387826346</v>
      </c>
      <c r="D88" s="138"/>
      <c r="E88" s="128">
        <v>8.58</v>
      </c>
      <c r="F88" s="129"/>
      <c r="G88" s="126">
        <v>8.6999999999999993</v>
      </c>
      <c r="H88" s="138"/>
      <c r="I88" s="128">
        <v>8.77</v>
      </c>
      <c r="J88" s="129"/>
      <c r="K88" s="126">
        <v>2.52</v>
      </c>
      <c r="L88" s="138"/>
    </row>
    <row r="89" spans="2:12" ht="15" hidden="1" customHeight="1" outlineLevel="1">
      <c r="B89" s="82" t="s">
        <v>43</v>
      </c>
      <c r="C89" s="126">
        <v>8.4785502344567174</v>
      </c>
      <c r="D89" s="138"/>
      <c r="E89" s="128">
        <v>8.7799999999999994</v>
      </c>
      <c r="F89" s="129"/>
      <c r="G89" s="126">
        <v>9.16</v>
      </c>
      <c r="H89" s="138"/>
      <c r="I89" s="128">
        <v>8.93</v>
      </c>
      <c r="J89" s="129"/>
      <c r="K89" s="126">
        <v>2.75</v>
      </c>
      <c r="L89" s="138"/>
    </row>
    <row r="90" spans="2:12" ht="15" hidden="1" customHeight="1" outlineLevel="1">
      <c r="B90" s="82" t="s">
        <v>44</v>
      </c>
      <c r="C90" s="126">
        <v>8.9218626246721655</v>
      </c>
      <c r="D90" s="138"/>
      <c r="E90" s="128">
        <v>9.59</v>
      </c>
      <c r="F90" s="129"/>
      <c r="G90" s="126">
        <v>8.91</v>
      </c>
      <c r="H90" s="138"/>
      <c r="I90" s="128">
        <v>9.4600000000000009</v>
      </c>
      <c r="J90" s="129"/>
      <c r="K90" s="126">
        <v>2.37</v>
      </c>
      <c r="L90" s="138"/>
    </row>
    <row r="91" spans="2:12" collapsed="1">
      <c r="B91" s="38">
        <v>2006</v>
      </c>
      <c r="C91" s="136">
        <v>8.0514511706356231</v>
      </c>
      <c r="D91" s="139"/>
      <c r="E91" s="136">
        <v>8.5871512085156052</v>
      </c>
      <c r="F91" s="137"/>
      <c r="G91" s="136">
        <v>8.6815614716578047</v>
      </c>
      <c r="H91" s="137"/>
      <c r="I91" s="136">
        <v>7.5955197644926438</v>
      </c>
      <c r="J91" s="137"/>
      <c r="K91" s="136">
        <v>2.5569914593512171</v>
      </c>
      <c r="L91" s="137"/>
    </row>
    <row r="92" spans="2:12" ht="15" customHeight="1">
      <c r="B92" s="42" t="s">
        <v>46</v>
      </c>
      <c r="C92" s="42"/>
      <c r="D92" s="42"/>
      <c r="E92" s="42"/>
      <c r="F92" s="42"/>
      <c r="G92" s="42"/>
      <c r="H92" s="42"/>
      <c r="I92" s="43"/>
      <c r="J92" s="43"/>
      <c r="K92" s="43"/>
      <c r="L92" s="43"/>
    </row>
  </sheetData>
  <mergeCells count="7">
    <mergeCell ref="B92:H92"/>
    <mergeCell ref="B5:L5"/>
    <mergeCell ref="C6:D6"/>
    <mergeCell ref="E6:F6"/>
    <mergeCell ref="G6:H6"/>
    <mergeCell ref="I6:J6"/>
    <mergeCell ref="K6:L6"/>
  </mergeCells>
  <hyperlinks>
    <hyperlink ref="N7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acum. mayo 2011</v>
      </c>
      <c r="D6" s="47" t="str">
        <f>actualizaciones!A2</f>
        <v>acum. mayo 2012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7.9701542807059171</v>
      </c>
      <c r="D8" s="108">
        <v>7.9892798201009985</v>
      </c>
      <c r="E8" s="140">
        <f>D8-C8</f>
        <v>1.9125539395081326E-2</v>
      </c>
    </row>
    <row r="9" spans="2:5" ht="15" customHeight="1">
      <c r="B9" s="110" t="s">
        <v>107</v>
      </c>
      <c r="C9" s="111">
        <v>7.464719707339845</v>
      </c>
      <c r="D9" s="111">
        <v>7.4894467332462771</v>
      </c>
      <c r="E9" s="141">
        <f>D9-C9</f>
        <v>2.4727025906432054E-2</v>
      </c>
    </row>
    <row r="10" spans="2:5" ht="15" customHeight="1">
      <c r="B10" s="110" t="s">
        <v>108</v>
      </c>
      <c r="C10" s="111">
        <v>8.7985506057028875</v>
      </c>
      <c r="D10" s="111">
        <v>8.9225268176400476</v>
      </c>
      <c r="E10" s="141">
        <f>D10-C10</f>
        <v>0.12397621193716013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8.4150441226954218</v>
      </c>
      <c r="D12" s="108">
        <v>8.3610406947139531</v>
      </c>
      <c r="E12" s="140">
        <f>D12-C12</f>
        <v>-5.4003427981468732E-2</v>
      </c>
    </row>
    <row r="13" spans="2:5" ht="15" customHeight="1">
      <c r="B13" s="110" t="s">
        <v>107</v>
      </c>
      <c r="C13" s="111">
        <v>8.0503689848869069</v>
      </c>
      <c r="D13" s="111">
        <v>7.9705853453392077</v>
      </c>
      <c r="E13" s="141">
        <f>D13-C13</f>
        <v>-7.9783639547699181E-2</v>
      </c>
    </row>
    <row r="14" spans="2:5" ht="15" customHeight="1">
      <c r="B14" s="110" t="s">
        <v>108</v>
      </c>
      <c r="C14" s="111">
        <v>9.1679414822515959</v>
      </c>
      <c r="D14" s="111">
        <v>9.2734240108739581</v>
      </c>
      <c r="E14" s="141">
        <f>D14-C14</f>
        <v>0.10548252862236218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8.6060318732628875</v>
      </c>
      <c r="D16" s="108">
        <v>8.6421934962633813</v>
      </c>
      <c r="E16" s="140">
        <f>D16-C16</f>
        <v>3.6161623000493748E-2</v>
      </c>
    </row>
    <row r="17" spans="2:12" ht="15" customHeight="1">
      <c r="B17" s="110" t="s">
        <v>107</v>
      </c>
      <c r="C17" s="111">
        <v>8.4050686974522186</v>
      </c>
      <c r="D17" s="111">
        <v>8.4575452657762007</v>
      </c>
      <c r="E17" s="141">
        <f>D17-C17</f>
        <v>5.2476568323982065E-2</v>
      </c>
    </row>
    <row r="18" spans="2:12" ht="15" customHeight="1">
      <c r="B18" s="110" t="s">
        <v>108</v>
      </c>
      <c r="C18" s="111">
        <v>8.7864038952005572</v>
      </c>
      <c r="D18" s="111">
        <v>8.81762931585512</v>
      </c>
      <c r="E18" s="141">
        <f>D18-C18</f>
        <v>3.1225420654562797E-2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8.1335158618662344</v>
      </c>
      <c r="D20" s="108">
        <v>8.4437494227886596</v>
      </c>
      <c r="E20" s="140">
        <f>D20-C20</f>
        <v>0.31023356092242516</v>
      </c>
    </row>
    <row r="21" spans="2:12" ht="15" customHeight="1">
      <c r="B21" s="110" t="s">
        <v>107</v>
      </c>
      <c r="C21" s="111">
        <v>7.8487041956057553</v>
      </c>
      <c r="D21" s="111">
        <v>8.2627967814441945</v>
      </c>
      <c r="E21" s="141">
        <f>D21-C21</f>
        <v>0.41409258583843922</v>
      </c>
    </row>
    <row r="22" spans="2:12" ht="15" customHeight="1">
      <c r="B22" s="110" t="s">
        <v>108</v>
      </c>
      <c r="C22" s="111">
        <v>8.9225455576462096</v>
      </c>
      <c r="D22" s="111">
        <v>8.9931186741978948</v>
      </c>
      <c r="E22" s="141">
        <f>D22-C22</f>
        <v>7.0573116551685189E-2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2.1793676470588235</v>
      </c>
      <c r="D24" s="108">
        <v>2.2084222317047151</v>
      </c>
      <c r="E24" s="140">
        <f>D24-C24</f>
        <v>2.9054584645891612E-2</v>
      </c>
    </row>
    <row r="25" spans="2:12" ht="15" customHeight="1">
      <c r="B25" s="110" t="s">
        <v>107</v>
      </c>
      <c r="C25" s="111">
        <v>2.1793676470588235</v>
      </c>
      <c r="D25" s="111">
        <v>2.2084222317047151</v>
      </c>
      <c r="E25" s="141">
        <f>D25-C25</f>
        <v>2.9054584645891612E-2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92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40</v>
      </c>
      <c r="C8" s="25">
        <v>353326</v>
      </c>
      <c r="D8" s="26">
        <f t="shared" ref="D8:D10" si="0">C8/C21-1</f>
        <v>-1.355184544083976E-2</v>
      </c>
      <c r="E8" s="27">
        <v>130586</v>
      </c>
      <c r="F8" s="28">
        <f t="shared" ref="F8:F12" si="1">E8/E21-1</f>
        <v>8.5808071056188151E-3</v>
      </c>
      <c r="G8" s="25">
        <v>96938</v>
      </c>
      <c r="H8" s="26">
        <f t="shared" ref="H8:H12" si="2">G8/G21-1</f>
        <v>-5.0641961041631989E-2</v>
      </c>
      <c r="I8" s="27">
        <v>50701</v>
      </c>
      <c r="J8" s="28">
        <f t="shared" ref="J8:J12" si="3">I8/I21-1</f>
        <v>-1.3599221789883265E-2</v>
      </c>
      <c r="K8" s="25">
        <v>13681</v>
      </c>
      <c r="L8" s="26">
        <f t="shared" ref="L8:L12" si="4">K8/K21-1</f>
        <v>3.974768201854384E-2</v>
      </c>
    </row>
    <row r="9" spans="2:18">
      <c r="B9" s="24" t="s">
        <v>41</v>
      </c>
      <c r="C9" s="25">
        <v>411544</v>
      </c>
      <c r="D9" s="26">
        <f t="shared" si="0"/>
        <v>-0.13285952983466043</v>
      </c>
      <c r="E9" s="27">
        <v>153896</v>
      </c>
      <c r="F9" s="28">
        <f t="shared" si="1"/>
        <v>-0.10844364626480896</v>
      </c>
      <c r="G9" s="25">
        <v>117238</v>
      </c>
      <c r="H9" s="26">
        <f t="shared" si="2"/>
        <v>-0.16602289136914294</v>
      </c>
      <c r="I9" s="27">
        <v>56267</v>
      </c>
      <c r="J9" s="28">
        <f t="shared" si="3"/>
        <v>-9.4585244186982109E-2</v>
      </c>
      <c r="K9" s="25">
        <v>13849</v>
      </c>
      <c r="L9" s="26">
        <f t="shared" si="4"/>
        <v>9.9912636009848343E-2</v>
      </c>
    </row>
    <row r="10" spans="2:18">
      <c r="B10" s="24" t="s">
        <v>42</v>
      </c>
      <c r="C10" s="25">
        <v>437023</v>
      </c>
      <c r="D10" s="26">
        <f t="shared" si="0"/>
        <v>-3.7919814726757206E-2</v>
      </c>
      <c r="E10" s="27">
        <v>156264</v>
      </c>
      <c r="F10" s="28">
        <f t="shared" si="1"/>
        <v>-2.4891889699412806E-2</v>
      </c>
      <c r="G10" s="25">
        <v>125012</v>
      </c>
      <c r="H10" s="26">
        <f t="shared" si="2"/>
        <v>-4.7745277269957365E-2</v>
      </c>
      <c r="I10" s="27">
        <v>62122</v>
      </c>
      <c r="J10" s="28">
        <f t="shared" si="3"/>
        <v>-6.7349267355272691E-2</v>
      </c>
      <c r="K10" s="25">
        <v>14435</v>
      </c>
      <c r="L10" s="26">
        <f t="shared" si="4"/>
        <v>-9.464375313597595E-2</v>
      </c>
    </row>
    <row r="11" spans="2:18">
      <c r="B11" s="24" t="s">
        <v>43</v>
      </c>
      <c r="C11" s="25">
        <v>400833</v>
      </c>
      <c r="D11" s="26">
        <f>C11/C24-1</f>
        <v>-4.0217513630518953E-2</v>
      </c>
      <c r="E11" s="27">
        <v>140244</v>
      </c>
      <c r="F11" s="28">
        <f t="shared" si="1"/>
        <v>-3.6415104710602941E-2</v>
      </c>
      <c r="G11" s="25">
        <v>112745</v>
      </c>
      <c r="H11" s="26">
        <f t="shared" si="2"/>
        <v>-7.5481754817548152E-2</v>
      </c>
      <c r="I11" s="27">
        <v>55519</v>
      </c>
      <c r="J11" s="28">
        <f t="shared" si="3"/>
        <v>-2.0517977488444306E-2</v>
      </c>
      <c r="K11" s="25">
        <v>18077</v>
      </c>
      <c r="L11" s="26">
        <f t="shared" si="4"/>
        <v>0.31958537119497765</v>
      </c>
    </row>
    <row r="12" spans="2:18">
      <c r="B12" s="24" t="s">
        <v>44</v>
      </c>
      <c r="C12" s="25">
        <v>401065</v>
      </c>
      <c r="D12" s="26">
        <f t="shared" ref="D12" si="5">C12/C25-1</f>
        <v>4.0214233841684877E-2</v>
      </c>
      <c r="E12" s="27">
        <v>145640</v>
      </c>
      <c r="F12" s="28">
        <f t="shared" si="1"/>
        <v>7.9390489742677595E-2</v>
      </c>
      <c r="G12" s="25">
        <v>112481</v>
      </c>
      <c r="H12" s="26">
        <f t="shared" si="2"/>
        <v>-4.5881754177623191E-2</v>
      </c>
      <c r="I12" s="27">
        <v>56917</v>
      </c>
      <c r="J12" s="28">
        <f t="shared" si="3"/>
        <v>2.1445748537382014E-2</v>
      </c>
      <c r="K12" s="25">
        <v>14950</v>
      </c>
      <c r="L12" s="26">
        <f t="shared" si="4"/>
        <v>0.18575507614213205</v>
      </c>
    </row>
    <row r="13" spans="2:18" ht="25.5">
      <c r="B13" s="30" t="str">
        <f>actualizaciones!$A$2</f>
        <v>acum. mayo 2012</v>
      </c>
      <c r="C13" s="31">
        <v>2003791</v>
      </c>
      <c r="D13" s="32">
        <v>-4.1347401416887086E-2</v>
      </c>
      <c r="E13" s="33">
        <v>726630</v>
      </c>
      <c r="F13" s="34">
        <v>-2.178873609175902E-2</v>
      </c>
      <c r="G13" s="31">
        <v>564414</v>
      </c>
      <c r="H13" s="32">
        <v>-8.0468421618557051E-2</v>
      </c>
      <c r="I13" s="33">
        <v>281526</v>
      </c>
      <c r="J13" s="34">
        <v>-3.7705472779663407E-2</v>
      </c>
      <c r="K13" s="31">
        <v>74992</v>
      </c>
      <c r="L13" s="32">
        <v>0.10282352941176476</v>
      </c>
      <c r="O13" s="21"/>
      <c r="P13" s="21"/>
      <c r="Q13" s="21"/>
      <c r="R13" s="21"/>
    </row>
    <row r="14" spans="2:18" outlineLevel="1">
      <c r="B14" s="24" t="s">
        <v>33</v>
      </c>
      <c r="C14" s="25">
        <v>416333</v>
      </c>
      <c r="D14" s="26">
        <f t="shared" ref="D14:D25" si="6">C14/C27-1</f>
        <v>2.541285420489392E-2</v>
      </c>
      <c r="E14" s="27">
        <v>151945</v>
      </c>
      <c r="F14" s="28">
        <f t="shared" ref="F14:F25" si="7">E14/E27-1</f>
        <v>7.0910039186941498E-2</v>
      </c>
      <c r="G14" s="25">
        <v>117793</v>
      </c>
      <c r="H14" s="26">
        <f t="shared" ref="H14:H25" si="8">G14/G27-1</f>
        <v>2.3912451494314535E-3</v>
      </c>
      <c r="I14" s="27">
        <v>59100</v>
      </c>
      <c r="J14" s="28">
        <f t="shared" ref="J14:J25" si="9">I14/I27-1</f>
        <v>2.3784364335579511E-2</v>
      </c>
      <c r="K14" s="25">
        <v>12436</v>
      </c>
      <c r="L14" s="26">
        <f t="shared" ref="L14:L25" si="10">K14/K27-1</f>
        <v>-7.5252825698988723E-2</v>
      </c>
    </row>
    <row r="15" spans="2:18" outlineLevel="1">
      <c r="B15" s="24" t="s">
        <v>34</v>
      </c>
      <c r="C15" s="25">
        <v>412330</v>
      </c>
      <c r="D15" s="26">
        <f t="shared" si="6"/>
        <v>3.9559902077203724E-2</v>
      </c>
      <c r="E15" s="27">
        <v>144379</v>
      </c>
      <c r="F15" s="28">
        <f t="shared" si="7"/>
        <v>4.6679715818471745E-2</v>
      </c>
      <c r="G15" s="25">
        <v>123611</v>
      </c>
      <c r="H15" s="26">
        <f t="shared" si="8"/>
        <v>2.5289892337552411E-2</v>
      </c>
      <c r="I15" s="27">
        <v>57998</v>
      </c>
      <c r="J15" s="28">
        <f t="shared" si="9"/>
        <v>3.4533195390817228E-2</v>
      </c>
      <c r="K15" s="25">
        <v>15187</v>
      </c>
      <c r="L15" s="26">
        <f t="shared" si="10"/>
        <v>7.5631924633450254E-3</v>
      </c>
    </row>
    <row r="16" spans="2:18" outlineLevel="1">
      <c r="B16" s="24" t="s">
        <v>35</v>
      </c>
      <c r="C16" s="25">
        <v>458855</v>
      </c>
      <c r="D16" s="26">
        <f t="shared" si="6"/>
        <v>5.8227842262694063E-2</v>
      </c>
      <c r="E16" s="27">
        <v>169918</v>
      </c>
      <c r="F16" s="28">
        <f t="shared" si="7"/>
        <v>9.4007739011183533E-2</v>
      </c>
      <c r="G16" s="25">
        <v>137339</v>
      </c>
      <c r="H16" s="26">
        <f t="shared" si="8"/>
        <v>2.0455322247484808E-2</v>
      </c>
      <c r="I16" s="27">
        <v>59640</v>
      </c>
      <c r="J16" s="28">
        <f t="shared" si="9"/>
        <v>8.8182166511576954E-2</v>
      </c>
      <c r="K16" s="25">
        <v>13432</v>
      </c>
      <c r="L16" s="26">
        <f t="shared" si="10"/>
        <v>-3.2625135037810615E-2</v>
      </c>
    </row>
    <row r="17" spans="2:18" outlineLevel="1">
      <c r="B17" s="24" t="s">
        <v>36</v>
      </c>
      <c r="C17" s="25">
        <v>421231</v>
      </c>
      <c r="D17" s="26">
        <f t="shared" si="6"/>
        <v>0.15826855444313992</v>
      </c>
      <c r="E17" s="27">
        <v>150968</v>
      </c>
      <c r="F17" s="28">
        <f t="shared" si="7"/>
        <v>0.14045703493862138</v>
      </c>
      <c r="G17" s="25">
        <v>121257</v>
      </c>
      <c r="H17" s="26">
        <f t="shared" si="8"/>
        <v>0.17703530416719238</v>
      </c>
      <c r="I17" s="27">
        <v>57088</v>
      </c>
      <c r="J17" s="28">
        <f t="shared" si="9"/>
        <v>2.0905237933439347E-2</v>
      </c>
      <c r="K17" s="25">
        <v>13213</v>
      </c>
      <c r="L17" s="26">
        <f t="shared" si="10"/>
        <v>0.26367635807192036</v>
      </c>
    </row>
    <row r="18" spans="2:18" outlineLevel="1">
      <c r="B18" s="24" t="s">
        <v>37</v>
      </c>
      <c r="C18" s="25">
        <v>486850</v>
      </c>
      <c r="D18" s="26">
        <f t="shared" si="6"/>
        <v>4.6543622285564412E-2</v>
      </c>
      <c r="E18" s="27">
        <v>168963</v>
      </c>
      <c r="F18" s="28">
        <f t="shared" si="7"/>
        <v>2.250611217351306E-2</v>
      </c>
      <c r="G18" s="25">
        <v>143128</v>
      </c>
      <c r="H18" s="26">
        <f t="shared" si="8"/>
        <v>3.4311316664257907E-2</v>
      </c>
      <c r="I18" s="27">
        <v>75240</v>
      </c>
      <c r="J18" s="28">
        <f t="shared" si="9"/>
        <v>4.3348032282219728E-2</v>
      </c>
      <c r="K18" s="25">
        <v>8432</v>
      </c>
      <c r="L18" s="26">
        <f t="shared" si="10"/>
        <v>-0.13862498723056493</v>
      </c>
    </row>
    <row r="19" spans="2:18" outlineLevel="1">
      <c r="B19" s="24" t="s">
        <v>38</v>
      </c>
      <c r="C19" s="25">
        <v>490305</v>
      </c>
      <c r="D19" s="26">
        <f t="shared" si="6"/>
        <v>8.6526806113562227E-2</v>
      </c>
      <c r="E19" s="27">
        <v>178465</v>
      </c>
      <c r="F19" s="28">
        <f t="shared" si="7"/>
        <v>9.2390938416242685E-2</v>
      </c>
      <c r="G19" s="25">
        <v>142281</v>
      </c>
      <c r="H19" s="26">
        <f t="shared" si="8"/>
        <v>4.1542831207999731E-2</v>
      </c>
      <c r="I19" s="27">
        <v>69370</v>
      </c>
      <c r="J19" s="28">
        <f t="shared" si="9"/>
        <v>0.1180234338485342</v>
      </c>
      <c r="K19" s="25">
        <v>12036</v>
      </c>
      <c r="L19" s="26">
        <f t="shared" si="10"/>
        <v>0.13429459994345483</v>
      </c>
    </row>
    <row r="20" spans="2:18" outlineLevel="1">
      <c r="B20" s="24" t="s">
        <v>39</v>
      </c>
      <c r="C20" s="25">
        <v>384083</v>
      </c>
      <c r="D20" s="26">
        <f t="shared" si="6"/>
        <v>2.4377038643207172E-2</v>
      </c>
      <c r="E20" s="27">
        <v>140106</v>
      </c>
      <c r="F20" s="28">
        <f t="shared" si="7"/>
        <v>8.6960906770522151E-2</v>
      </c>
      <c r="G20" s="25">
        <v>116545</v>
      </c>
      <c r="H20" s="26">
        <f t="shared" si="8"/>
        <v>8.5239917683977318E-2</v>
      </c>
      <c r="I20" s="27">
        <v>56759</v>
      </c>
      <c r="J20" s="28">
        <f t="shared" si="9"/>
        <v>-0.12245087277168787</v>
      </c>
      <c r="K20" s="25">
        <v>12067</v>
      </c>
      <c r="L20" s="26">
        <f t="shared" si="10"/>
        <v>-4.849392840246014E-2</v>
      </c>
      <c r="N20" s="29"/>
      <c r="O20" s="29"/>
      <c r="P20" s="29"/>
    </row>
    <row r="21" spans="2:18" outlineLevel="1">
      <c r="B21" s="24" t="s">
        <v>40</v>
      </c>
      <c r="C21" s="25">
        <v>358180</v>
      </c>
      <c r="D21" s="26">
        <f t="shared" si="6"/>
        <v>-8.6272512641953902E-3</v>
      </c>
      <c r="E21" s="27">
        <v>129475</v>
      </c>
      <c r="F21" s="28">
        <f t="shared" si="7"/>
        <v>-2.2970291052603731E-2</v>
      </c>
      <c r="G21" s="25">
        <v>102109</v>
      </c>
      <c r="H21" s="26">
        <f t="shared" si="8"/>
        <v>4.2586254376646426E-3</v>
      </c>
      <c r="I21" s="27">
        <v>51400</v>
      </c>
      <c r="J21" s="28">
        <f t="shared" si="9"/>
        <v>-9.1936965585471042E-2</v>
      </c>
      <c r="K21" s="25">
        <v>13158</v>
      </c>
      <c r="L21" s="26">
        <f t="shared" si="10"/>
        <v>6.0530345772547678E-2</v>
      </c>
    </row>
    <row r="22" spans="2:18" outlineLevel="1">
      <c r="B22" s="24" t="s">
        <v>41</v>
      </c>
      <c r="C22" s="25">
        <v>474599</v>
      </c>
      <c r="D22" s="26">
        <f t="shared" si="6"/>
        <v>0.12318098019401291</v>
      </c>
      <c r="E22" s="27">
        <v>172615</v>
      </c>
      <c r="F22" s="28">
        <f t="shared" si="7"/>
        <v>0.10218950137602079</v>
      </c>
      <c r="G22" s="25">
        <v>140577</v>
      </c>
      <c r="H22" s="26">
        <f t="shared" si="8"/>
        <v>0.1159827573888399</v>
      </c>
      <c r="I22" s="27">
        <v>62145</v>
      </c>
      <c r="J22" s="28">
        <f t="shared" si="9"/>
        <v>3.9214046822742432E-2</v>
      </c>
      <c r="K22" s="25">
        <v>12591</v>
      </c>
      <c r="L22" s="26">
        <f t="shared" si="10"/>
        <v>-3.1758634378720174E-4</v>
      </c>
    </row>
    <row r="23" spans="2:18" outlineLevel="1">
      <c r="B23" s="24" t="s">
        <v>42</v>
      </c>
      <c r="C23" s="25">
        <v>454248</v>
      </c>
      <c r="D23" s="26">
        <f t="shared" si="6"/>
        <v>0.12337243205947157</v>
      </c>
      <c r="E23" s="27">
        <v>160253</v>
      </c>
      <c r="F23" s="28">
        <f t="shared" si="7"/>
        <v>0.14198063123089311</v>
      </c>
      <c r="G23" s="25">
        <v>131280</v>
      </c>
      <c r="H23" s="26">
        <f t="shared" si="8"/>
        <v>9.3835924611308297E-2</v>
      </c>
      <c r="I23" s="27">
        <v>66608</v>
      </c>
      <c r="J23" s="28">
        <f t="shared" si="9"/>
        <v>0.12437542201215401</v>
      </c>
      <c r="K23" s="25">
        <v>15944</v>
      </c>
      <c r="L23" s="26">
        <f t="shared" si="10"/>
        <v>9.4003019075065142E-2</v>
      </c>
    </row>
    <row r="24" spans="2:18" outlineLevel="1">
      <c r="B24" s="24" t="s">
        <v>43</v>
      </c>
      <c r="C24" s="25">
        <v>417629</v>
      </c>
      <c r="D24" s="26">
        <f>C24/C37-1</f>
        <v>0.13011064898375579</v>
      </c>
      <c r="E24" s="27">
        <v>145544</v>
      </c>
      <c r="F24" s="28">
        <f t="shared" si="7"/>
        <v>0.16046213093709882</v>
      </c>
      <c r="G24" s="25">
        <v>121950</v>
      </c>
      <c r="H24" s="26">
        <f t="shared" si="8"/>
        <v>0.11483892200241352</v>
      </c>
      <c r="I24" s="27">
        <v>56682</v>
      </c>
      <c r="J24" s="28">
        <f t="shared" si="9"/>
        <v>3.2665925777478177E-2</v>
      </c>
      <c r="K24" s="25">
        <v>13699</v>
      </c>
      <c r="L24" s="26">
        <f t="shared" si="10"/>
        <v>-0.18258845993197681</v>
      </c>
    </row>
    <row r="25" spans="2:18" outlineLevel="1">
      <c r="B25" s="24" t="s">
        <v>44</v>
      </c>
      <c r="C25" s="25">
        <v>385560</v>
      </c>
      <c r="D25" s="26">
        <f t="shared" si="6"/>
        <v>8.69355923157622E-3</v>
      </c>
      <c r="E25" s="27">
        <v>134928</v>
      </c>
      <c r="F25" s="28">
        <f t="shared" si="7"/>
        <v>2.5779818606171734E-2</v>
      </c>
      <c r="G25" s="25">
        <v>117890</v>
      </c>
      <c r="H25" s="26">
        <f t="shared" si="8"/>
        <v>4.3191944319023179E-3</v>
      </c>
      <c r="I25" s="27">
        <v>55722</v>
      </c>
      <c r="J25" s="28">
        <f t="shared" si="9"/>
        <v>-3.5283933518005517E-2</v>
      </c>
      <c r="K25" s="25">
        <v>12608</v>
      </c>
      <c r="L25" s="26">
        <f t="shared" si="10"/>
        <v>-4.3979375189566294E-2</v>
      </c>
    </row>
    <row r="26" spans="2:18" ht="15" customHeight="1">
      <c r="B26" s="35">
        <v>2011</v>
      </c>
      <c r="C26" s="36">
        <v>5160203</v>
      </c>
      <c r="D26" s="37">
        <f>C26/C39-1</f>
        <v>6.8072009231421982E-2</v>
      </c>
      <c r="E26" s="36">
        <v>1847559</v>
      </c>
      <c r="F26" s="37">
        <f>E26/E39-1</f>
        <v>7.9532885407226583E-2</v>
      </c>
      <c r="G26" s="36">
        <v>1515760</v>
      </c>
      <c r="H26" s="37">
        <f>G26/G39-1</f>
        <v>5.8131027973707283E-2</v>
      </c>
      <c r="I26" s="36">
        <v>727752</v>
      </c>
      <c r="J26" s="37">
        <f>I26/I39-1</f>
        <v>2.2629164980439764E-2</v>
      </c>
      <c r="K26" s="36">
        <v>154803</v>
      </c>
      <c r="L26" s="37">
        <f>K26/K39-1</f>
        <v>-4.2710028494793439E-3</v>
      </c>
      <c r="O26" s="21"/>
      <c r="P26" s="21"/>
      <c r="Q26" s="21"/>
      <c r="R26" s="21"/>
    </row>
    <row r="27" spans="2:18" hidden="1" outlineLevel="1">
      <c r="B27" s="24" t="s">
        <v>33</v>
      </c>
      <c r="C27" s="25">
        <v>406015</v>
      </c>
      <c r="D27" s="26">
        <f>C27/C40-1</f>
        <v>6.7008832719694489E-2</v>
      </c>
      <c r="E27" s="27">
        <v>141884</v>
      </c>
      <c r="F27" s="28">
        <f>E27/E40-1</f>
        <v>7.4284675898934616E-2</v>
      </c>
      <c r="G27" s="25">
        <v>117512</v>
      </c>
      <c r="H27" s="26">
        <f>G27/G40-1</f>
        <v>6.2802980970986244E-2</v>
      </c>
      <c r="I27" s="27">
        <v>57727</v>
      </c>
      <c r="J27" s="28">
        <f>I27/I40-1</f>
        <v>-8.4294348122650353E-2</v>
      </c>
      <c r="K27" s="25">
        <v>13448</v>
      </c>
      <c r="L27" s="26">
        <f>K27/K40-1</f>
        <v>2.7663151459575097E-2</v>
      </c>
    </row>
    <row r="28" spans="2:18" hidden="1" outlineLevel="1">
      <c r="B28" s="24" t="s">
        <v>34</v>
      </c>
      <c r="C28" s="25">
        <v>396639</v>
      </c>
      <c r="D28" s="26">
        <f t="shared" ref="D28:F78" si="11">C28/C41-1</f>
        <v>6.6801684767698877E-2</v>
      </c>
      <c r="E28" s="27">
        <v>137940</v>
      </c>
      <c r="F28" s="28">
        <f t="shared" si="11"/>
        <v>5.3725163665808484E-2</v>
      </c>
      <c r="G28" s="25">
        <v>120562</v>
      </c>
      <c r="H28" s="26">
        <f t="shared" ref="H28:H38" si="12">G28/G41-1</f>
        <v>0.13570594219827425</v>
      </c>
      <c r="I28" s="27">
        <v>56062</v>
      </c>
      <c r="J28" s="28">
        <f t="shared" ref="J28:J38" si="13">I28/I41-1</f>
        <v>-8.2124496545400993E-2</v>
      </c>
      <c r="K28" s="25">
        <v>15073</v>
      </c>
      <c r="L28" s="26">
        <f t="shared" ref="L28:L38" si="14">K28/K41-1</f>
        <v>7.7412437455325334E-2</v>
      </c>
    </row>
    <row r="29" spans="2:18" hidden="1" outlineLevel="1">
      <c r="B29" s="24" t="s">
        <v>35</v>
      </c>
      <c r="C29" s="25">
        <v>433607</v>
      </c>
      <c r="D29" s="26">
        <f t="shared" si="11"/>
        <v>7.0975693492495218E-2</v>
      </c>
      <c r="E29" s="27">
        <v>155317</v>
      </c>
      <c r="F29" s="28">
        <f t="shared" si="11"/>
        <v>6.8513600902599059E-2</v>
      </c>
      <c r="G29" s="25">
        <v>134586</v>
      </c>
      <c r="H29" s="26">
        <f t="shared" si="12"/>
        <v>0.10715695952615989</v>
      </c>
      <c r="I29" s="27">
        <v>54807</v>
      </c>
      <c r="J29" s="28">
        <f t="shared" si="13"/>
        <v>-6.4088114754098369E-2</v>
      </c>
      <c r="K29" s="25">
        <v>13885</v>
      </c>
      <c r="L29" s="26">
        <f t="shared" si="14"/>
        <v>8.4003435084706091E-2</v>
      </c>
    </row>
    <row r="30" spans="2:18" hidden="1" outlineLevel="1">
      <c r="B30" s="24" t="s">
        <v>36</v>
      </c>
      <c r="C30" s="25">
        <v>363673</v>
      </c>
      <c r="D30" s="26">
        <f t="shared" si="11"/>
        <v>2.6704195768659567E-2</v>
      </c>
      <c r="E30" s="27">
        <v>132375</v>
      </c>
      <c r="F30" s="28">
        <f t="shared" si="11"/>
        <v>6.244231309442605E-2</v>
      </c>
      <c r="G30" s="25">
        <v>103019</v>
      </c>
      <c r="H30" s="26">
        <f t="shared" si="12"/>
        <v>-1.918426414303942E-2</v>
      </c>
      <c r="I30" s="27">
        <v>55919</v>
      </c>
      <c r="J30" s="28">
        <f t="shared" si="13"/>
        <v>-2.0408520776399652E-2</v>
      </c>
      <c r="K30" s="25">
        <v>10456</v>
      </c>
      <c r="L30" s="26">
        <f t="shared" si="14"/>
        <v>-5.9965836554886298E-2</v>
      </c>
    </row>
    <row r="31" spans="2:18" hidden="1" outlineLevel="1">
      <c r="B31" s="24" t="s">
        <v>37</v>
      </c>
      <c r="C31" s="25">
        <v>465198</v>
      </c>
      <c r="D31" s="26">
        <f t="shared" si="11"/>
        <v>-5.5239406390156232E-3</v>
      </c>
      <c r="E31" s="27">
        <v>165244</v>
      </c>
      <c r="F31" s="28">
        <f t="shared" si="11"/>
        <v>-2.9460824621167614E-2</v>
      </c>
      <c r="G31" s="25">
        <v>138380</v>
      </c>
      <c r="H31" s="26">
        <f t="shared" si="12"/>
        <v>2.8083209509658147E-2</v>
      </c>
      <c r="I31" s="27">
        <v>72114</v>
      </c>
      <c r="J31" s="28">
        <f t="shared" si="13"/>
        <v>-0.17295716497505587</v>
      </c>
      <c r="K31" s="25">
        <v>9789</v>
      </c>
      <c r="L31" s="26">
        <f t="shared" si="14"/>
        <v>0.25871158544425876</v>
      </c>
    </row>
    <row r="32" spans="2:18" hidden="1" outlineLevel="1">
      <c r="B32" s="24" t="s">
        <v>38</v>
      </c>
      <c r="C32" s="25">
        <v>451259</v>
      </c>
      <c r="D32" s="26">
        <f t="shared" si="11"/>
        <v>3.9300314374877576E-2</v>
      </c>
      <c r="E32" s="27">
        <v>163371</v>
      </c>
      <c r="F32" s="28">
        <f t="shared" si="11"/>
        <v>7.2466717432975392E-2</v>
      </c>
      <c r="G32" s="25">
        <v>136606</v>
      </c>
      <c r="H32" s="26">
        <f t="shared" si="12"/>
        <v>6.2263314644748435E-2</v>
      </c>
      <c r="I32" s="27">
        <v>62047</v>
      </c>
      <c r="J32" s="28">
        <f t="shared" si="13"/>
        <v>-0.14973826294296599</v>
      </c>
      <c r="K32" s="25">
        <v>10611</v>
      </c>
      <c r="L32" s="26">
        <f t="shared" si="14"/>
        <v>-0.10756938603868793</v>
      </c>
    </row>
    <row r="33" spans="2:17" hidden="1" outlineLevel="1">
      <c r="B33" s="24" t="s">
        <v>39</v>
      </c>
      <c r="C33" s="25">
        <v>374943</v>
      </c>
      <c r="D33" s="26">
        <f t="shared" si="11"/>
        <v>7.1700518496075505E-2</v>
      </c>
      <c r="E33" s="27">
        <v>128897</v>
      </c>
      <c r="F33" s="28">
        <f t="shared" si="11"/>
        <v>6.1868239597320906E-2</v>
      </c>
      <c r="G33" s="25">
        <v>107391</v>
      </c>
      <c r="H33" s="26">
        <f t="shared" si="12"/>
        <v>6.1532530692129717E-2</v>
      </c>
      <c r="I33" s="27">
        <v>64679</v>
      </c>
      <c r="J33" s="28">
        <f t="shared" si="13"/>
        <v>4.2469860099284329E-2</v>
      </c>
      <c r="K33" s="25">
        <v>12682</v>
      </c>
      <c r="L33" s="26">
        <f t="shared" si="14"/>
        <v>-5.3333333333333011E-3</v>
      </c>
      <c r="N33" s="29"/>
      <c r="O33" s="29"/>
      <c r="P33" s="29"/>
    </row>
    <row r="34" spans="2:17" hidden="1" outlineLevel="1">
      <c r="B34" s="24" t="s">
        <v>40</v>
      </c>
      <c r="C34" s="25">
        <v>361297</v>
      </c>
      <c r="D34" s="26">
        <f t="shared" si="11"/>
        <v>3.1413702243550334E-2</v>
      </c>
      <c r="E34" s="27">
        <v>132519</v>
      </c>
      <c r="F34" s="28">
        <f t="shared" si="11"/>
        <v>6.9693667514227009E-2</v>
      </c>
      <c r="G34" s="25">
        <v>101676</v>
      </c>
      <c r="H34" s="26">
        <f t="shared" si="12"/>
        <v>1.1520324717960939E-2</v>
      </c>
      <c r="I34" s="27">
        <v>56604</v>
      </c>
      <c r="J34" s="28">
        <f t="shared" si="13"/>
        <v>8.6423492934657453E-3</v>
      </c>
      <c r="K34" s="25">
        <v>12407</v>
      </c>
      <c r="L34" s="26">
        <f t="shared" si="14"/>
        <v>-7.918955024491614E-2</v>
      </c>
    </row>
    <row r="35" spans="2:17" hidden="1" outlineLevel="1">
      <c r="B35" s="24" t="s">
        <v>41</v>
      </c>
      <c r="C35" s="25">
        <v>422549</v>
      </c>
      <c r="D35" s="26">
        <f t="shared" si="11"/>
        <v>9.8439404440409106E-3</v>
      </c>
      <c r="E35" s="27">
        <v>156611</v>
      </c>
      <c r="F35" s="28">
        <f t="shared" si="11"/>
        <v>9.4975074636257428E-2</v>
      </c>
      <c r="G35" s="25">
        <v>125967</v>
      </c>
      <c r="H35" s="26">
        <f t="shared" si="12"/>
        <v>1.8548915284662071E-2</v>
      </c>
      <c r="I35" s="27">
        <v>59800</v>
      </c>
      <c r="J35" s="28">
        <f t="shared" si="13"/>
        <v>-0.15080942913944906</v>
      </c>
      <c r="K35" s="25">
        <v>12595</v>
      </c>
      <c r="L35" s="26">
        <f t="shared" si="14"/>
        <v>-3.7005887300252338E-2</v>
      </c>
    </row>
    <row r="36" spans="2:17" hidden="1" outlineLevel="1">
      <c r="B36" s="24" t="s">
        <v>42</v>
      </c>
      <c r="C36" s="25">
        <v>404361</v>
      </c>
      <c r="D36" s="26">
        <f t="shared" si="11"/>
        <v>-1.2568741025816399E-2</v>
      </c>
      <c r="E36" s="27">
        <v>140329</v>
      </c>
      <c r="F36" s="28">
        <f t="shared" si="11"/>
        <v>3.8927675074590384E-2</v>
      </c>
      <c r="G36" s="25">
        <v>120018</v>
      </c>
      <c r="H36" s="26">
        <f t="shared" si="12"/>
        <v>-4.1397432927852029E-2</v>
      </c>
      <c r="I36" s="27">
        <v>59240</v>
      </c>
      <c r="J36" s="28">
        <f t="shared" si="13"/>
        <v>-9.1257727530718369E-2</v>
      </c>
      <c r="K36" s="25">
        <v>14574</v>
      </c>
      <c r="L36" s="26">
        <f t="shared" si="14"/>
        <v>-6.8932473008369022E-2</v>
      </c>
    </row>
    <row r="37" spans="2:17" hidden="1" outlineLevel="1">
      <c r="B37" s="24" t="s">
        <v>43</v>
      </c>
      <c r="C37" s="25">
        <v>369547</v>
      </c>
      <c r="D37" s="26">
        <f t="shared" si="11"/>
        <v>-4.1586484846284355E-2</v>
      </c>
      <c r="E37" s="27">
        <v>125419</v>
      </c>
      <c r="F37" s="28">
        <f t="shared" si="11"/>
        <v>-6.2582217172925114E-2</v>
      </c>
      <c r="G37" s="25">
        <v>109388</v>
      </c>
      <c r="H37" s="26">
        <f t="shared" si="12"/>
        <v>-4.6960218857272307E-2</v>
      </c>
      <c r="I37" s="27">
        <v>54889</v>
      </c>
      <c r="J37" s="28">
        <f t="shared" si="13"/>
        <v>-7.1534896309076723E-2</v>
      </c>
      <c r="K37" s="25">
        <v>16759</v>
      </c>
      <c r="L37" s="26">
        <f t="shared" si="14"/>
        <v>0.10460058001581851</v>
      </c>
    </row>
    <row r="38" spans="2:17" hidden="1" outlineLevel="1">
      <c r="B38" s="24" t="s">
        <v>44</v>
      </c>
      <c r="C38" s="25">
        <v>382237</v>
      </c>
      <c r="D38" s="26">
        <f t="shared" si="11"/>
        <v>3.9581855908386032E-3</v>
      </c>
      <c r="E38" s="27">
        <v>131537</v>
      </c>
      <c r="F38" s="28">
        <f t="shared" si="11"/>
        <v>-3.5256410256410242E-2</v>
      </c>
      <c r="G38" s="25">
        <v>117383</v>
      </c>
      <c r="H38" s="26">
        <f t="shared" si="12"/>
        <v>2.2963363195872777E-2</v>
      </c>
      <c r="I38" s="27">
        <v>57760</v>
      </c>
      <c r="J38" s="28">
        <f t="shared" si="13"/>
        <v>8.664009703691633E-4</v>
      </c>
      <c r="K38" s="25">
        <v>13188</v>
      </c>
      <c r="L38" s="26">
        <f t="shared" si="14"/>
        <v>-2.8150331613854052E-2</v>
      </c>
    </row>
    <row r="39" spans="2:17" collapsed="1">
      <c r="B39" s="38">
        <v>2010</v>
      </c>
      <c r="C39" s="39">
        <v>4831325</v>
      </c>
      <c r="D39" s="40">
        <f>C39/C52-1</f>
        <v>2.6242294141912259E-2</v>
      </c>
      <c r="E39" s="39">
        <v>1711443</v>
      </c>
      <c r="F39" s="40">
        <f>E39/E52-1</f>
        <v>3.7847681456564475E-2</v>
      </c>
      <c r="G39" s="39">
        <v>1432488</v>
      </c>
      <c r="H39" s="40">
        <f>G39/G52-1</f>
        <v>3.3093153690210819E-2</v>
      </c>
      <c r="I39" s="39">
        <v>711648</v>
      </c>
      <c r="J39" s="40">
        <f>I39/I52-1</f>
        <v>-7.6419928049711094E-2</v>
      </c>
      <c r="K39" s="39">
        <v>155467</v>
      </c>
      <c r="L39" s="40">
        <f>K39/K52-1</f>
        <v>7.0867314880191934E-3</v>
      </c>
    </row>
    <row r="40" spans="2:17" ht="15" hidden="1" customHeight="1" outlineLevel="1">
      <c r="B40" s="24" t="s">
        <v>33</v>
      </c>
      <c r="C40" s="25">
        <v>380517</v>
      </c>
      <c r="D40" s="26">
        <f t="shared" si="11"/>
        <v>-7.2369046545247118E-2</v>
      </c>
      <c r="E40" s="27">
        <v>132073</v>
      </c>
      <c r="F40" s="28">
        <f t="shared" si="11"/>
        <v>-6.8806757290315268E-2</v>
      </c>
      <c r="G40" s="25">
        <v>110568</v>
      </c>
      <c r="H40" s="26">
        <f t="shared" ref="H40:H78" si="15">G40/G53-1</f>
        <v>-6.6692552482083944E-2</v>
      </c>
      <c r="I40" s="27">
        <v>63041</v>
      </c>
      <c r="J40" s="28">
        <f t="shared" ref="J40:J78" si="16">I40/I53-1</f>
        <v>-9.4056275687638302E-2</v>
      </c>
      <c r="K40" s="25">
        <v>13086</v>
      </c>
      <c r="L40" s="26">
        <f t="shared" ref="L40:L78" si="17">K40/K53-1</f>
        <v>-0.18881725762459711</v>
      </c>
      <c r="N40" s="29"/>
      <c r="O40" s="29"/>
      <c r="P40" s="29"/>
    </row>
    <row r="41" spans="2:17" ht="15" hidden="1" customHeight="1" outlineLevel="1">
      <c r="B41" s="24" t="s">
        <v>34</v>
      </c>
      <c r="C41" s="25">
        <v>371802</v>
      </c>
      <c r="D41" s="26">
        <f t="shared" si="11"/>
        <v>-0.1388289248158614</v>
      </c>
      <c r="E41" s="27">
        <v>130907</v>
      </c>
      <c r="F41" s="28">
        <f t="shared" si="11"/>
        <v>-0.12197166849998664</v>
      </c>
      <c r="G41" s="25">
        <v>106156</v>
      </c>
      <c r="H41" s="26">
        <f t="shared" si="15"/>
        <v>-0.18952511833867769</v>
      </c>
      <c r="I41" s="27">
        <v>61078</v>
      </c>
      <c r="J41" s="28">
        <f t="shared" si="16"/>
        <v>-0.10979289035285889</v>
      </c>
      <c r="K41" s="25">
        <v>13990</v>
      </c>
      <c r="L41" s="26">
        <f t="shared" si="17"/>
        <v>-0.21593902370677576</v>
      </c>
      <c r="O41" s="29"/>
      <c r="P41" s="29"/>
      <c r="Q41" s="29"/>
    </row>
    <row r="42" spans="2:17" ht="15" hidden="1" customHeight="1" outlineLevel="1">
      <c r="B42" s="24" t="s">
        <v>35</v>
      </c>
      <c r="C42" s="25">
        <v>404871</v>
      </c>
      <c r="D42" s="26">
        <f t="shared" si="11"/>
        <v>-8.3705814324543937E-2</v>
      </c>
      <c r="E42" s="27">
        <v>145358</v>
      </c>
      <c r="F42" s="28">
        <f t="shared" si="11"/>
        <v>-9.402092955130481E-2</v>
      </c>
      <c r="G42" s="25">
        <v>121560</v>
      </c>
      <c r="H42" s="26">
        <f t="shared" si="15"/>
        <v>-6.9176225554007043E-2</v>
      </c>
      <c r="I42" s="27">
        <v>58560</v>
      </c>
      <c r="J42" s="28">
        <f t="shared" si="16"/>
        <v>-0.12160439197804007</v>
      </c>
      <c r="K42" s="25">
        <v>12809</v>
      </c>
      <c r="L42" s="26">
        <f t="shared" si="17"/>
        <v>-0.31524644499091203</v>
      </c>
    </row>
    <row r="43" spans="2:17" ht="15" hidden="1" customHeight="1" outlineLevel="1">
      <c r="B43" s="24" t="s">
        <v>36</v>
      </c>
      <c r="C43" s="25">
        <v>354214</v>
      </c>
      <c r="D43" s="26">
        <f t="shared" si="11"/>
        <v>-9.4912854949036563E-2</v>
      </c>
      <c r="E43" s="27">
        <v>124595</v>
      </c>
      <c r="F43" s="28">
        <f t="shared" si="11"/>
        <v>-9.3458963911525084E-2</v>
      </c>
      <c r="G43" s="25">
        <v>105034</v>
      </c>
      <c r="H43" s="26">
        <f t="shared" si="15"/>
        <v>-3.8475974257806467E-2</v>
      </c>
      <c r="I43" s="27">
        <v>57084</v>
      </c>
      <c r="J43" s="28">
        <f t="shared" si="16"/>
        <v>-0.18748576634024139</v>
      </c>
      <c r="K43" s="25">
        <v>11123</v>
      </c>
      <c r="L43" s="26">
        <f t="shared" si="17"/>
        <v>-0.2650323774283071</v>
      </c>
    </row>
    <row r="44" spans="2:17" ht="15" hidden="1" customHeight="1" outlineLevel="1">
      <c r="B44" s="24" t="s">
        <v>37</v>
      </c>
      <c r="C44" s="25">
        <v>467782</v>
      </c>
      <c r="D44" s="26">
        <f t="shared" si="11"/>
        <v>-0.12032194672458696</v>
      </c>
      <c r="E44" s="27">
        <v>170260</v>
      </c>
      <c r="F44" s="28">
        <f t="shared" si="11"/>
        <v>-9.4352067575186993E-2</v>
      </c>
      <c r="G44" s="25">
        <v>134600</v>
      </c>
      <c r="H44" s="26">
        <f t="shared" si="15"/>
        <v>-7.405496508788223E-2</v>
      </c>
      <c r="I44" s="27">
        <v>87195</v>
      </c>
      <c r="J44" s="28">
        <f t="shared" si="16"/>
        <v>-0.18687170113956397</v>
      </c>
      <c r="K44" s="25">
        <v>7777</v>
      </c>
      <c r="L44" s="26">
        <f t="shared" si="17"/>
        <v>-0.36813454663633405</v>
      </c>
    </row>
    <row r="45" spans="2:17" ht="15" hidden="1" customHeight="1" outlineLevel="1">
      <c r="B45" s="24" t="s">
        <v>38</v>
      </c>
      <c r="C45" s="25">
        <v>434195</v>
      </c>
      <c r="D45" s="26">
        <f t="shared" si="11"/>
        <v>-7.129030533126568E-2</v>
      </c>
      <c r="E45" s="27">
        <v>152332</v>
      </c>
      <c r="F45" s="28">
        <f t="shared" si="11"/>
        <v>-5.5440154272568876E-2</v>
      </c>
      <c r="G45" s="25">
        <v>128599</v>
      </c>
      <c r="H45" s="26">
        <f t="shared" si="15"/>
        <v>-3.1969347966818717E-2</v>
      </c>
      <c r="I45" s="27">
        <v>72974</v>
      </c>
      <c r="J45" s="28">
        <f t="shared" si="16"/>
        <v>-0.17509947549285587</v>
      </c>
      <c r="K45" s="25">
        <v>11890</v>
      </c>
      <c r="L45" s="26">
        <f t="shared" si="17"/>
        <v>-0.27220419905735449</v>
      </c>
      <c r="O45" s="21"/>
      <c r="P45" s="21"/>
      <c r="Q45" s="21"/>
    </row>
    <row r="46" spans="2:17" ht="15" hidden="1" customHeight="1" outlineLevel="1">
      <c r="B46" s="24" t="s">
        <v>39</v>
      </c>
      <c r="C46" s="25">
        <v>349858</v>
      </c>
      <c r="D46" s="26">
        <f t="shared" si="11"/>
        <v>-0.13063854424733679</v>
      </c>
      <c r="E46" s="27">
        <v>121387</v>
      </c>
      <c r="F46" s="28">
        <f t="shared" si="11"/>
        <v>-0.17064422019226166</v>
      </c>
      <c r="G46" s="25">
        <v>101166</v>
      </c>
      <c r="H46" s="26">
        <f t="shared" si="15"/>
        <v>-0.16294194060847766</v>
      </c>
      <c r="I46" s="27">
        <v>62044</v>
      </c>
      <c r="J46" s="28">
        <f t="shared" si="16"/>
        <v>-0.1513029204568771</v>
      </c>
      <c r="K46" s="25">
        <v>12750</v>
      </c>
      <c r="L46" s="26">
        <f t="shared" si="17"/>
        <v>-0.17422279792746109</v>
      </c>
    </row>
    <row r="47" spans="2:17" ht="15" hidden="1" customHeight="1" outlineLevel="1">
      <c r="B47" s="24" t="s">
        <v>40</v>
      </c>
      <c r="C47" s="25">
        <v>350293</v>
      </c>
      <c r="D47" s="26">
        <f t="shared" si="11"/>
        <v>-0.152212689231216</v>
      </c>
      <c r="E47" s="27">
        <v>123885</v>
      </c>
      <c r="F47" s="28">
        <f t="shared" si="11"/>
        <v>-0.19295788410800951</v>
      </c>
      <c r="G47" s="25">
        <v>100518</v>
      </c>
      <c r="H47" s="26">
        <f t="shared" si="15"/>
        <v>-0.11585891459231246</v>
      </c>
      <c r="I47" s="27">
        <v>56119</v>
      </c>
      <c r="J47" s="28">
        <f t="shared" si="16"/>
        <v>-0.2458340052679675</v>
      </c>
      <c r="K47" s="25">
        <v>13474</v>
      </c>
      <c r="L47" s="26">
        <f t="shared" si="17"/>
        <v>-0.22727533405975797</v>
      </c>
    </row>
    <row r="48" spans="2:17" ht="15" hidden="1" customHeight="1" outlineLevel="1">
      <c r="B48" s="24" t="s">
        <v>41</v>
      </c>
      <c r="C48" s="25">
        <v>418430</v>
      </c>
      <c r="D48" s="26">
        <f t="shared" si="11"/>
        <v>-1.4331682818470082E-2</v>
      </c>
      <c r="E48" s="27">
        <v>143027</v>
      </c>
      <c r="F48" s="28">
        <f t="shared" si="11"/>
        <v>-7.1385905909545411E-2</v>
      </c>
      <c r="G48" s="25">
        <v>123673</v>
      </c>
      <c r="H48" s="26">
        <f t="shared" si="15"/>
        <v>4.0475509414278799E-2</v>
      </c>
      <c r="I48" s="27">
        <v>70420</v>
      </c>
      <c r="J48" s="28">
        <f t="shared" si="16"/>
        <v>-8.3955563649608433E-2</v>
      </c>
      <c r="K48" s="25">
        <v>13079</v>
      </c>
      <c r="L48" s="26">
        <f t="shared" si="17"/>
        <v>-0.25657932132097994</v>
      </c>
    </row>
    <row r="49" spans="2:12" ht="15" hidden="1" customHeight="1" outlineLevel="1">
      <c r="B49" s="24" t="s">
        <v>42</v>
      </c>
      <c r="C49" s="25">
        <v>409508</v>
      </c>
      <c r="D49" s="26">
        <f t="shared" si="11"/>
        <v>-0.19401357652194617</v>
      </c>
      <c r="E49" s="27">
        <v>135071</v>
      </c>
      <c r="F49" s="28">
        <f t="shared" si="11"/>
        <v>-0.2637055934411574</v>
      </c>
      <c r="G49" s="25">
        <v>125201</v>
      </c>
      <c r="H49" s="26">
        <f t="shared" si="15"/>
        <v>-0.15002138507389728</v>
      </c>
      <c r="I49" s="27">
        <v>65189</v>
      </c>
      <c r="J49" s="28">
        <f t="shared" si="16"/>
        <v>-0.26371727393887368</v>
      </c>
      <c r="K49" s="25">
        <v>15653</v>
      </c>
      <c r="L49" s="26">
        <f t="shared" si="17"/>
        <v>-5.4256540390308694E-2</v>
      </c>
    </row>
    <row r="50" spans="2:12" ht="15" hidden="1" customHeight="1" outlineLevel="1">
      <c r="B50" s="24" t="s">
        <v>43</v>
      </c>
      <c r="C50" s="25">
        <v>385582</v>
      </c>
      <c r="D50" s="26">
        <f t="shared" si="11"/>
        <v>-0.16162881209259039</v>
      </c>
      <c r="E50" s="27">
        <v>133792</v>
      </c>
      <c r="F50" s="28">
        <f t="shared" si="11"/>
        <v>-0.20482128210919204</v>
      </c>
      <c r="G50" s="25">
        <v>114778</v>
      </c>
      <c r="H50" s="26">
        <f t="shared" si="15"/>
        <v>-0.16227775669284439</v>
      </c>
      <c r="I50" s="27">
        <v>59118</v>
      </c>
      <c r="J50" s="28">
        <f t="shared" si="16"/>
        <v>-0.13854807215923992</v>
      </c>
      <c r="K50" s="25">
        <v>15172</v>
      </c>
      <c r="L50" s="26">
        <f t="shared" si="17"/>
        <v>-0.21611986566778607</v>
      </c>
    </row>
    <row r="51" spans="2:12" ht="15" hidden="1" customHeight="1" outlineLevel="1">
      <c r="B51" s="24" t="s">
        <v>44</v>
      </c>
      <c r="C51" s="25">
        <v>380730</v>
      </c>
      <c r="D51" s="26">
        <f t="shared" si="11"/>
        <v>-7.081686992217151E-2</v>
      </c>
      <c r="E51" s="27">
        <v>136344</v>
      </c>
      <c r="F51" s="28">
        <f t="shared" si="11"/>
        <v>-7.3315616695325936E-2</v>
      </c>
      <c r="G51" s="25">
        <v>114748</v>
      </c>
      <c r="H51" s="26">
        <f t="shared" si="15"/>
        <v>-8.6466734071603102E-2</v>
      </c>
      <c r="I51" s="27">
        <v>57710</v>
      </c>
      <c r="J51" s="28">
        <f t="shared" si="16"/>
        <v>-0.12425263285683941</v>
      </c>
      <c r="K51" s="25">
        <v>13570</v>
      </c>
      <c r="L51" s="26">
        <f t="shared" si="17"/>
        <v>-0.20091861971499236</v>
      </c>
    </row>
    <row r="52" spans="2:12" collapsed="1">
      <c r="B52" s="38">
        <v>2009</v>
      </c>
      <c r="C52" s="39">
        <v>4707782</v>
      </c>
      <c r="D52" s="40">
        <f t="shared" si="11"/>
        <v>-0.11045141390545221</v>
      </c>
      <c r="E52" s="39">
        <v>1649031</v>
      </c>
      <c r="F52" s="40">
        <f t="shared" si="11"/>
        <v>-0.12786598265284532</v>
      </c>
      <c r="G52" s="39">
        <v>1386601</v>
      </c>
      <c r="H52" s="40">
        <f t="shared" si="15"/>
        <v>-9.4211475926005761E-2</v>
      </c>
      <c r="I52" s="39">
        <v>770532</v>
      </c>
      <c r="J52" s="40">
        <f t="shared" si="16"/>
        <v>-0.16088823451900369</v>
      </c>
      <c r="K52" s="39">
        <v>154373</v>
      </c>
      <c r="L52" s="40">
        <f t="shared" si="17"/>
        <v>-0.22743196308640867</v>
      </c>
    </row>
    <row r="53" spans="2:12" ht="15" hidden="1" customHeight="1" outlineLevel="1">
      <c r="B53" s="24" t="s">
        <v>33</v>
      </c>
      <c r="C53" s="25">
        <v>410203</v>
      </c>
      <c r="D53" s="26">
        <f t="shared" si="11"/>
        <v>-6.4181358592495297E-2</v>
      </c>
      <c r="E53" s="27">
        <v>141832</v>
      </c>
      <c r="F53" s="28">
        <f t="shared" si="11"/>
        <v>-5.1887107771702023E-2</v>
      </c>
      <c r="G53" s="25">
        <v>118469</v>
      </c>
      <c r="H53" s="26">
        <f t="shared" si="15"/>
        <v>-8.6831516795905506E-2</v>
      </c>
      <c r="I53" s="27">
        <v>69586</v>
      </c>
      <c r="J53" s="28">
        <f t="shared" si="16"/>
        <v>-0.11733218326652795</v>
      </c>
      <c r="K53" s="25">
        <v>16132</v>
      </c>
      <c r="L53" s="26">
        <f t="shared" si="17"/>
        <v>-4.5104770924588644E-2</v>
      </c>
    </row>
    <row r="54" spans="2:12" ht="15" hidden="1" customHeight="1" outlineLevel="1">
      <c r="B54" s="24" t="s">
        <v>34</v>
      </c>
      <c r="C54" s="25">
        <v>431740</v>
      </c>
      <c r="D54" s="26">
        <f t="shared" si="11"/>
        <v>-5.6367888444473602E-2</v>
      </c>
      <c r="E54" s="27">
        <v>149092</v>
      </c>
      <c r="F54" s="28">
        <f t="shared" si="11"/>
        <v>-0.10064182993919502</v>
      </c>
      <c r="G54" s="25">
        <v>130980</v>
      </c>
      <c r="H54" s="26">
        <f t="shared" si="15"/>
        <v>-5.6934639034388335E-3</v>
      </c>
      <c r="I54" s="27">
        <v>68611</v>
      </c>
      <c r="J54" s="28">
        <f t="shared" si="16"/>
        <v>-9.9096614932114857E-2</v>
      </c>
      <c r="K54" s="25">
        <v>17843</v>
      </c>
      <c r="L54" s="26">
        <f t="shared" si="17"/>
        <v>-5.6375271034956875E-2</v>
      </c>
    </row>
    <row r="55" spans="2:12" ht="15" hidden="1" customHeight="1" outlineLevel="1">
      <c r="B55" s="24" t="s">
        <v>35</v>
      </c>
      <c r="C55" s="25">
        <v>441857</v>
      </c>
      <c r="D55" s="26">
        <f t="shared" si="11"/>
        <v>-5.4131060229822059E-2</v>
      </c>
      <c r="E55" s="27">
        <v>160443</v>
      </c>
      <c r="F55" s="28">
        <f t="shared" si="11"/>
        <v>-6.0896591687299217E-2</v>
      </c>
      <c r="G55" s="25">
        <v>130594</v>
      </c>
      <c r="H55" s="26">
        <f t="shared" si="15"/>
        <v>-1.7691393498111996E-2</v>
      </c>
      <c r="I55" s="27">
        <v>66667</v>
      </c>
      <c r="J55" s="28">
        <f t="shared" si="16"/>
        <v>-0.15801106367930484</v>
      </c>
      <c r="K55" s="25">
        <v>18706</v>
      </c>
      <c r="L55" s="26">
        <f t="shared" si="17"/>
        <v>7.8404243053153522E-2</v>
      </c>
    </row>
    <row r="56" spans="2:12" ht="15" hidden="1" customHeight="1" outlineLevel="1">
      <c r="B56" s="24" t="s">
        <v>36</v>
      </c>
      <c r="C56" s="25">
        <v>391359</v>
      </c>
      <c r="D56" s="26">
        <f t="shared" si="11"/>
        <v>-4.4741254951926934E-2</v>
      </c>
      <c r="E56" s="27">
        <v>137440</v>
      </c>
      <c r="F56" s="28">
        <f t="shared" si="11"/>
        <v>-3.4648423507266157E-2</v>
      </c>
      <c r="G56" s="25">
        <v>109237</v>
      </c>
      <c r="H56" s="26">
        <f t="shared" si="15"/>
        <v>-6.2497725701393669E-3</v>
      </c>
      <c r="I56" s="27">
        <v>70256</v>
      </c>
      <c r="J56" s="28">
        <f t="shared" si="16"/>
        <v>-0.13965221650746995</v>
      </c>
      <c r="K56" s="25">
        <v>15134</v>
      </c>
      <c r="L56" s="26">
        <f t="shared" si="17"/>
        <v>7.6004265908282909E-2</v>
      </c>
    </row>
    <row r="57" spans="2:12" ht="13.5" hidden="1" customHeight="1" outlineLevel="1">
      <c r="B57" s="24" t="s">
        <v>37</v>
      </c>
      <c r="C57" s="25">
        <v>531765</v>
      </c>
      <c r="D57" s="26">
        <f t="shared" si="11"/>
        <v>6.0027393528467865E-3</v>
      </c>
      <c r="E57" s="27">
        <v>187998</v>
      </c>
      <c r="F57" s="28">
        <f t="shared" si="11"/>
        <v>1.26910936102822E-2</v>
      </c>
      <c r="G57" s="25">
        <v>145365</v>
      </c>
      <c r="H57" s="26">
        <f t="shared" si="15"/>
        <v>4.7388823241202305E-2</v>
      </c>
      <c r="I57" s="27">
        <v>107234</v>
      </c>
      <c r="J57" s="28">
        <f t="shared" si="16"/>
        <v>-6.2992057181304184E-2</v>
      </c>
      <c r="K57" s="25">
        <v>12308</v>
      </c>
      <c r="L57" s="26">
        <f t="shared" si="17"/>
        <v>0.23487508778970612</v>
      </c>
    </row>
    <row r="58" spans="2:12" ht="13.5" hidden="1" customHeight="1" outlineLevel="1">
      <c r="B58" s="24" t="s">
        <v>38</v>
      </c>
      <c r="C58" s="25">
        <v>467525</v>
      </c>
      <c r="D58" s="26">
        <f t="shared" si="11"/>
        <v>2.8873029458640342E-3</v>
      </c>
      <c r="E58" s="27">
        <v>161273</v>
      </c>
      <c r="F58" s="28">
        <f t="shared" si="11"/>
        <v>5.9506359196352943E-3</v>
      </c>
      <c r="G58" s="25">
        <v>132846</v>
      </c>
      <c r="H58" s="26">
        <f t="shared" si="15"/>
        <v>6.1799638729478801E-2</v>
      </c>
      <c r="I58" s="27">
        <v>88464</v>
      </c>
      <c r="J58" s="28">
        <f t="shared" si="16"/>
        <v>-0.11488203629960181</v>
      </c>
      <c r="K58" s="25">
        <v>16337</v>
      </c>
      <c r="L58" s="26">
        <f t="shared" si="17"/>
        <v>0.13767409470752079</v>
      </c>
    </row>
    <row r="59" spans="2:12" ht="15" hidden="1" customHeight="1" outlineLevel="1">
      <c r="B59" s="24" t="s">
        <v>39</v>
      </c>
      <c r="C59" s="25">
        <v>402431</v>
      </c>
      <c r="D59" s="26">
        <f t="shared" si="11"/>
        <v>-2.1998478673481037E-2</v>
      </c>
      <c r="E59" s="27">
        <v>146363</v>
      </c>
      <c r="F59" s="28">
        <f t="shared" si="11"/>
        <v>1.2850677480519934E-2</v>
      </c>
      <c r="G59" s="25">
        <v>120859</v>
      </c>
      <c r="H59" s="26">
        <f t="shared" si="15"/>
        <v>8.3237729896389778E-2</v>
      </c>
      <c r="I59" s="27">
        <v>73105</v>
      </c>
      <c r="J59" s="28">
        <f t="shared" si="16"/>
        <v>-0.11287876029948907</v>
      </c>
      <c r="K59" s="25">
        <v>15440</v>
      </c>
      <c r="L59" s="26">
        <f t="shared" si="17"/>
        <v>0.17227241667299364</v>
      </c>
    </row>
    <row r="60" spans="2:12" ht="15" hidden="1" customHeight="1" outlineLevel="1">
      <c r="B60" s="24" t="s">
        <v>40</v>
      </c>
      <c r="C60" s="25">
        <v>413185</v>
      </c>
      <c r="D60" s="26">
        <f t="shared" si="11"/>
        <v>0.20972440587551566</v>
      </c>
      <c r="E60" s="27">
        <v>153505</v>
      </c>
      <c r="F60" s="28">
        <f t="shared" si="11"/>
        <v>0.32186036098098647</v>
      </c>
      <c r="G60" s="25">
        <v>113690</v>
      </c>
      <c r="H60" s="26">
        <f t="shared" si="15"/>
        <v>0.16663759222583652</v>
      </c>
      <c r="I60" s="27">
        <v>74412</v>
      </c>
      <c r="J60" s="28">
        <f t="shared" si="16"/>
        <v>0.20277369195209083</v>
      </c>
      <c r="K60" s="25">
        <v>17437</v>
      </c>
      <c r="L60" s="26">
        <f t="shared" si="17"/>
        <v>0.18409615645796551</v>
      </c>
    </row>
    <row r="61" spans="2:12" ht="15" hidden="1" customHeight="1" outlineLevel="1">
      <c r="B61" s="24" t="s">
        <v>41</v>
      </c>
      <c r="C61" s="25">
        <v>424514</v>
      </c>
      <c r="D61" s="26">
        <f t="shared" si="11"/>
        <v>-3.1314106294082933E-2</v>
      </c>
      <c r="E61" s="27">
        <v>154022</v>
      </c>
      <c r="F61" s="28">
        <f t="shared" si="11"/>
        <v>-4.3288134119298549E-2</v>
      </c>
      <c r="G61" s="25">
        <v>118862</v>
      </c>
      <c r="H61" s="26">
        <f t="shared" si="15"/>
        <v>4.3509560514810364E-2</v>
      </c>
      <c r="I61" s="27">
        <v>76874</v>
      </c>
      <c r="J61" s="28">
        <f t="shared" si="16"/>
        <v>-4.4972296071756901E-2</v>
      </c>
      <c r="K61" s="25">
        <v>17593</v>
      </c>
      <c r="L61" s="26">
        <f t="shared" si="17"/>
        <v>0.13561838368190027</v>
      </c>
    </row>
    <row r="62" spans="2:12" ht="15" hidden="1" customHeight="1" outlineLevel="1">
      <c r="B62" s="24" t="s">
        <v>42</v>
      </c>
      <c r="C62" s="25">
        <v>508083</v>
      </c>
      <c r="D62" s="26">
        <f t="shared" si="11"/>
        <v>3.8962924489140738E-2</v>
      </c>
      <c r="E62" s="27">
        <v>183447</v>
      </c>
      <c r="F62" s="28">
        <f t="shared" si="11"/>
        <v>5.2170621332828571E-2</v>
      </c>
      <c r="G62" s="25">
        <v>147299</v>
      </c>
      <c r="H62" s="26">
        <f t="shared" si="15"/>
        <v>6.5538668537822087E-2</v>
      </c>
      <c r="I62" s="27">
        <v>88538</v>
      </c>
      <c r="J62" s="28">
        <f t="shared" si="16"/>
        <v>0.10897066559783553</v>
      </c>
      <c r="K62" s="25">
        <v>16551</v>
      </c>
      <c r="L62" s="26">
        <f t="shared" si="17"/>
        <v>-0.12916973587288227</v>
      </c>
    </row>
    <row r="63" spans="2:12" ht="15" hidden="1" customHeight="1" outlineLevel="1">
      <c r="B63" s="24" t="s">
        <v>43</v>
      </c>
      <c r="C63" s="25">
        <v>459918</v>
      </c>
      <c r="D63" s="26">
        <f t="shared" si="11"/>
        <v>8.5003986921011743E-2</v>
      </c>
      <c r="E63" s="27">
        <v>168254</v>
      </c>
      <c r="F63" s="28">
        <f t="shared" si="11"/>
        <v>0.11124026655923291</v>
      </c>
      <c r="G63" s="25">
        <v>137012</v>
      </c>
      <c r="H63" s="26">
        <f t="shared" si="15"/>
        <v>9.899735301195145E-2</v>
      </c>
      <c r="I63" s="27">
        <v>68626</v>
      </c>
      <c r="J63" s="28">
        <f t="shared" si="16"/>
        <v>6.2020732225855912E-3</v>
      </c>
      <c r="K63" s="25">
        <v>19355</v>
      </c>
      <c r="L63" s="26">
        <f t="shared" si="17"/>
        <v>0.27151491262646177</v>
      </c>
    </row>
    <row r="64" spans="2:12" ht="15" hidden="1" customHeight="1" outlineLevel="1">
      <c r="B64" s="24" t="s">
        <v>44</v>
      </c>
      <c r="C64" s="25">
        <v>409747</v>
      </c>
      <c r="D64" s="26">
        <f t="shared" si="11"/>
        <v>6.4378104075888398E-3</v>
      </c>
      <c r="E64" s="27">
        <v>147131</v>
      </c>
      <c r="F64" s="28">
        <f t="shared" si="11"/>
        <v>6.0652060939252461E-3</v>
      </c>
      <c r="G64" s="25">
        <v>125609</v>
      </c>
      <c r="H64" s="26">
        <f t="shared" si="15"/>
        <v>3.8176708818910665E-2</v>
      </c>
      <c r="I64" s="27">
        <v>65898</v>
      </c>
      <c r="J64" s="28">
        <f t="shared" si="16"/>
        <v>-6.3481053695019218E-3</v>
      </c>
      <c r="K64" s="25">
        <v>16982</v>
      </c>
      <c r="L64" s="26">
        <f t="shared" si="17"/>
        <v>0.17060729303095057</v>
      </c>
    </row>
    <row r="65" spans="2:14" collapsed="1">
      <c r="B65" s="38">
        <v>2008</v>
      </c>
      <c r="C65" s="39">
        <v>5292327</v>
      </c>
      <c r="D65" s="40">
        <f t="shared" si="11"/>
        <v>2.5655529758368267E-3</v>
      </c>
      <c r="E65" s="39">
        <v>1890800</v>
      </c>
      <c r="F65" s="40">
        <f t="shared" si="11"/>
        <v>1.2106957459176781E-2</v>
      </c>
      <c r="G65" s="39">
        <v>1530822</v>
      </c>
      <c r="H65" s="40">
        <f t="shared" si="15"/>
        <v>3.780039374562727E-2</v>
      </c>
      <c r="I65" s="39">
        <v>918271</v>
      </c>
      <c r="J65" s="40">
        <f t="shared" si="16"/>
        <v>-5.2693096088199387E-2</v>
      </c>
      <c r="K65" s="39">
        <v>199818</v>
      </c>
      <c r="L65" s="40">
        <f t="shared" si="17"/>
        <v>8.7948166498788449E-2</v>
      </c>
    </row>
    <row r="66" spans="2:14" ht="15" hidden="1" customHeight="1" outlineLevel="1">
      <c r="B66" s="24" t="s">
        <v>33</v>
      </c>
      <c r="C66" s="25">
        <v>438336</v>
      </c>
      <c r="D66" s="26">
        <f t="shared" si="11"/>
        <v>-3.96487545817239E-2</v>
      </c>
      <c r="E66" s="27">
        <v>149594</v>
      </c>
      <c r="F66" s="28">
        <f t="shared" si="11"/>
        <v>-6.4154295616488111E-2</v>
      </c>
      <c r="G66" s="25">
        <v>129734</v>
      </c>
      <c r="H66" s="26">
        <f t="shared" si="15"/>
        <v>-2.2218537555960816E-2</v>
      </c>
      <c r="I66" s="27">
        <v>78836</v>
      </c>
      <c r="J66" s="28">
        <f t="shared" si="16"/>
        <v>3.436241258511874E-2</v>
      </c>
      <c r="K66" s="25">
        <v>16894</v>
      </c>
      <c r="L66" s="26">
        <f t="shared" si="17"/>
        <v>3.8623804147601692E-3</v>
      </c>
    </row>
    <row r="67" spans="2:14" ht="15" hidden="1" customHeight="1" outlineLevel="1">
      <c r="B67" s="24" t="s">
        <v>34</v>
      </c>
      <c r="C67" s="25">
        <v>457530</v>
      </c>
      <c r="D67" s="26">
        <f t="shared" si="11"/>
        <v>5.778234000790694E-2</v>
      </c>
      <c r="E67" s="27">
        <v>165776</v>
      </c>
      <c r="F67" s="28">
        <f t="shared" si="11"/>
        <v>8.8654811001076972E-2</v>
      </c>
      <c r="G67" s="25">
        <v>131730</v>
      </c>
      <c r="H67" s="26">
        <f t="shared" si="15"/>
        <v>7.21000073247553E-2</v>
      </c>
      <c r="I67" s="27">
        <v>76158</v>
      </c>
      <c r="J67" s="28">
        <f t="shared" si="16"/>
        <v>3.5895482800364586E-2</v>
      </c>
      <c r="K67" s="25">
        <v>18909</v>
      </c>
      <c r="L67" s="26">
        <f t="shared" si="17"/>
        <v>4.5447006137004475E-2</v>
      </c>
    </row>
    <row r="68" spans="2:14" ht="15" hidden="1" customHeight="1" outlineLevel="1">
      <c r="B68" s="24" t="s">
        <v>35</v>
      </c>
      <c r="C68" s="25">
        <v>467144</v>
      </c>
      <c r="D68" s="26">
        <f t="shared" si="11"/>
        <v>-4.2374670725582431E-2</v>
      </c>
      <c r="E68" s="27">
        <v>170847</v>
      </c>
      <c r="F68" s="28">
        <f t="shared" si="11"/>
        <v>-3.4004104918551881E-2</v>
      </c>
      <c r="G68" s="25">
        <v>132946</v>
      </c>
      <c r="H68" s="26">
        <f t="shared" si="15"/>
        <v>-8.5439511302505378E-2</v>
      </c>
      <c r="I68" s="27">
        <v>79178</v>
      </c>
      <c r="J68" s="28">
        <f t="shared" si="16"/>
        <v>1.6699137211244608E-3</v>
      </c>
      <c r="K68" s="25">
        <v>17346</v>
      </c>
      <c r="L68" s="26">
        <f t="shared" si="17"/>
        <v>0.10266353060835298</v>
      </c>
    </row>
    <row r="69" spans="2:14" ht="15" hidden="1" customHeight="1" outlineLevel="1">
      <c r="B69" s="24" t="s">
        <v>36</v>
      </c>
      <c r="C69" s="25">
        <v>409689</v>
      </c>
      <c r="D69" s="26">
        <f t="shared" si="11"/>
        <v>-0.11690873113384459</v>
      </c>
      <c r="E69" s="27">
        <v>142373</v>
      </c>
      <c r="F69" s="28">
        <f t="shared" si="11"/>
        <v>-0.12996211195306773</v>
      </c>
      <c r="G69" s="25">
        <v>109924</v>
      </c>
      <c r="H69" s="26">
        <f t="shared" si="15"/>
        <v>-0.12626977187822908</v>
      </c>
      <c r="I69" s="27">
        <v>81660</v>
      </c>
      <c r="J69" s="28">
        <f t="shared" si="16"/>
        <v>-0.10450707314398511</v>
      </c>
      <c r="K69" s="25">
        <v>14065</v>
      </c>
      <c r="L69" s="26">
        <f t="shared" si="17"/>
        <v>-2.3467333194473361E-2</v>
      </c>
    </row>
    <row r="70" spans="2:14" ht="15" hidden="1" customHeight="1" outlineLevel="1">
      <c r="B70" s="24" t="s">
        <v>37</v>
      </c>
      <c r="C70" s="25">
        <v>528592</v>
      </c>
      <c r="D70" s="26">
        <f t="shared" si="11"/>
        <v>-8.2683081957001248E-3</v>
      </c>
      <c r="E70" s="27">
        <v>185642</v>
      </c>
      <c r="F70" s="28">
        <f t="shared" si="11"/>
        <v>1.8695640244738909E-2</v>
      </c>
      <c r="G70" s="25">
        <v>138788</v>
      </c>
      <c r="H70" s="26">
        <f t="shared" si="15"/>
        <v>-3.8484720422881646E-2</v>
      </c>
      <c r="I70" s="27">
        <v>114443</v>
      </c>
      <c r="J70" s="28">
        <f t="shared" si="16"/>
        <v>1.3406653738189389E-2</v>
      </c>
      <c r="K70" s="25">
        <v>9967</v>
      </c>
      <c r="L70" s="26">
        <f t="shared" si="17"/>
        <v>-0.1125456326239872</v>
      </c>
    </row>
    <row r="71" spans="2:14" ht="15" hidden="1" customHeight="1" outlineLevel="1">
      <c r="B71" s="24" t="s">
        <v>38</v>
      </c>
      <c r="C71" s="25">
        <v>466179</v>
      </c>
      <c r="D71" s="26">
        <f t="shared" si="11"/>
        <v>-4.1072023630761123E-2</v>
      </c>
      <c r="E71" s="27">
        <v>160319</v>
      </c>
      <c r="F71" s="28">
        <f t="shared" si="11"/>
        <v>-4.5686155457932975E-2</v>
      </c>
      <c r="G71" s="25">
        <v>125114</v>
      </c>
      <c r="H71" s="26">
        <f t="shared" si="15"/>
        <v>-2.0051067562698699E-2</v>
      </c>
      <c r="I71" s="27">
        <v>99946</v>
      </c>
      <c r="J71" s="28">
        <f t="shared" si="16"/>
        <v>-3.1343283582089598E-2</v>
      </c>
      <c r="K71" s="25">
        <v>14360</v>
      </c>
      <c r="L71" s="26">
        <f t="shared" si="17"/>
        <v>-2.6968423905678329E-2</v>
      </c>
    </row>
    <row r="72" spans="2:14" ht="15" hidden="1" customHeight="1" outlineLevel="1" thickBot="1">
      <c r="B72" s="24" t="s">
        <v>39</v>
      </c>
      <c r="C72" s="25">
        <v>411483</v>
      </c>
      <c r="D72" s="26">
        <f t="shared" si="11"/>
        <v>-3.2075724679442752E-2</v>
      </c>
      <c r="E72" s="27">
        <v>144506</v>
      </c>
      <c r="F72" s="28">
        <f t="shared" si="11"/>
        <v>-4.3272732087763721E-2</v>
      </c>
      <c r="G72" s="25">
        <v>111572</v>
      </c>
      <c r="H72" s="26">
        <f t="shared" si="15"/>
        <v>-2.6031391308902307E-2</v>
      </c>
      <c r="I72" s="27">
        <v>82407</v>
      </c>
      <c r="J72" s="28">
        <f t="shared" si="16"/>
        <v>2.8737282316958934E-2</v>
      </c>
      <c r="K72" s="25">
        <v>13171</v>
      </c>
      <c r="L72" s="26">
        <f t="shared" si="17"/>
        <v>-0.1635867149298279</v>
      </c>
    </row>
    <row r="73" spans="2:14" ht="16.5" hidden="1" customHeight="1" outlineLevel="1" thickBot="1">
      <c r="B73" s="24" t="s">
        <v>40</v>
      </c>
      <c r="C73" s="25">
        <v>341553</v>
      </c>
      <c r="D73" s="26">
        <f t="shared" si="11"/>
        <v>-9.2574880844212726E-2</v>
      </c>
      <c r="E73" s="27">
        <v>116128</v>
      </c>
      <c r="F73" s="28">
        <f t="shared" si="11"/>
        <v>-0.12235674662555363</v>
      </c>
      <c r="G73" s="25">
        <v>97451</v>
      </c>
      <c r="H73" s="26">
        <f t="shared" si="15"/>
        <v>-5.3726792511458066E-2</v>
      </c>
      <c r="I73" s="27">
        <v>61867</v>
      </c>
      <c r="J73" s="28">
        <f t="shared" si="16"/>
        <v>-0.10985295387183103</v>
      </c>
      <c r="K73" s="25">
        <v>14726</v>
      </c>
      <c r="L73" s="26">
        <f t="shared" si="17"/>
        <v>-1.6948003525184552E-3</v>
      </c>
      <c r="N73" s="41" t="s">
        <v>45</v>
      </c>
    </row>
    <row r="74" spans="2:14" ht="15" hidden="1" customHeight="1" outlineLevel="1">
      <c r="B74" s="24" t="s">
        <v>41</v>
      </c>
      <c r="C74" s="25">
        <v>438237</v>
      </c>
      <c r="D74" s="26">
        <f t="shared" si="11"/>
        <v>-8.0464135463768294E-2</v>
      </c>
      <c r="E74" s="27">
        <v>160991</v>
      </c>
      <c r="F74" s="28">
        <f t="shared" si="11"/>
        <v>-7.4987646660001572E-2</v>
      </c>
      <c r="G74" s="25">
        <v>113906</v>
      </c>
      <c r="H74" s="26">
        <f t="shared" si="15"/>
        <v>-0.14106460150965594</v>
      </c>
      <c r="I74" s="27">
        <v>80494</v>
      </c>
      <c r="J74" s="28">
        <f t="shared" si="16"/>
        <v>-5.4646669876801335E-2</v>
      </c>
      <c r="K74" s="25">
        <v>15492</v>
      </c>
      <c r="L74" s="26">
        <f t="shared" si="17"/>
        <v>0.11863672467326158</v>
      </c>
    </row>
    <row r="75" spans="2:14" ht="15" hidden="1" customHeight="1" outlineLevel="1">
      <c r="B75" s="24" t="s">
        <v>42</v>
      </c>
      <c r="C75" s="25">
        <v>489029</v>
      </c>
      <c r="D75" s="26">
        <f t="shared" si="11"/>
        <v>4.1072006403596983E-2</v>
      </c>
      <c r="E75" s="27">
        <v>174351</v>
      </c>
      <c r="F75" s="28">
        <f t="shared" si="11"/>
        <v>3.9356419412336363E-2</v>
      </c>
      <c r="G75" s="25">
        <v>138239</v>
      </c>
      <c r="H75" s="26">
        <f t="shared" si="15"/>
        <v>2.4425127646487743E-2</v>
      </c>
      <c r="I75" s="27">
        <v>79838</v>
      </c>
      <c r="J75" s="28">
        <f t="shared" si="16"/>
        <v>1.7446380099147341E-2</v>
      </c>
      <c r="K75" s="25">
        <v>19006</v>
      </c>
      <c r="L75" s="26">
        <f t="shared" si="17"/>
        <v>9.0481381605370448E-2</v>
      </c>
    </row>
    <row r="76" spans="2:14" ht="15" hidden="1" customHeight="1" outlineLevel="1">
      <c r="B76" s="24" t="s">
        <v>43</v>
      </c>
      <c r="C76" s="25">
        <v>423886</v>
      </c>
      <c r="D76" s="26">
        <f t="shared" si="11"/>
        <v>5.3911999867177762E-3</v>
      </c>
      <c r="E76" s="27">
        <v>151411</v>
      </c>
      <c r="F76" s="28">
        <f t="shared" si="11"/>
        <v>4.4180569836478334E-3</v>
      </c>
      <c r="G76" s="25">
        <v>124670</v>
      </c>
      <c r="H76" s="26">
        <f t="shared" si="15"/>
        <v>4.8625188200758673E-2</v>
      </c>
      <c r="I76" s="27">
        <v>68203</v>
      </c>
      <c r="J76" s="28">
        <f t="shared" si="16"/>
        <v>-3.6667184564753708E-2</v>
      </c>
      <c r="K76" s="25">
        <v>15222</v>
      </c>
      <c r="L76" s="26">
        <f t="shared" si="17"/>
        <v>-2.9951567677797608E-2</v>
      </c>
    </row>
    <row r="77" spans="2:14" ht="15" hidden="1" customHeight="1" outlineLevel="1">
      <c r="B77" s="24" t="s">
        <v>44</v>
      </c>
      <c r="C77" s="25">
        <v>407126</v>
      </c>
      <c r="D77" s="26">
        <f t="shared" si="11"/>
        <v>-3.4573850028218667E-2</v>
      </c>
      <c r="E77" s="27">
        <v>146244</v>
      </c>
      <c r="F77" s="28">
        <f t="shared" si="11"/>
        <v>-4.2078235124584085E-2</v>
      </c>
      <c r="G77" s="25">
        <v>120990</v>
      </c>
      <c r="H77" s="26">
        <f t="shared" si="15"/>
        <v>-6.7686901844745462E-2</v>
      </c>
      <c r="I77" s="27">
        <v>66319</v>
      </c>
      <c r="J77" s="28">
        <f t="shared" si="16"/>
        <v>-6.6302005635665573E-4</v>
      </c>
      <c r="K77" s="25">
        <v>14507</v>
      </c>
      <c r="L77" s="26">
        <f t="shared" si="17"/>
        <v>1.6893312771624869E-2</v>
      </c>
    </row>
    <row r="78" spans="2:14" collapsed="1">
      <c r="B78" s="38">
        <v>2007</v>
      </c>
      <c r="C78" s="39">
        <v>5278784</v>
      </c>
      <c r="D78" s="40">
        <f t="shared" si="11"/>
        <v>-3.1595778619496917E-2</v>
      </c>
      <c r="E78" s="39">
        <v>1868182</v>
      </c>
      <c r="F78" s="40">
        <f t="shared" si="11"/>
        <v>-3.2741212548908383E-2</v>
      </c>
      <c r="G78" s="39">
        <v>1475064</v>
      </c>
      <c r="H78" s="40">
        <f t="shared" si="15"/>
        <v>-3.7480513904377344E-2</v>
      </c>
      <c r="I78" s="39">
        <v>969349</v>
      </c>
      <c r="J78" s="40">
        <f t="shared" si="16"/>
        <v>-1.7351839799851221E-2</v>
      </c>
      <c r="K78" s="39">
        <v>183665</v>
      </c>
      <c r="L78" s="40">
        <f t="shared" si="17"/>
        <v>4.8803707330951074E-3</v>
      </c>
    </row>
    <row r="79" spans="2:14" ht="15" hidden="1" customHeight="1" outlineLevel="1">
      <c r="B79" s="24" t="s">
        <v>33</v>
      </c>
      <c r="C79" s="25">
        <v>456433</v>
      </c>
      <c r="D79" s="25"/>
      <c r="E79" s="27">
        <v>159849</v>
      </c>
      <c r="F79" s="28"/>
      <c r="G79" s="25">
        <v>132682</v>
      </c>
      <c r="H79" s="25"/>
      <c r="I79" s="27">
        <v>76217</v>
      </c>
      <c r="J79" s="28"/>
      <c r="K79" s="25">
        <v>16829</v>
      </c>
      <c r="L79" s="25"/>
    </row>
    <row r="80" spans="2:14" ht="15" hidden="1" customHeight="1" outlineLevel="1">
      <c r="B80" s="24" t="s">
        <v>34</v>
      </c>
      <c r="C80" s="25">
        <v>432537</v>
      </c>
      <c r="D80" s="25"/>
      <c r="E80" s="27">
        <v>152276</v>
      </c>
      <c r="F80" s="28"/>
      <c r="G80" s="25">
        <v>122871</v>
      </c>
      <c r="H80" s="25"/>
      <c r="I80" s="27">
        <v>73519</v>
      </c>
      <c r="J80" s="28"/>
      <c r="K80" s="25">
        <v>18087</v>
      </c>
      <c r="L80" s="25"/>
    </row>
    <row r="81" spans="2:12" ht="15" hidden="1" customHeight="1" outlineLevel="1">
      <c r="B81" s="24" t="s">
        <v>35</v>
      </c>
      <c r="C81" s="25">
        <v>487815</v>
      </c>
      <c r="D81" s="25"/>
      <c r="E81" s="27">
        <v>176861</v>
      </c>
      <c r="F81" s="28"/>
      <c r="G81" s="25">
        <v>145366</v>
      </c>
      <c r="H81" s="25"/>
      <c r="I81" s="27">
        <v>79046</v>
      </c>
      <c r="J81" s="28"/>
      <c r="K81" s="25">
        <v>15731</v>
      </c>
      <c r="L81" s="25"/>
    </row>
    <row r="82" spans="2:12" ht="15" hidden="1" customHeight="1" outlineLevel="1">
      <c r="B82" s="24" t="s">
        <v>36</v>
      </c>
      <c r="C82" s="25">
        <v>463926</v>
      </c>
      <c r="D82" s="25"/>
      <c r="E82" s="27">
        <v>163640</v>
      </c>
      <c r="F82" s="28"/>
      <c r="G82" s="25">
        <v>125810</v>
      </c>
      <c r="H82" s="25"/>
      <c r="I82" s="27">
        <v>91190</v>
      </c>
      <c r="J82" s="28"/>
      <c r="K82" s="25">
        <v>14403</v>
      </c>
      <c r="L82" s="25"/>
    </row>
    <row r="83" spans="2:12" ht="15" hidden="1" customHeight="1" outlineLevel="1">
      <c r="B83" s="24" t="s">
        <v>37</v>
      </c>
      <c r="C83" s="25">
        <v>532999</v>
      </c>
      <c r="D83" s="25"/>
      <c r="E83" s="27">
        <v>182235</v>
      </c>
      <c r="F83" s="28"/>
      <c r="G83" s="25">
        <v>144343</v>
      </c>
      <c r="H83" s="25"/>
      <c r="I83" s="27">
        <v>112929</v>
      </c>
      <c r="J83" s="28"/>
      <c r="K83" s="25">
        <v>11231</v>
      </c>
      <c r="L83" s="25"/>
    </row>
    <row r="84" spans="2:12" ht="15" hidden="1" customHeight="1" outlineLevel="1">
      <c r="B84" s="24" t="s">
        <v>38</v>
      </c>
      <c r="C84" s="25">
        <v>486146</v>
      </c>
      <c r="D84" s="25"/>
      <c r="E84" s="27">
        <v>167994</v>
      </c>
      <c r="F84" s="28"/>
      <c r="G84" s="25">
        <v>127674</v>
      </c>
      <c r="H84" s="25"/>
      <c r="I84" s="27">
        <v>103180</v>
      </c>
      <c r="J84" s="28"/>
      <c r="K84" s="25">
        <v>14758</v>
      </c>
      <c r="L84" s="25"/>
    </row>
    <row r="85" spans="2:12" ht="15" hidden="1" customHeight="1" outlineLevel="1">
      <c r="B85" s="24" t="s">
        <v>39</v>
      </c>
      <c r="C85" s="25">
        <v>425119</v>
      </c>
      <c r="D85" s="25"/>
      <c r="E85" s="27">
        <v>151042</v>
      </c>
      <c r="F85" s="28"/>
      <c r="G85" s="25">
        <v>114554</v>
      </c>
      <c r="H85" s="25"/>
      <c r="I85" s="27">
        <v>80105</v>
      </c>
      <c r="J85" s="28"/>
      <c r="K85" s="25">
        <v>15747</v>
      </c>
      <c r="L85" s="25"/>
    </row>
    <row r="86" spans="2:12" ht="15" hidden="1" customHeight="1" outlineLevel="1">
      <c r="B86" s="24" t="s">
        <v>40</v>
      </c>
      <c r="C86" s="25">
        <v>376398</v>
      </c>
      <c r="D86" s="25"/>
      <c r="E86" s="27">
        <v>132318</v>
      </c>
      <c r="F86" s="28"/>
      <c r="G86" s="25">
        <v>102984</v>
      </c>
      <c r="H86" s="25"/>
      <c r="I86" s="27">
        <v>69502</v>
      </c>
      <c r="J86" s="28"/>
      <c r="K86" s="25">
        <v>14751</v>
      </c>
      <c r="L86" s="25"/>
    </row>
    <row r="87" spans="2:12" ht="15" hidden="1" customHeight="1" outlineLevel="1">
      <c r="B87" s="24" t="s">
        <v>41</v>
      </c>
      <c r="C87" s="25">
        <v>476585</v>
      </c>
      <c r="D87" s="25"/>
      <c r="E87" s="27">
        <v>174042</v>
      </c>
      <c r="F87" s="28"/>
      <c r="G87" s="25">
        <v>132613</v>
      </c>
      <c r="H87" s="25"/>
      <c r="I87" s="27">
        <v>85147</v>
      </c>
      <c r="J87" s="28"/>
      <c r="K87" s="25">
        <v>13849</v>
      </c>
      <c r="L87" s="25"/>
    </row>
    <row r="88" spans="2:12" ht="15" hidden="1" customHeight="1" outlineLevel="1">
      <c r="B88" s="24" t="s">
        <v>42</v>
      </c>
      <c r="C88" s="25">
        <v>469736</v>
      </c>
      <c r="D88" s="25"/>
      <c r="E88" s="27">
        <v>167749</v>
      </c>
      <c r="F88" s="28"/>
      <c r="G88" s="25">
        <v>134943</v>
      </c>
      <c r="H88" s="25"/>
      <c r="I88" s="27">
        <v>78469</v>
      </c>
      <c r="J88" s="28"/>
      <c r="K88" s="25">
        <v>17429</v>
      </c>
      <c r="L88" s="25"/>
    </row>
    <row r="89" spans="2:12" ht="15" hidden="1" customHeight="1" outlineLevel="1">
      <c r="B89" s="24" t="s">
        <v>43</v>
      </c>
      <c r="C89" s="25">
        <v>421613</v>
      </c>
      <c r="D89" s="25"/>
      <c r="E89" s="27">
        <v>150745</v>
      </c>
      <c r="F89" s="28"/>
      <c r="G89" s="25">
        <v>118889</v>
      </c>
      <c r="H89" s="25"/>
      <c r="I89" s="27">
        <v>70799</v>
      </c>
      <c r="J89" s="28"/>
      <c r="K89" s="25">
        <v>15692</v>
      </c>
      <c r="L89" s="25"/>
    </row>
    <row r="90" spans="2:12" ht="15" hidden="1" customHeight="1" outlineLevel="1">
      <c r="B90" s="24" t="s">
        <v>44</v>
      </c>
      <c r="C90" s="25">
        <v>421706</v>
      </c>
      <c r="D90" s="25"/>
      <c r="E90" s="27">
        <v>152668</v>
      </c>
      <c r="F90" s="28"/>
      <c r="G90" s="25">
        <v>129774</v>
      </c>
      <c r="H90" s="25"/>
      <c r="I90" s="27">
        <v>66363</v>
      </c>
      <c r="J90" s="28"/>
      <c r="K90" s="25">
        <v>14266</v>
      </c>
      <c r="L90" s="25"/>
    </row>
    <row r="91" spans="2:12" collapsed="1">
      <c r="B91" s="38">
        <v>2006</v>
      </c>
      <c r="C91" s="39">
        <v>5451013</v>
      </c>
      <c r="D91" s="39"/>
      <c r="E91" s="39">
        <v>1931419</v>
      </c>
      <c r="F91" s="40"/>
      <c r="G91" s="39">
        <v>1532503</v>
      </c>
      <c r="H91" s="39"/>
      <c r="I91" s="39">
        <v>986466</v>
      </c>
      <c r="J91" s="40"/>
      <c r="K91" s="39">
        <v>182773</v>
      </c>
      <c r="L91" s="39"/>
    </row>
    <row r="92" spans="2:12" ht="15" customHeight="1">
      <c r="B92" s="42" t="s">
        <v>46</v>
      </c>
      <c r="C92" s="42"/>
      <c r="D92" s="42"/>
      <c r="E92" s="42"/>
      <c r="F92" s="42"/>
      <c r="G92" s="42"/>
      <c r="H92" s="42"/>
      <c r="I92" s="43"/>
      <c r="J92" s="43"/>
      <c r="K92" s="43"/>
      <c r="L92" s="43"/>
    </row>
  </sheetData>
  <mergeCells count="7">
    <mergeCell ref="B92:H92"/>
    <mergeCell ref="B5:L5"/>
    <mergeCell ref="C6:D6"/>
    <mergeCell ref="E6:F6"/>
    <mergeCell ref="G6:H6"/>
    <mergeCell ref="I6:J6"/>
    <mergeCell ref="K6:L6"/>
  </mergeCells>
  <hyperlinks>
    <hyperlink ref="N7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acum. mayo 2011</v>
      </c>
      <c r="D6" s="47" t="str">
        <f>actualizaciones!$A$2</f>
        <v>acum. mayo 2012</v>
      </c>
      <c r="E6" s="69" t="s">
        <v>112</v>
      </c>
      <c r="G6" s="67" t="s">
        <v>63</v>
      </c>
      <c r="H6" s="47" t="str">
        <f>actualizaciones!$A$3</f>
        <v>acum. mayo 2011</v>
      </c>
      <c r="I6" s="47" t="str">
        <f>actualizaciones!$A$2</f>
        <v>acum. mayo 2012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8.4150441226954218</v>
      </c>
      <c r="D8" s="143">
        <v>8.3610406947139531</v>
      </c>
      <c r="E8" s="144">
        <f>(D8-C8)</f>
        <v>-5.4003427981468732E-2</v>
      </c>
      <c r="G8" s="70" t="s">
        <v>113</v>
      </c>
      <c r="H8" s="143">
        <v>8.6060318732628875</v>
      </c>
      <c r="I8" s="143">
        <v>8.6421934962633813</v>
      </c>
      <c r="J8" s="144">
        <f>(I8-H8)</f>
        <v>3.6161623000493748E-2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8.0503689848869069</v>
      </c>
      <c r="D10" s="146">
        <v>7.9705853453392077</v>
      </c>
      <c r="E10" s="147">
        <f>(D10-C10)</f>
        <v>-7.9783639547699181E-2</v>
      </c>
      <c r="G10" s="72" t="s">
        <v>67</v>
      </c>
      <c r="H10" s="146">
        <v>8.4050686974522186</v>
      </c>
      <c r="I10" s="146">
        <v>8.4575452657762007</v>
      </c>
      <c r="J10" s="147">
        <f>(I10-H10)</f>
        <v>5.2476568323982065E-2</v>
      </c>
    </row>
    <row r="11" spans="2:10">
      <c r="B11" s="75" t="s">
        <v>68</v>
      </c>
      <c r="C11" s="148">
        <v>7.3837714563316421</v>
      </c>
      <c r="D11" s="148">
        <v>7.8409314863686301</v>
      </c>
      <c r="E11" s="149">
        <f>(D11-C11)</f>
        <v>0.45716003003698802</v>
      </c>
      <c r="G11" s="75" t="s">
        <v>68</v>
      </c>
      <c r="H11" s="148">
        <v>7.7818581034719365</v>
      </c>
      <c r="I11" s="148">
        <v>7.3835402403340815</v>
      </c>
      <c r="J11" s="149">
        <f>(I11-H11)</f>
        <v>-0.398317863137855</v>
      </c>
    </row>
    <row r="12" spans="2:10">
      <c r="B12" s="75" t="s">
        <v>69</v>
      </c>
      <c r="C12" s="148">
        <v>7.9747230148549555</v>
      </c>
      <c r="D12" s="148">
        <v>7.8231777726457157</v>
      </c>
      <c r="E12" s="149">
        <f>(D12-C12)</f>
        <v>-0.15154524220923982</v>
      </c>
      <c r="G12" s="75" t="s">
        <v>69</v>
      </c>
      <c r="H12" s="148">
        <v>8.7954136468964155</v>
      </c>
      <c r="I12" s="148">
        <v>8.7794707954452367</v>
      </c>
      <c r="J12" s="149">
        <f>(I12-H12)</f>
        <v>-1.5942851451178797E-2</v>
      </c>
    </row>
    <row r="13" spans="2:10">
      <c r="B13" s="75" t="s">
        <v>70</v>
      </c>
      <c r="C13" s="148">
        <v>9.0222339589586369</v>
      </c>
      <c r="D13" s="148">
        <v>8.7859098963647106</v>
      </c>
      <c r="E13" s="149">
        <f>(D13-C13)</f>
        <v>-0.23632406259392624</v>
      </c>
      <c r="G13" s="75" t="s">
        <v>70</v>
      </c>
      <c r="H13" s="148">
        <v>8.2341486325373019</v>
      </c>
      <c r="I13" s="148">
        <v>8.460422450868311</v>
      </c>
      <c r="J13" s="149">
        <f>(I13-H13)</f>
        <v>0.22627381833100912</v>
      </c>
    </row>
    <row r="14" spans="2:10">
      <c r="B14" s="75" t="s">
        <v>71</v>
      </c>
      <c r="C14" s="148">
        <v>8.0420150928003267</v>
      </c>
      <c r="D14" s="148">
        <v>8.0303539292141579</v>
      </c>
      <c r="E14" s="149">
        <f>(D14-C14)</f>
        <v>-1.1661163586168755E-2</v>
      </c>
      <c r="G14" s="75" t="s">
        <v>71</v>
      </c>
      <c r="H14" s="148">
        <v>5.32891215823153</v>
      </c>
      <c r="I14" s="148">
        <v>6.6867042919018242</v>
      </c>
      <c r="J14" s="149">
        <f>(I14-H14)</f>
        <v>1.3577921336702943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9.1679414822515959</v>
      </c>
      <c r="D16" s="146">
        <v>9.2734240108739581</v>
      </c>
      <c r="E16" s="147">
        <f>(D16-C16)</f>
        <v>0.10548252862236218</v>
      </c>
      <c r="G16" s="72" t="s">
        <v>73</v>
      </c>
      <c r="H16" s="146">
        <v>8.7864038952005572</v>
      </c>
      <c r="I16" s="146">
        <v>8.81762931585512</v>
      </c>
      <c r="J16" s="147">
        <f>(I16-H16)</f>
        <v>3.1225420654562797E-2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</row>
    <row r="20" spans="2:12" ht="39.75" customHeight="1" thickBot="1">
      <c r="B20" s="67" t="s">
        <v>63</v>
      </c>
      <c r="C20" s="47" t="str">
        <f>actualizaciones!$A$3</f>
        <v>acum. mayo 2011</v>
      </c>
      <c r="D20" s="47" t="str">
        <f>actualizaciones!$A$2</f>
        <v>acum. mayo 2012</v>
      </c>
      <c r="E20" s="69" t="s">
        <v>112</v>
      </c>
      <c r="G20" s="67" t="s">
        <v>63</v>
      </c>
      <c r="H20" s="47" t="str">
        <f>actualizaciones!$A$3</f>
        <v>acum. mayo 2011</v>
      </c>
      <c r="I20" s="47" t="str">
        <f>actualizaciones!$A$2</f>
        <v>acum. mayo 2012</v>
      </c>
      <c r="J20" s="69" t="s">
        <v>112</v>
      </c>
      <c r="L20" s="41" t="s">
        <v>45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8.1335158618662344</v>
      </c>
      <c r="D22" s="143">
        <v>8.4437494227886596</v>
      </c>
      <c r="E22" s="144">
        <f>(D22-C22)</f>
        <v>0.31023356092242516</v>
      </c>
      <c r="G22" s="70" t="s">
        <v>113</v>
      </c>
      <c r="H22" s="143">
        <v>2.1793676470588235</v>
      </c>
      <c r="I22" s="143">
        <v>2.2084222317047151</v>
      </c>
      <c r="J22" s="144">
        <f>(I22-H22)</f>
        <v>2.9054584645891612E-2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7.8487041956057553</v>
      </c>
      <c r="D24" s="146">
        <v>8.2627967814441945</v>
      </c>
      <c r="E24" s="147">
        <f>(D24-C24)</f>
        <v>0.41409258583843922</v>
      </c>
      <c r="G24" s="72" t="s">
        <v>67</v>
      </c>
      <c r="H24" s="146">
        <v>2.1793676470588235</v>
      </c>
      <c r="I24" s="146">
        <v>2.2084222317047151</v>
      </c>
      <c r="J24" s="147">
        <f>(I24-H24)</f>
        <v>2.9054584645891612E-2</v>
      </c>
    </row>
    <row r="25" spans="2:12">
      <c r="B25" s="75" t="s">
        <v>77</v>
      </c>
      <c r="C25" s="148">
        <v>8.0057182287630866</v>
      </c>
      <c r="D25" s="148">
        <v>8.4733742539529882</v>
      </c>
      <c r="E25" s="149">
        <f>(D25-C25)</f>
        <v>0.46765602518990157</v>
      </c>
      <c r="G25" s="75" t="s">
        <v>77</v>
      </c>
      <c r="H25" s="148">
        <v>1.8319012888400439</v>
      </c>
      <c r="I25" s="148">
        <v>1.9760327841708751</v>
      </c>
      <c r="J25" s="149">
        <f>(I25-H25)</f>
        <v>0.14413149533083125</v>
      </c>
    </row>
    <row r="26" spans="2:12">
      <c r="B26" s="75" t="s">
        <v>70</v>
      </c>
      <c r="C26" s="148">
        <v>8.2235279090560738</v>
      </c>
      <c r="D26" s="148">
        <v>8.0643505048776305</v>
      </c>
      <c r="E26" s="149">
        <f>(D26-C26)</f>
        <v>-0.15917740417844328</v>
      </c>
      <c r="G26" s="75" t="s">
        <v>70</v>
      </c>
      <c r="H26" s="148">
        <v>2.3105016342191274</v>
      </c>
      <c r="I26" s="148">
        <v>2.3182352702647906</v>
      </c>
      <c r="J26" s="149">
        <f>(I26-H26)</f>
        <v>7.7336360456632391E-3</v>
      </c>
    </row>
    <row r="27" spans="2:12">
      <c r="B27" s="75" t="s">
        <v>71</v>
      </c>
      <c r="C27" s="148">
        <v>2.0774400935125659</v>
      </c>
      <c r="D27" s="148">
        <v>2.837189226519337</v>
      </c>
      <c r="E27" s="149">
        <f>(D27-C27)</f>
        <v>0.75974913300677116</v>
      </c>
      <c r="G27" s="75" t="s">
        <v>78</v>
      </c>
      <c r="H27" s="148">
        <v>2.2121670702179177</v>
      </c>
      <c r="I27" s="148">
        <v>2.1537229783827061</v>
      </c>
      <c r="J27" s="149">
        <f>(I27-H27)</f>
        <v>-5.8444091835211598E-2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3.0953780390061447</v>
      </c>
      <c r="I28" s="148">
        <v>3.3289081549715522</v>
      </c>
      <c r="J28" s="149">
        <f>(I28-H28)</f>
        <v>0.23353011596540751</v>
      </c>
    </row>
    <row r="29" spans="2:12">
      <c r="B29" s="72" t="s">
        <v>73</v>
      </c>
      <c r="C29" s="146">
        <v>8.9225455576462096</v>
      </c>
      <c r="D29" s="146">
        <v>8.9931186741978948</v>
      </c>
      <c r="E29" s="147">
        <f>(D29-C29)</f>
        <v>7.0573116551685189E-2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acum. mayo 2011</v>
      </c>
      <c r="D36" s="47" t="str">
        <f>actualizaciones!$A$2</f>
        <v>acum. mayo 2012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7.9701542807059171</v>
      </c>
      <c r="D38" s="143">
        <v>7.9892798201009985</v>
      </c>
      <c r="E38" s="144">
        <f>($D$38-$C$38)</f>
        <v>1.9125539395081326E-2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7.464719707339845</v>
      </c>
      <c r="D40" s="146">
        <v>7.4894467332462771</v>
      </c>
      <c r="E40" s="147">
        <f>($D$40-$C$40)</f>
        <v>2.4727025906432054E-2</v>
      </c>
    </row>
    <row r="41" spans="2:5">
      <c r="B41" s="75" t="s">
        <v>68</v>
      </c>
      <c r="C41" s="148">
        <v>7.1469664348992339</v>
      </c>
      <c r="D41" s="148">
        <v>7.0367547796496197</v>
      </c>
      <c r="E41" s="149">
        <f>($D$41-$C$41)</f>
        <v>-0.11021165524961418</v>
      </c>
    </row>
    <row r="42" spans="2:5">
      <c r="B42" s="75" t="s">
        <v>69</v>
      </c>
      <c r="C42" s="148">
        <v>7.8188259172560493</v>
      </c>
      <c r="D42" s="148">
        <v>7.8849553415786078</v>
      </c>
      <c r="E42" s="149">
        <f>($D$42-$C$42)</f>
        <v>6.6129424322558528E-2</v>
      </c>
    </row>
    <row r="43" spans="2:5">
      <c r="B43" s="75" t="s">
        <v>70</v>
      </c>
      <c r="C43" s="148">
        <v>7.5937252324524946</v>
      </c>
      <c r="D43" s="148">
        <v>7.435649854922322</v>
      </c>
      <c r="E43" s="149">
        <f>($D$43-$C$43)</f>
        <v>-0.15807537753017264</v>
      </c>
    </row>
    <row r="44" spans="2:5">
      <c r="B44" s="75" t="s">
        <v>78</v>
      </c>
      <c r="C44" s="148">
        <v>3.2534544766231308</v>
      </c>
      <c r="D44" s="148">
        <v>3.5974138108258127</v>
      </c>
      <c r="E44" s="149">
        <f>($D$44-$C$44)</f>
        <v>0.34395933420268188</v>
      </c>
    </row>
    <row r="45" spans="2:5">
      <c r="B45" s="75" t="s">
        <v>79</v>
      </c>
      <c r="C45" s="148">
        <v>5.0352329727443044</v>
      </c>
      <c r="D45" s="148">
        <v>5.9443258971871966</v>
      </c>
      <c r="E45" s="149">
        <f>($D$45-$C$45)</f>
        <v>0.90909292444289225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8.7985506057028875</v>
      </c>
      <c r="D47" s="146">
        <v>8.9225268176400476</v>
      </c>
      <c r="E47" s="147">
        <f>($D$47-$C$47)</f>
        <v>0.12397621193716013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K32" sqref="K32"/>
    </sheetView>
  </sheetViews>
  <sheetFormatPr baseColWidth="10" defaultRowHeight="12"/>
  <cols>
    <col min="1" max="1" width="15.7109375" style="150" customWidth="1"/>
    <col min="2" max="2" width="20.7109375" style="150" customWidth="1"/>
    <col min="3" max="3" width="10.7109375" style="150" customWidth="1"/>
    <col min="4" max="4" width="9.85546875" style="150" customWidth="1"/>
    <col min="5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1:8" ht="15" customHeight="1">
      <c r="B1" s="151"/>
    </row>
    <row r="2" spans="1:8" ht="15" customHeight="1">
      <c r="B2" s="151"/>
    </row>
    <row r="3" spans="1:8" ht="15" customHeight="1">
      <c r="B3" s="151"/>
    </row>
    <row r="4" spans="1:8" ht="15" customHeight="1">
      <c r="B4" s="151"/>
    </row>
    <row r="5" spans="1:8" ht="18" customHeight="1">
      <c r="B5" s="102" t="s">
        <v>117</v>
      </c>
      <c r="C5" s="102"/>
      <c r="D5" s="102"/>
      <c r="E5" s="102"/>
      <c r="F5" s="102"/>
      <c r="G5" s="102"/>
    </row>
    <row r="6" spans="1:8" ht="18" customHeight="1">
      <c r="B6" s="102" t="str">
        <f>actualizaciones!$A$2</f>
        <v>acum. mayo 2012</v>
      </c>
      <c r="C6" s="102"/>
      <c r="D6" s="102"/>
      <c r="E6" s="102"/>
      <c r="F6" s="102"/>
      <c r="G6" s="102"/>
    </row>
    <row r="7" spans="1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>
      <c r="B8" s="75" t="s">
        <v>119</v>
      </c>
      <c r="C8" s="152">
        <v>619020</v>
      </c>
      <c r="D8" s="153">
        <v>3129</v>
      </c>
      <c r="E8" s="153">
        <v>29582</v>
      </c>
      <c r="F8" s="153">
        <v>340684</v>
      </c>
      <c r="G8" s="153">
        <v>344778</v>
      </c>
    </row>
    <row r="9" spans="1:8" ht="15" customHeight="1">
      <c r="B9" s="75" t="s">
        <v>120</v>
      </c>
      <c r="C9" s="152">
        <v>255431</v>
      </c>
      <c r="D9" s="153">
        <v>1656</v>
      </c>
      <c r="E9" s="153">
        <v>27100</v>
      </c>
      <c r="F9" s="153">
        <v>85405</v>
      </c>
      <c r="G9" s="153">
        <v>123963</v>
      </c>
    </row>
    <row r="10" spans="1:8" ht="15" customHeight="1">
      <c r="B10" s="75" t="s">
        <v>121</v>
      </c>
      <c r="C10" s="152">
        <v>92747</v>
      </c>
      <c r="D10" s="153">
        <v>501</v>
      </c>
      <c r="E10" s="153">
        <v>7829</v>
      </c>
      <c r="F10" s="153">
        <v>29586</v>
      </c>
      <c r="G10" s="153">
        <v>46916</v>
      </c>
    </row>
    <row r="11" spans="1:8" ht="15" customHeight="1">
      <c r="B11" s="75" t="s">
        <v>122</v>
      </c>
      <c r="C11" s="152">
        <v>58414</v>
      </c>
      <c r="D11" s="153">
        <v>530</v>
      </c>
      <c r="E11" s="153">
        <v>12633</v>
      </c>
      <c r="F11" s="153">
        <v>16797</v>
      </c>
      <c r="G11" s="153">
        <v>23108</v>
      </c>
    </row>
    <row r="12" spans="1:8" ht="15" customHeight="1">
      <c r="B12" s="75" t="s">
        <v>123</v>
      </c>
      <c r="C12" s="152">
        <v>51569</v>
      </c>
      <c r="D12" s="153">
        <v>340</v>
      </c>
      <c r="E12" s="153">
        <v>2941</v>
      </c>
      <c r="F12" s="153">
        <v>17201</v>
      </c>
      <c r="G12" s="153">
        <v>29885</v>
      </c>
    </row>
    <row r="13" spans="1:8" ht="15" customHeight="1">
      <c r="B13" s="75" t="s">
        <v>124</v>
      </c>
      <c r="C13" s="152">
        <v>52701</v>
      </c>
      <c r="D13" s="153">
        <v>285</v>
      </c>
      <c r="E13" s="153">
        <v>3697</v>
      </c>
      <c r="F13" s="153">
        <v>21821</v>
      </c>
      <c r="G13" s="153">
        <v>24054</v>
      </c>
      <c r="H13" s="154"/>
    </row>
    <row r="14" spans="1:8" ht="15" customHeight="1">
      <c r="B14" s="75" t="s">
        <v>125</v>
      </c>
      <c r="C14" s="152">
        <v>430760</v>
      </c>
      <c r="D14" s="153">
        <v>77802</v>
      </c>
      <c r="E14" s="153">
        <v>200992</v>
      </c>
      <c r="F14" s="153">
        <v>172093</v>
      </c>
      <c r="G14" s="153">
        <v>92394</v>
      </c>
      <c r="H14" s="154"/>
    </row>
    <row r="15" spans="1:8" ht="15" customHeight="1">
      <c r="B15" s="75" t="s">
        <v>126</v>
      </c>
      <c r="C15" s="152">
        <v>252399</v>
      </c>
      <c r="D15" s="153">
        <v>3279</v>
      </c>
      <c r="E15" s="153">
        <v>94996</v>
      </c>
      <c r="F15" s="153">
        <v>135647</v>
      </c>
      <c r="G15" s="153">
        <v>45758</v>
      </c>
      <c r="H15" s="154"/>
    </row>
    <row r="16" spans="1:8" ht="15" customHeight="1">
      <c r="A16" s="75"/>
      <c r="B16" s="75" t="s">
        <v>127</v>
      </c>
      <c r="C16" s="152">
        <v>71519</v>
      </c>
      <c r="D16" s="153">
        <v>2007</v>
      </c>
      <c r="E16" s="153">
        <v>10692</v>
      </c>
      <c r="F16" s="153">
        <v>35818</v>
      </c>
      <c r="G16" s="153">
        <v>20541</v>
      </c>
      <c r="H16" s="75"/>
    </row>
    <row r="17" spans="1:11" ht="15" customHeight="1">
      <c r="A17" s="75"/>
      <c r="B17" s="75" t="s">
        <v>128</v>
      </c>
      <c r="C17" s="152">
        <v>59853</v>
      </c>
      <c r="D17" s="153">
        <v>518</v>
      </c>
      <c r="E17" s="153">
        <v>1778</v>
      </c>
      <c r="F17" s="153">
        <v>39097</v>
      </c>
      <c r="G17" s="153">
        <v>38285</v>
      </c>
      <c r="H17" s="75"/>
    </row>
    <row r="18" spans="1:11" ht="15" customHeight="1">
      <c r="B18" s="75" t="s">
        <v>129</v>
      </c>
      <c r="C18" s="152">
        <v>56870</v>
      </c>
      <c r="D18" s="153">
        <v>524</v>
      </c>
      <c r="E18" s="153">
        <v>1095</v>
      </c>
      <c r="F18" s="153">
        <v>40999</v>
      </c>
      <c r="G18" s="153">
        <v>29515</v>
      </c>
      <c r="H18" s="75"/>
    </row>
    <row r="19" spans="1:11" ht="15" customHeight="1">
      <c r="B19" s="75" t="s">
        <v>130</v>
      </c>
      <c r="C19" s="152">
        <v>39412</v>
      </c>
      <c r="D19" s="153">
        <v>2141</v>
      </c>
      <c r="E19" s="153">
        <v>2733</v>
      </c>
      <c r="F19" s="153">
        <v>22625</v>
      </c>
      <c r="G19" s="153">
        <v>20216</v>
      </c>
      <c r="H19" s="75"/>
    </row>
    <row r="20" spans="1:11" ht="15" customHeight="1">
      <c r="B20" s="75" t="s">
        <v>131</v>
      </c>
      <c r="C20" s="152">
        <v>46827</v>
      </c>
      <c r="D20" s="153">
        <v>795</v>
      </c>
      <c r="E20" s="153">
        <v>2347</v>
      </c>
      <c r="F20" s="153">
        <v>44268</v>
      </c>
      <c r="G20" s="153">
        <v>17800</v>
      </c>
    </row>
    <row r="21" spans="1:11" ht="15" customHeight="1">
      <c r="B21" s="75" t="s">
        <v>132</v>
      </c>
      <c r="C21" s="152">
        <v>43254</v>
      </c>
      <c r="D21" s="153">
        <v>966</v>
      </c>
      <c r="E21" s="153">
        <v>2303</v>
      </c>
      <c r="F21" s="153">
        <v>40061</v>
      </c>
      <c r="G21" s="153">
        <v>11236</v>
      </c>
    </row>
    <row r="22" spans="1:11" ht="15" customHeight="1">
      <c r="B22" s="75" t="s">
        <v>133</v>
      </c>
      <c r="C22" s="152">
        <v>27329</v>
      </c>
      <c r="D22" s="153">
        <v>278</v>
      </c>
      <c r="E22" s="153">
        <v>1278</v>
      </c>
      <c r="F22" s="153">
        <v>12695</v>
      </c>
      <c r="G22" s="153">
        <v>22172</v>
      </c>
    </row>
    <row r="23" spans="1:11" ht="15" customHeight="1">
      <c r="B23" s="75" t="s">
        <v>134</v>
      </c>
      <c r="C23" s="152">
        <v>13917</v>
      </c>
      <c r="D23" s="153">
        <v>236</v>
      </c>
      <c r="E23" s="153">
        <v>3009</v>
      </c>
      <c r="F23" s="153">
        <v>8496</v>
      </c>
      <c r="G23" s="153">
        <v>5249</v>
      </c>
    </row>
    <row r="24" spans="1:11" ht="15" customHeight="1">
      <c r="B24" s="75" t="s">
        <v>135</v>
      </c>
      <c r="C24" s="152">
        <v>15012</v>
      </c>
      <c r="D24" s="153">
        <v>472</v>
      </c>
      <c r="E24" s="153">
        <v>1650</v>
      </c>
      <c r="F24" s="153">
        <v>10772</v>
      </c>
      <c r="G24" s="153">
        <v>6171</v>
      </c>
    </row>
    <row r="25" spans="1:11" ht="15" customHeight="1">
      <c r="B25" s="75" t="s">
        <v>136</v>
      </c>
      <c r="C25" s="152">
        <v>36928</v>
      </c>
      <c r="D25" s="153">
        <v>1225</v>
      </c>
      <c r="E25" s="153">
        <v>5086</v>
      </c>
      <c r="F25" s="153">
        <v>22280</v>
      </c>
      <c r="G25" s="153">
        <v>14181</v>
      </c>
    </row>
    <row r="26" spans="1:11" ht="15" customHeight="1">
      <c r="B26" s="75" t="s">
        <v>137</v>
      </c>
      <c r="C26" s="152">
        <v>5996</v>
      </c>
      <c r="D26" s="153">
        <v>736</v>
      </c>
      <c r="E26" s="153">
        <v>791</v>
      </c>
      <c r="F26" s="153">
        <v>2291</v>
      </c>
      <c r="G26" s="153">
        <v>1487</v>
      </c>
    </row>
    <row r="27" spans="1:11" ht="15" customHeight="1">
      <c r="B27" s="75" t="s">
        <v>138</v>
      </c>
      <c r="C27" s="152">
        <v>6345</v>
      </c>
      <c r="D27" s="153">
        <v>2390</v>
      </c>
      <c r="E27" s="153">
        <v>1511</v>
      </c>
      <c r="F27" s="153">
        <v>1932</v>
      </c>
      <c r="G27" s="153">
        <v>1668</v>
      </c>
    </row>
    <row r="28" spans="1:11" ht="15" customHeight="1">
      <c r="B28" s="75" t="s">
        <v>139</v>
      </c>
      <c r="C28" s="152">
        <v>22919</v>
      </c>
      <c r="D28" s="153">
        <v>2232</v>
      </c>
      <c r="E28" s="153">
        <v>2734</v>
      </c>
      <c r="F28" s="153">
        <v>6030</v>
      </c>
      <c r="G28" s="153">
        <v>11868</v>
      </c>
    </row>
    <row r="29" spans="1:11" ht="15" customHeight="1">
      <c r="B29" s="105" t="s">
        <v>140</v>
      </c>
      <c r="C29" s="155">
        <v>1573031</v>
      </c>
      <c r="D29" s="155">
        <v>22584</v>
      </c>
      <c r="E29" s="155">
        <v>188685</v>
      </c>
      <c r="F29" s="155">
        <v>849100</v>
      </c>
      <c r="G29" s="155">
        <v>714888</v>
      </c>
    </row>
    <row r="30" spans="1:11" ht="15" customHeight="1">
      <c r="B30" s="156" t="s">
        <v>96</v>
      </c>
      <c r="C30" s="157">
        <v>2003791</v>
      </c>
      <c r="D30" s="157">
        <v>100386</v>
      </c>
      <c r="E30" s="157">
        <v>389677</v>
      </c>
      <c r="F30" s="157">
        <v>1021193</v>
      </c>
      <c r="G30" s="157">
        <v>807282</v>
      </c>
      <c r="H30" s="158"/>
      <c r="I30" s="158"/>
      <c r="J30" s="158"/>
      <c r="K30" s="158"/>
    </row>
    <row r="31" spans="1:11" ht="15" customHeight="1">
      <c r="B31" s="63" t="s">
        <v>109</v>
      </c>
      <c r="C31" s="116"/>
      <c r="D31" s="116"/>
      <c r="E31" s="116"/>
      <c r="F31" s="116"/>
      <c r="G31" s="116"/>
    </row>
    <row r="32" spans="1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424" priority="375" operator="containsText" text="SUIZA">
      <formula>NOT(ISERROR(SEARCH("SUIZA",B8)))</formula>
    </cfRule>
    <cfRule type="containsText" dxfId="423" priority="376" operator="containsText" text="AUSTRIA">
      <formula>NOT(ISERROR(SEARCH("AUSTRIA",B8)))</formula>
    </cfRule>
    <cfRule type="containsText" dxfId="422" priority="377" operator="containsText" text="IRLANDA">
      <formula>NOT(ISERROR(SEARCH("IRLANDA",B8)))</formula>
    </cfRule>
    <cfRule type="containsText" dxfId="421" priority="378" operator="containsText" text="PAÍSES DEL ESTE">
      <formula>NOT(ISERROR(SEARCH("PAÍSES DEL ESTE",B8)))</formula>
    </cfRule>
    <cfRule type="containsText" dxfId="420" priority="379" operator="containsText" text="RUSIA">
      <formula>NOT(ISERROR(SEARCH("RUSIA",B8)))</formula>
    </cfRule>
    <cfRule type="containsText" dxfId="419" priority="380" operator="containsText" text="HOLANDA">
      <formula>NOT(ISERROR(SEARCH("HOLANDA",B8)))</formula>
    </cfRule>
    <cfRule type="containsText" dxfId="418" priority="381" operator="containsText" text="FRANCIA">
      <formula>NOT(ISERROR(SEARCH("FRANCIA",B8)))</formula>
    </cfRule>
    <cfRule type="containsText" dxfId="417" priority="382" operator="containsText" text="ITALIA">
      <formula>NOT(ISERROR(SEARCH("ITALIA",B8)))</formula>
    </cfRule>
    <cfRule type="containsText" dxfId="416" priority="383" operator="containsText" text="BÉLGICA">
      <formula>NOT(ISERROR(SEARCH("BÉLGICA",B8)))</formula>
    </cfRule>
    <cfRule type="containsText" dxfId="415" priority="384" operator="containsText" text="ESPAÑA">
      <formula>NOT(ISERROR(SEARCH("ESPAÑA",B8)))</formula>
    </cfRule>
    <cfRule type="containsText" dxfId="414" priority="385" operator="containsText" text="ALEMANIA">
      <formula>NOT(ISERROR(SEARCH("ALEMANIA",B8)))</formula>
    </cfRule>
    <cfRule type="containsText" dxfId="413" priority="386" operator="containsText" text="PAÍSES NÓRDICOS">
      <formula>NOT(ISERROR(SEARCH("PAÍSES NÓRDICOS",B8)))</formula>
    </cfRule>
    <cfRule type="containsText" dxfId="412" priority="387" operator="containsText" text="REINO UNIDO">
      <formula>NOT(ISERROR(SEARCH("REINO UNIDO",B8)))</formula>
    </cfRule>
    <cfRule type="containsText" dxfId="411" priority="388" operator="containsText" text="DINAMARCA">
      <formula>NOT(ISERROR(SEARCH("DINAMARCA",B8)))</formula>
    </cfRule>
    <cfRule type="containsText" dxfId="410" priority="389" operator="containsText" text="NORUEGA">
      <formula>NOT(ISERROR(SEARCH("NORUEGA",B8)))</formula>
    </cfRule>
    <cfRule type="containsText" dxfId="409" priority="390" operator="containsText" text="FINLANDIA">
      <formula>NOT(ISERROR(SEARCH("FINLANDIA",B8)))</formula>
    </cfRule>
    <cfRule type="containsText" dxfId="408" priority="391" operator="containsText" text="SUECIA">
      <formula>NOT(ISERROR(SEARCH("SUECIA",B8)))</formula>
    </cfRule>
  </conditionalFormatting>
  <conditionalFormatting sqref="H16:H19">
    <cfRule type="containsText" dxfId="407" priority="358" operator="containsText" text="SUIZA">
      <formula>NOT(ISERROR(SEARCH("SUIZA",H16)))</formula>
    </cfRule>
    <cfRule type="containsText" dxfId="406" priority="359" operator="containsText" text="AUSTRIA">
      <formula>NOT(ISERROR(SEARCH("AUSTRIA",H16)))</formula>
    </cfRule>
    <cfRule type="containsText" dxfId="405" priority="360" operator="containsText" text="IRLANDA">
      <formula>NOT(ISERROR(SEARCH("IRLANDA",H16)))</formula>
    </cfRule>
    <cfRule type="containsText" dxfId="404" priority="361" operator="containsText" text="PAÍSES DEL ESTE">
      <formula>NOT(ISERROR(SEARCH("PAÍSES DEL ESTE",H16)))</formula>
    </cfRule>
    <cfRule type="containsText" dxfId="403" priority="362" operator="containsText" text="RUSIA">
      <formula>NOT(ISERROR(SEARCH("RUSIA",H16)))</formula>
    </cfRule>
    <cfRule type="containsText" dxfId="402" priority="363" operator="containsText" text="HOLANDA">
      <formula>NOT(ISERROR(SEARCH("HOLANDA",H16)))</formula>
    </cfRule>
    <cfRule type="containsText" dxfId="401" priority="364" operator="containsText" text="FRANCIA">
      <formula>NOT(ISERROR(SEARCH("FRANCIA",H16)))</formula>
    </cfRule>
    <cfRule type="containsText" dxfId="400" priority="365" operator="containsText" text="ITALIA">
      <formula>NOT(ISERROR(SEARCH("ITALIA",H16)))</formula>
    </cfRule>
    <cfRule type="containsText" dxfId="399" priority="366" operator="containsText" text="BÉLGICA">
      <formula>NOT(ISERROR(SEARCH("BÉLGICA",H16)))</formula>
    </cfRule>
    <cfRule type="containsText" dxfId="398" priority="367" operator="containsText" text="ESPAÑA">
      <formula>NOT(ISERROR(SEARCH("ESPAÑA",H16)))</formula>
    </cfRule>
    <cfRule type="containsText" dxfId="397" priority="368" operator="containsText" text="ALEMANIA">
      <formula>NOT(ISERROR(SEARCH("ALEMANIA",H16)))</formula>
    </cfRule>
    <cfRule type="containsText" dxfId="396" priority="369" operator="containsText" text="PAÍSES NÓRDICOS">
      <formula>NOT(ISERROR(SEARCH("PAÍSES NÓRDICOS",H16)))</formula>
    </cfRule>
    <cfRule type="containsText" dxfId="395" priority="370" operator="containsText" text="REINO UNIDO">
      <formula>NOT(ISERROR(SEARCH("REINO UNIDO",H16)))</formula>
    </cfRule>
    <cfRule type="containsText" dxfId="394" priority="371" operator="containsText" text="DINAMARCA">
      <formula>NOT(ISERROR(SEARCH("DINAMARCA",H16)))</formula>
    </cfRule>
    <cfRule type="containsText" dxfId="393" priority="372" operator="containsText" text="NORUEGA">
      <formula>NOT(ISERROR(SEARCH("NORUEGA",H16)))</formula>
    </cfRule>
    <cfRule type="containsText" dxfId="392" priority="373" operator="containsText" text="FINLANDIA">
      <formula>NOT(ISERROR(SEARCH("FINLANDIA",H16)))</formula>
    </cfRule>
    <cfRule type="containsText" dxfId="391" priority="374" operator="containsText" text="SUECIA">
      <formula>NOT(ISERROR(SEARCH("SUECIA",H16)))</formula>
    </cfRule>
  </conditionalFormatting>
  <conditionalFormatting sqref="B12:B15">
    <cfRule type="containsText" dxfId="390" priority="341" operator="containsText" text="SUIZA">
      <formula>NOT(ISERROR(SEARCH("SUIZA",B12)))</formula>
    </cfRule>
    <cfRule type="containsText" dxfId="389" priority="342" operator="containsText" text="AUSTRIA">
      <formula>NOT(ISERROR(SEARCH("AUSTRIA",B12)))</formula>
    </cfRule>
    <cfRule type="containsText" dxfId="388" priority="343" operator="containsText" text="IRLANDA">
      <formula>NOT(ISERROR(SEARCH("IRLANDA",B12)))</formula>
    </cfRule>
    <cfRule type="containsText" dxfId="387" priority="344" operator="containsText" text="PAÍSES DEL ESTE">
      <formula>NOT(ISERROR(SEARCH("PAÍSES DEL ESTE",B12)))</formula>
    </cfRule>
    <cfRule type="containsText" dxfId="386" priority="345" operator="containsText" text="RUSIA">
      <formula>NOT(ISERROR(SEARCH("RUSIA",B12)))</formula>
    </cfRule>
    <cfRule type="containsText" dxfId="385" priority="346" operator="containsText" text="HOLANDA">
      <formula>NOT(ISERROR(SEARCH("HOLANDA",B12)))</formula>
    </cfRule>
    <cfRule type="containsText" dxfId="384" priority="347" operator="containsText" text="FRANCIA">
      <formula>NOT(ISERROR(SEARCH("FRANCIA",B12)))</formula>
    </cfRule>
    <cfRule type="containsText" dxfId="383" priority="348" operator="containsText" text="ITALIA">
      <formula>NOT(ISERROR(SEARCH("ITALIA",B12)))</formula>
    </cfRule>
    <cfRule type="containsText" dxfId="382" priority="349" operator="containsText" text="BÉLGICA">
      <formula>NOT(ISERROR(SEARCH("BÉLGICA",B12)))</formula>
    </cfRule>
    <cfRule type="containsText" dxfId="381" priority="350" operator="containsText" text="ESPAÑA">
      <formula>NOT(ISERROR(SEARCH("ESPAÑA",B12)))</formula>
    </cfRule>
    <cfRule type="containsText" dxfId="380" priority="351" operator="containsText" text="ALEMANIA">
      <formula>NOT(ISERROR(SEARCH("ALEMANIA",B12)))</formula>
    </cfRule>
    <cfRule type="containsText" dxfId="379" priority="352" operator="containsText" text="PAÍSES NÓRDICOS">
      <formula>NOT(ISERROR(SEARCH("PAÍSES NÓRDICOS",B12)))</formula>
    </cfRule>
    <cfRule type="containsText" dxfId="378" priority="353" operator="containsText" text="REINO UNIDO">
      <formula>NOT(ISERROR(SEARCH("REINO UNIDO",B12)))</formula>
    </cfRule>
    <cfRule type="containsText" dxfId="377" priority="354" operator="containsText" text="DINAMARCA">
      <formula>NOT(ISERROR(SEARCH("DINAMARCA",B12)))</formula>
    </cfRule>
    <cfRule type="containsText" dxfId="376" priority="355" operator="containsText" text="NORUEGA">
      <formula>NOT(ISERROR(SEARCH("NORUEGA",B12)))</formula>
    </cfRule>
    <cfRule type="containsText" dxfId="375" priority="356" operator="containsText" text="FINLANDIA">
      <formula>NOT(ISERROR(SEARCH("FINLANDIA",B12)))</formula>
    </cfRule>
    <cfRule type="containsText" dxfId="374" priority="357" operator="containsText" text="SUECIA">
      <formula>NOT(ISERROR(SEARCH("SUECIA",B12)))</formula>
    </cfRule>
  </conditionalFormatting>
  <conditionalFormatting sqref="H16:H19">
    <cfRule type="containsText" dxfId="373" priority="324" operator="containsText" text="SUIZA">
      <formula>NOT(ISERROR(SEARCH("SUIZA",H16)))</formula>
    </cfRule>
    <cfRule type="containsText" dxfId="372" priority="325" operator="containsText" text="AUSTRIA">
      <formula>NOT(ISERROR(SEARCH("AUSTRIA",H16)))</formula>
    </cfRule>
    <cfRule type="containsText" dxfId="371" priority="326" operator="containsText" text="IRLANDA">
      <formula>NOT(ISERROR(SEARCH("IRLANDA",H16)))</formula>
    </cfRule>
    <cfRule type="containsText" dxfId="370" priority="327" operator="containsText" text="PAÍSES DEL ESTE">
      <formula>NOT(ISERROR(SEARCH("PAÍSES DEL ESTE",H16)))</formula>
    </cfRule>
    <cfRule type="containsText" dxfId="369" priority="328" operator="containsText" text="RUSIA">
      <formula>NOT(ISERROR(SEARCH("RUSIA",H16)))</formula>
    </cfRule>
    <cfRule type="containsText" dxfId="368" priority="329" operator="containsText" text="HOLANDA">
      <formula>NOT(ISERROR(SEARCH("HOLANDA",H16)))</formula>
    </cfRule>
    <cfRule type="containsText" dxfId="367" priority="330" operator="containsText" text="FRANCIA">
      <formula>NOT(ISERROR(SEARCH("FRANCIA",H16)))</formula>
    </cfRule>
    <cfRule type="containsText" dxfId="366" priority="331" operator="containsText" text="ITALIA">
      <formula>NOT(ISERROR(SEARCH("ITALIA",H16)))</formula>
    </cfRule>
    <cfRule type="containsText" dxfId="365" priority="332" operator="containsText" text="BÉLGICA">
      <formula>NOT(ISERROR(SEARCH("BÉLGICA",H16)))</formula>
    </cfRule>
    <cfRule type="containsText" dxfId="364" priority="333" operator="containsText" text="ESPAÑA">
      <formula>NOT(ISERROR(SEARCH("ESPAÑA",H16)))</formula>
    </cfRule>
    <cfRule type="containsText" dxfId="363" priority="334" operator="containsText" text="ALEMANIA">
      <formula>NOT(ISERROR(SEARCH("ALEMANIA",H16)))</formula>
    </cfRule>
    <cfRule type="containsText" dxfId="362" priority="335" operator="containsText" text="PAÍSES NÓRDICOS">
      <formula>NOT(ISERROR(SEARCH("PAÍSES NÓRDICOS",H16)))</formula>
    </cfRule>
    <cfRule type="containsText" dxfId="361" priority="336" operator="containsText" text="REINO UNIDO">
      <formula>NOT(ISERROR(SEARCH("REINO UNIDO",H16)))</formula>
    </cfRule>
    <cfRule type="containsText" dxfId="360" priority="337" operator="containsText" text="DINAMARCA">
      <formula>NOT(ISERROR(SEARCH("DINAMARCA",H16)))</formula>
    </cfRule>
    <cfRule type="containsText" dxfId="359" priority="338" operator="containsText" text="NORUEGA">
      <formula>NOT(ISERROR(SEARCH("NORUEGA",H16)))</formula>
    </cfRule>
    <cfRule type="containsText" dxfId="358" priority="339" operator="containsText" text="FINLANDIA">
      <formula>NOT(ISERROR(SEARCH("FINLANDIA",H16)))</formula>
    </cfRule>
    <cfRule type="containsText" dxfId="357" priority="340" operator="containsText" text="SUECIA">
      <formula>NOT(ISERROR(SEARCH("SUECIA",H16)))</formula>
    </cfRule>
  </conditionalFormatting>
  <conditionalFormatting sqref="B16:B20">
    <cfRule type="containsText" dxfId="356" priority="307" operator="containsText" text="SUIZA">
      <formula>NOT(ISERROR(SEARCH("SUIZA",B16)))</formula>
    </cfRule>
    <cfRule type="containsText" dxfId="355" priority="308" operator="containsText" text="AUSTRIA">
      <formula>NOT(ISERROR(SEARCH("AUSTRIA",B16)))</formula>
    </cfRule>
    <cfRule type="containsText" dxfId="354" priority="309" operator="containsText" text="IRLANDA">
      <formula>NOT(ISERROR(SEARCH("IRLANDA",B16)))</formula>
    </cfRule>
    <cfRule type="containsText" dxfId="353" priority="310" operator="containsText" text="PAÍSES DEL ESTE">
      <formula>NOT(ISERROR(SEARCH("PAÍSES DEL ESTE",B16)))</formula>
    </cfRule>
    <cfRule type="containsText" dxfId="352" priority="311" operator="containsText" text="RUSIA">
      <formula>NOT(ISERROR(SEARCH("RUSIA",B16)))</formula>
    </cfRule>
    <cfRule type="containsText" dxfId="351" priority="312" operator="containsText" text="HOLANDA">
      <formula>NOT(ISERROR(SEARCH("HOLANDA",B16)))</formula>
    </cfRule>
    <cfRule type="containsText" dxfId="350" priority="313" operator="containsText" text="FRANCIA">
      <formula>NOT(ISERROR(SEARCH("FRANCIA",B16)))</formula>
    </cfRule>
    <cfRule type="containsText" dxfId="349" priority="314" operator="containsText" text="ITALIA">
      <formula>NOT(ISERROR(SEARCH("ITALIA",B16)))</formula>
    </cfRule>
    <cfRule type="containsText" dxfId="348" priority="315" operator="containsText" text="BÉLGICA">
      <formula>NOT(ISERROR(SEARCH("BÉLGICA",B16)))</formula>
    </cfRule>
    <cfRule type="containsText" dxfId="347" priority="316" operator="containsText" text="ESPAÑA">
      <formula>NOT(ISERROR(SEARCH("ESPAÑA",B16)))</formula>
    </cfRule>
    <cfRule type="containsText" dxfId="346" priority="317" operator="containsText" text="ALEMANIA">
      <formula>NOT(ISERROR(SEARCH("ALEMANIA",B16)))</formula>
    </cfRule>
    <cfRule type="containsText" dxfId="345" priority="318" operator="containsText" text="PAÍSES NÓRDICOS">
      <formula>NOT(ISERROR(SEARCH("PAÍSES NÓRDICOS",B16)))</formula>
    </cfRule>
    <cfRule type="containsText" dxfId="344" priority="319" operator="containsText" text="REINO UNIDO">
      <formula>NOT(ISERROR(SEARCH("REINO UNIDO",B16)))</formula>
    </cfRule>
    <cfRule type="containsText" dxfId="343" priority="320" operator="containsText" text="DINAMARCA">
      <formula>NOT(ISERROR(SEARCH("DINAMARCA",B16)))</formula>
    </cfRule>
    <cfRule type="containsText" dxfId="342" priority="321" operator="containsText" text="NORUEGA">
      <formula>NOT(ISERROR(SEARCH("NORUEGA",B16)))</formula>
    </cfRule>
    <cfRule type="containsText" dxfId="341" priority="322" operator="containsText" text="FINLANDIA">
      <formula>NOT(ISERROR(SEARCH("FINLANDIA",B16)))</formula>
    </cfRule>
    <cfRule type="containsText" dxfId="340" priority="323" operator="containsText" text="SUECIA">
      <formula>NOT(ISERROR(SEARCH("SUECIA",B16)))</formula>
    </cfRule>
  </conditionalFormatting>
  <conditionalFormatting sqref="B12:B15">
    <cfRule type="containsText" dxfId="339" priority="290" operator="containsText" text="SUIZA">
      <formula>NOT(ISERROR(SEARCH("SUIZA",B12)))</formula>
    </cfRule>
    <cfRule type="containsText" dxfId="338" priority="291" operator="containsText" text="AUSTRIA">
      <formula>NOT(ISERROR(SEARCH("AUSTRIA",B12)))</formula>
    </cfRule>
    <cfRule type="containsText" dxfId="337" priority="292" operator="containsText" text="IRLANDA">
      <formula>NOT(ISERROR(SEARCH("IRLANDA",B12)))</formula>
    </cfRule>
    <cfRule type="containsText" dxfId="336" priority="293" operator="containsText" text="PAÍSES DEL ESTE">
      <formula>NOT(ISERROR(SEARCH("PAÍSES DEL ESTE",B12)))</formula>
    </cfRule>
    <cfRule type="containsText" dxfId="335" priority="294" operator="containsText" text="RUSIA">
      <formula>NOT(ISERROR(SEARCH("RUSIA",B12)))</formula>
    </cfRule>
    <cfRule type="containsText" dxfId="334" priority="295" operator="containsText" text="HOLANDA">
      <formula>NOT(ISERROR(SEARCH("HOLANDA",B12)))</formula>
    </cfRule>
    <cfRule type="containsText" dxfId="333" priority="296" operator="containsText" text="FRANCIA">
      <formula>NOT(ISERROR(SEARCH("FRANCIA",B12)))</formula>
    </cfRule>
    <cfRule type="containsText" dxfId="332" priority="297" operator="containsText" text="ITALIA">
      <formula>NOT(ISERROR(SEARCH("ITALIA",B12)))</formula>
    </cfRule>
    <cfRule type="containsText" dxfId="331" priority="298" operator="containsText" text="BÉLGICA">
      <formula>NOT(ISERROR(SEARCH("BÉLGICA",B12)))</formula>
    </cfRule>
    <cfRule type="containsText" dxfId="330" priority="299" operator="containsText" text="ESPAÑA">
      <formula>NOT(ISERROR(SEARCH("ESPAÑA",B12)))</formula>
    </cfRule>
    <cfRule type="containsText" dxfId="329" priority="300" operator="containsText" text="ALEMANIA">
      <formula>NOT(ISERROR(SEARCH("ALEMANIA",B12)))</formula>
    </cfRule>
    <cfRule type="containsText" dxfId="328" priority="301" operator="containsText" text="PAÍSES NÓRDICOS">
      <formula>NOT(ISERROR(SEARCH("PAÍSES NÓRDICOS",B12)))</formula>
    </cfRule>
    <cfRule type="containsText" dxfId="327" priority="302" operator="containsText" text="REINO UNIDO">
      <formula>NOT(ISERROR(SEARCH("REINO UNIDO",B12)))</formula>
    </cfRule>
    <cfRule type="containsText" dxfId="326" priority="303" operator="containsText" text="DINAMARCA">
      <formula>NOT(ISERROR(SEARCH("DINAMARCA",B12)))</formula>
    </cfRule>
    <cfRule type="containsText" dxfId="325" priority="304" operator="containsText" text="NORUEGA">
      <formula>NOT(ISERROR(SEARCH("NORUEGA",B12)))</formula>
    </cfRule>
    <cfRule type="containsText" dxfId="324" priority="305" operator="containsText" text="FINLANDIA">
      <formula>NOT(ISERROR(SEARCH("FINLANDIA",B12)))</formula>
    </cfRule>
    <cfRule type="containsText" dxfId="323" priority="306" operator="containsText" text="SUECIA">
      <formula>NOT(ISERROR(SEARCH("SUECIA",B12)))</formula>
    </cfRule>
  </conditionalFormatting>
  <conditionalFormatting sqref="B12:B15">
    <cfRule type="containsText" dxfId="322" priority="273" operator="containsText" text="SUIZA">
      <formula>NOT(ISERROR(SEARCH("SUIZA",B12)))</formula>
    </cfRule>
    <cfRule type="containsText" dxfId="321" priority="274" operator="containsText" text="AUSTRIA">
      <formula>NOT(ISERROR(SEARCH("AUSTRIA",B12)))</formula>
    </cfRule>
    <cfRule type="containsText" dxfId="320" priority="275" operator="containsText" text="IRLANDA">
      <formula>NOT(ISERROR(SEARCH("IRLANDA",B12)))</formula>
    </cfRule>
    <cfRule type="containsText" dxfId="319" priority="276" operator="containsText" text="PAÍSES DEL ESTE">
      <formula>NOT(ISERROR(SEARCH("PAÍSES DEL ESTE",B12)))</formula>
    </cfRule>
    <cfRule type="containsText" dxfId="318" priority="277" operator="containsText" text="RUSIA">
      <formula>NOT(ISERROR(SEARCH("RUSIA",B12)))</formula>
    </cfRule>
    <cfRule type="containsText" dxfId="317" priority="278" operator="containsText" text="HOLANDA">
      <formula>NOT(ISERROR(SEARCH("HOLANDA",B12)))</formula>
    </cfRule>
    <cfRule type="containsText" dxfId="316" priority="279" operator="containsText" text="FRANCIA">
      <formula>NOT(ISERROR(SEARCH("FRANCIA",B12)))</formula>
    </cfRule>
    <cfRule type="containsText" dxfId="315" priority="280" operator="containsText" text="ITALIA">
      <formula>NOT(ISERROR(SEARCH("ITALIA",B12)))</formula>
    </cfRule>
    <cfRule type="containsText" dxfId="314" priority="281" operator="containsText" text="BÉLGICA">
      <formula>NOT(ISERROR(SEARCH("BÉLGICA",B12)))</formula>
    </cfRule>
    <cfRule type="containsText" dxfId="313" priority="282" operator="containsText" text="ESPAÑA">
      <formula>NOT(ISERROR(SEARCH("ESPAÑA",B12)))</formula>
    </cfRule>
    <cfRule type="containsText" dxfId="312" priority="283" operator="containsText" text="ALEMANIA">
      <formula>NOT(ISERROR(SEARCH("ALEMANIA",B12)))</formula>
    </cfRule>
    <cfRule type="containsText" dxfId="311" priority="284" operator="containsText" text="PAÍSES NÓRDICOS">
      <formula>NOT(ISERROR(SEARCH("PAÍSES NÓRDICOS",B12)))</formula>
    </cfRule>
    <cfRule type="containsText" dxfId="310" priority="285" operator="containsText" text="REINO UNIDO">
      <formula>NOT(ISERROR(SEARCH("REINO UNIDO",B12)))</formula>
    </cfRule>
    <cfRule type="containsText" dxfId="309" priority="286" operator="containsText" text="DINAMARCA">
      <formula>NOT(ISERROR(SEARCH("DINAMARCA",B12)))</formula>
    </cfRule>
    <cfRule type="containsText" dxfId="308" priority="287" operator="containsText" text="NORUEGA">
      <formula>NOT(ISERROR(SEARCH("NORUEGA",B12)))</formula>
    </cfRule>
    <cfRule type="containsText" dxfId="307" priority="288" operator="containsText" text="FINLANDIA">
      <formula>NOT(ISERROR(SEARCH("FINLANDIA",B12)))</formula>
    </cfRule>
    <cfRule type="containsText" dxfId="306" priority="289" operator="containsText" text="SUECIA">
      <formula>NOT(ISERROR(SEARCH("SUECIA",B12)))</formula>
    </cfRule>
  </conditionalFormatting>
  <conditionalFormatting sqref="A16">
    <cfRule type="containsText" dxfId="305" priority="256" operator="containsText" text="SUIZA">
      <formula>NOT(ISERROR(SEARCH("SUIZA",A16)))</formula>
    </cfRule>
    <cfRule type="containsText" dxfId="304" priority="257" operator="containsText" text="AUSTRIA">
      <formula>NOT(ISERROR(SEARCH("AUSTRIA",A16)))</formula>
    </cfRule>
    <cfRule type="containsText" dxfId="303" priority="258" operator="containsText" text="IRLANDA">
      <formula>NOT(ISERROR(SEARCH("IRLANDA",A16)))</formula>
    </cfRule>
    <cfRule type="containsText" dxfId="302" priority="259" operator="containsText" text="PAÍSES DEL ESTE">
      <formula>NOT(ISERROR(SEARCH("PAÍSES DEL ESTE",A16)))</formula>
    </cfRule>
    <cfRule type="containsText" dxfId="301" priority="260" operator="containsText" text="RUSIA">
      <formula>NOT(ISERROR(SEARCH("RUSIA",A16)))</formula>
    </cfRule>
    <cfRule type="containsText" dxfId="300" priority="261" operator="containsText" text="HOLANDA">
      <formula>NOT(ISERROR(SEARCH("HOLANDA",A16)))</formula>
    </cfRule>
    <cfRule type="containsText" dxfId="299" priority="262" operator="containsText" text="FRANCIA">
      <formula>NOT(ISERROR(SEARCH("FRANCIA",A16)))</formula>
    </cfRule>
    <cfRule type="containsText" dxfId="298" priority="263" operator="containsText" text="ITALIA">
      <formula>NOT(ISERROR(SEARCH("ITALIA",A16)))</formula>
    </cfRule>
    <cfRule type="containsText" dxfId="297" priority="264" operator="containsText" text="BÉLGICA">
      <formula>NOT(ISERROR(SEARCH("BÉLGICA",A16)))</formula>
    </cfRule>
    <cfRule type="containsText" dxfId="296" priority="265" operator="containsText" text="ESPAÑA">
      <formula>NOT(ISERROR(SEARCH("ESPAÑA",A16)))</formula>
    </cfRule>
    <cfRule type="containsText" dxfId="295" priority="266" operator="containsText" text="ALEMANIA">
      <formula>NOT(ISERROR(SEARCH("ALEMANIA",A16)))</formula>
    </cfRule>
    <cfRule type="containsText" dxfId="294" priority="267" operator="containsText" text="PAÍSES NÓRDICOS">
      <formula>NOT(ISERROR(SEARCH("PAÍSES NÓRDICOS",A16)))</formula>
    </cfRule>
    <cfRule type="containsText" dxfId="293" priority="268" operator="containsText" text="REINO UNIDO">
      <formula>NOT(ISERROR(SEARCH("REINO UNIDO",A16)))</formula>
    </cfRule>
    <cfRule type="containsText" dxfId="292" priority="269" operator="containsText" text="DINAMARCA">
      <formula>NOT(ISERROR(SEARCH("DINAMARCA",A16)))</formula>
    </cfRule>
    <cfRule type="containsText" dxfId="291" priority="270" operator="containsText" text="NORUEGA">
      <formula>NOT(ISERROR(SEARCH("NORUEGA",A16)))</formula>
    </cfRule>
    <cfRule type="containsText" dxfId="290" priority="271" operator="containsText" text="FINLANDIA">
      <formula>NOT(ISERROR(SEARCH("FINLANDIA",A16)))</formula>
    </cfRule>
    <cfRule type="containsText" dxfId="289" priority="272" operator="containsText" text="SUECIA">
      <formula>NOT(ISERROR(SEARCH("SUECIA",A16)))</formula>
    </cfRule>
  </conditionalFormatting>
  <conditionalFormatting sqref="A16">
    <cfRule type="containsText" dxfId="288" priority="239" operator="containsText" text="SUIZA">
      <formula>NOT(ISERROR(SEARCH("SUIZA",A16)))</formula>
    </cfRule>
    <cfRule type="containsText" dxfId="287" priority="240" operator="containsText" text="AUSTRIA">
      <formula>NOT(ISERROR(SEARCH("AUSTRIA",A16)))</formula>
    </cfRule>
    <cfRule type="containsText" dxfId="286" priority="241" operator="containsText" text="IRLANDA">
      <formula>NOT(ISERROR(SEARCH("IRLANDA",A16)))</formula>
    </cfRule>
    <cfRule type="containsText" dxfId="285" priority="242" operator="containsText" text="PAÍSES DEL ESTE">
      <formula>NOT(ISERROR(SEARCH("PAÍSES DEL ESTE",A16)))</formula>
    </cfRule>
    <cfRule type="containsText" dxfId="284" priority="243" operator="containsText" text="RUSIA">
      <formula>NOT(ISERROR(SEARCH("RUSIA",A16)))</formula>
    </cfRule>
    <cfRule type="containsText" dxfId="283" priority="244" operator="containsText" text="HOLANDA">
      <formula>NOT(ISERROR(SEARCH("HOLANDA",A16)))</formula>
    </cfRule>
    <cfRule type="containsText" dxfId="282" priority="245" operator="containsText" text="FRANCIA">
      <formula>NOT(ISERROR(SEARCH("FRANCIA",A16)))</formula>
    </cfRule>
    <cfRule type="containsText" dxfId="281" priority="246" operator="containsText" text="ITALIA">
      <formula>NOT(ISERROR(SEARCH("ITALIA",A16)))</formula>
    </cfRule>
    <cfRule type="containsText" dxfId="280" priority="247" operator="containsText" text="BÉLGICA">
      <formula>NOT(ISERROR(SEARCH("BÉLGICA",A16)))</formula>
    </cfRule>
    <cfRule type="containsText" dxfId="279" priority="248" operator="containsText" text="ESPAÑA">
      <formula>NOT(ISERROR(SEARCH("ESPAÑA",A16)))</formula>
    </cfRule>
    <cfRule type="containsText" dxfId="278" priority="249" operator="containsText" text="ALEMANIA">
      <formula>NOT(ISERROR(SEARCH("ALEMANIA",A16)))</formula>
    </cfRule>
    <cfRule type="containsText" dxfId="277" priority="250" operator="containsText" text="PAÍSES NÓRDICOS">
      <formula>NOT(ISERROR(SEARCH("PAÍSES NÓRDICOS",A16)))</formula>
    </cfRule>
    <cfRule type="containsText" dxfId="276" priority="251" operator="containsText" text="REINO UNIDO">
      <formula>NOT(ISERROR(SEARCH("REINO UNIDO",A16)))</formula>
    </cfRule>
    <cfRule type="containsText" dxfId="275" priority="252" operator="containsText" text="DINAMARCA">
      <formula>NOT(ISERROR(SEARCH("DINAMARCA",A16)))</formula>
    </cfRule>
    <cfRule type="containsText" dxfId="274" priority="253" operator="containsText" text="NORUEGA">
      <formula>NOT(ISERROR(SEARCH("NORUEGA",A16)))</formula>
    </cfRule>
    <cfRule type="containsText" dxfId="273" priority="254" operator="containsText" text="FINLANDIA">
      <formula>NOT(ISERROR(SEARCH("FINLANDIA",A16)))</formula>
    </cfRule>
    <cfRule type="containsText" dxfId="272" priority="255" operator="containsText" text="SUECIA">
      <formula>NOT(ISERROR(SEARCH("SUECIA",A16)))</formula>
    </cfRule>
  </conditionalFormatting>
  <conditionalFormatting sqref="A17">
    <cfRule type="containsText" dxfId="271" priority="222" operator="containsText" text="SUIZA">
      <formula>NOT(ISERROR(SEARCH("SUIZA",A17)))</formula>
    </cfRule>
    <cfRule type="containsText" dxfId="270" priority="223" operator="containsText" text="AUSTRIA">
      <formula>NOT(ISERROR(SEARCH("AUSTRIA",A17)))</formula>
    </cfRule>
    <cfRule type="containsText" dxfId="269" priority="224" operator="containsText" text="IRLANDA">
      <formula>NOT(ISERROR(SEARCH("IRLANDA",A17)))</formula>
    </cfRule>
    <cfRule type="containsText" dxfId="268" priority="225" operator="containsText" text="PAÍSES DEL ESTE">
      <formula>NOT(ISERROR(SEARCH("PAÍSES DEL ESTE",A17)))</formula>
    </cfRule>
    <cfRule type="containsText" dxfId="267" priority="226" operator="containsText" text="RUSIA">
      <formula>NOT(ISERROR(SEARCH("RUSIA",A17)))</formula>
    </cfRule>
    <cfRule type="containsText" dxfId="266" priority="227" operator="containsText" text="HOLANDA">
      <formula>NOT(ISERROR(SEARCH("HOLANDA",A17)))</formula>
    </cfRule>
    <cfRule type="containsText" dxfId="265" priority="228" operator="containsText" text="FRANCIA">
      <formula>NOT(ISERROR(SEARCH("FRANCIA",A17)))</formula>
    </cfRule>
    <cfRule type="containsText" dxfId="264" priority="229" operator="containsText" text="ITALIA">
      <formula>NOT(ISERROR(SEARCH("ITALIA",A17)))</formula>
    </cfRule>
    <cfRule type="containsText" dxfId="263" priority="230" operator="containsText" text="BÉLGICA">
      <formula>NOT(ISERROR(SEARCH("BÉLGICA",A17)))</formula>
    </cfRule>
    <cfRule type="containsText" dxfId="262" priority="231" operator="containsText" text="ESPAÑA">
      <formula>NOT(ISERROR(SEARCH("ESPAÑA",A17)))</formula>
    </cfRule>
    <cfRule type="containsText" dxfId="261" priority="232" operator="containsText" text="ALEMANIA">
      <formula>NOT(ISERROR(SEARCH("ALEMANIA",A17)))</formula>
    </cfRule>
    <cfRule type="containsText" dxfId="260" priority="233" operator="containsText" text="PAÍSES NÓRDICOS">
      <formula>NOT(ISERROR(SEARCH("PAÍSES NÓRDICOS",A17)))</formula>
    </cfRule>
    <cfRule type="containsText" dxfId="259" priority="234" operator="containsText" text="REINO UNIDO">
      <formula>NOT(ISERROR(SEARCH("REINO UNIDO",A17)))</formula>
    </cfRule>
    <cfRule type="containsText" dxfId="258" priority="235" operator="containsText" text="DINAMARCA">
      <formula>NOT(ISERROR(SEARCH("DINAMARCA",A17)))</formula>
    </cfRule>
    <cfRule type="containsText" dxfId="257" priority="236" operator="containsText" text="NORUEGA">
      <formula>NOT(ISERROR(SEARCH("NORUEGA",A17)))</formula>
    </cfRule>
    <cfRule type="containsText" dxfId="256" priority="237" operator="containsText" text="FINLANDIA">
      <formula>NOT(ISERROR(SEARCH("FINLANDIA",A17)))</formula>
    </cfRule>
    <cfRule type="containsText" dxfId="255" priority="238" operator="containsText" text="SUECIA">
      <formula>NOT(ISERROR(SEARCH("SUECIA",A17)))</formula>
    </cfRule>
  </conditionalFormatting>
  <conditionalFormatting sqref="A17">
    <cfRule type="containsText" dxfId="254" priority="205" operator="containsText" text="SUIZA">
      <formula>NOT(ISERROR(SEARCH("SUIZA",A17)))</formula>
    </cfRule>
    <cfRule type="containsText" dxfId="253" priority="206" operator="containsText" text="AUSTRIA">
      <formula>NOT(ISERROR(SEARCH("AUSTRIA",A17)))</formula>
    </cfRule>
    <cfRule type="containsText" dxfId="252" priority="207" operator="containsText" text="IRLANDA">
      <formula>NOT(ISERROR(SEARCH("IRLANDA",A17)))</formula>
    </cfRule>
    <cfRule type="containsText" dxfId="251" priority="208" operator="containsText" text="PAÍSES DEL ESTE">
      <formula>NOT(ISERROR(SEARCH("PAÍSES DEL ESTE",A17)))</formula>
    </cfRule>
    <cfRule type="containsText" dxfId="250" priority="209" operator="containsText" text="RUSIA">
      <formula>NOT(ISERROR(SEARCH("RUSIA",A17)))</formula>
    </cfRule>
    <cfRule type="containsText" dxfId="249" priority="210" operator="containsText" text="HOLANDA">
      <formula>NOT(ISERROR(SEARCH("HOLANDA",A17)))</formula>
    </cfRule>
    <cfRule type="containsText" dxfId="248" priority="211" operator="containsText" text="FRANCIA">
      <formula>NOT(ISERROR(SEARCH("FRANCIA",A17)))</formula>
    </cfRule>
    <cfRule type="containsText" dxfId="247" priority="212" operator="containsText" text="ITALIA">
      <formula>NOT(ISERROR(SEARCH("ITALIA",A17)))</formula>
    </cfRule>
    <cfRule type="containsText" dxfId="246" priority="213" operator="containsText" text="BÉLGICA">
      <formula>NOT(ISERROR(SEARCH("BÉLGICA",A17)))</formula>
    </cfRule>
    <cfRule type="containsText" dxfId="245" priority="214" operator="containsText" text="ESPAÑA">
      <formula>NOT(ISERROR(SEARCH("ESPAÑA",A17)))</formula>
    </cfRule>
    <cfRule type="containsText" dxfId="244" priority="215" operator="containsText" text="ALEMANIA">
      <formula>NOT(ISERROR(SEARCH("ALEMANIA",A17)))</formula>
    </cfRule>
    <cfRule type="containsText" dxfId="243" priority="216" operator="containsText" text="PAÍSES NÓRDICOS">
      <formula>NOT(ISERROR(SEARCH("PAÍSES NÓRDICOS",A17)))</formula>
    </cfRule>
    <cfRule type="containsText" dxfId="242" priority="217" operator="containsText" text="REINO UNIDO">
      <formula>NOT(ISERROR(SEARCH("REINO UNIDO",A17)))</formula>
    </cfRule>
    <cfRule type="containsText" dxfId="241" priority="218" operator="containsText" text="DINAMARCA">
      <formula>NOT(ISERROR(SEARCH("DINAMARCA",A17)))</formula>
    </cfRule>
    <cfRule type="containsText" dxfId="240" priority="219" operator="containsText" text="NORUEGA">
      <formula>NOT(ISERROR(SEARCH("NORUEGA",A17)))</formula>
    </cfRule>
    <cfRule type="containsText" dxfId="239" priority="220" operator="containsText" text="FINLANDIA">
      <formula>NOT(ISERROR(SEARCH("FINLANDIA",A17)))</formula>
    </cfRule>
    <cfRule type="containsText" dxfId="238" priority="221" operator="containsText" text="SUECIA">
      <formula>NOT(ISERROR(SEARCH("SUECIA",A17)))</formula>
    </cfRule>
  </conditionalFormatting>
  <conditionalFormatting sqref="B16">
    <cfRule type="containsText" dxfId="237" priority="188" operator="containsText" text="SUIZA">
      <formula>NOT(ISERROR(SEARCH("SUIZA",B16)))</formula>
    </cfRule>
    <cfRule type="containsText" dxfId="236" priority="189" operator="containsText" text="AUSTRIA">
      <formula>NOT(ISERROR(SEARCH("AUSTRIA",B16)))</formula>
    </cfRule>
    <cfRule type="containsText" dxfId="235" priority="190" operator="containsText" text="IRLANDA">
      <formula>NOT(ISERROR(SEARCH("IRLANDA",B16)))</formula>
    </cfRule>
    <cfRule type="containsText" dxfId="234" priority="191" operator="containsText" text="PAÍSES DEL ESTE">
      <formula>NOT(ISERROR(SEARCH("PAÍSES DEL ESTE",B16)))</formula>
    </cfRule>
    <cfRule type="containsText" dxfId="233" priority="192" operator="containsText" text="RUSIA">
      <formula>NOT(ISERROR(SEARCH("RUSIA",B16)))</formula>
    </cfRule>
    <cfRule type="containsText" dxfId="232" priority="193" operator="containsText" text="HOLANDA">
      <formula>NOT(ISERROR(SEARCH("HOLANDA",B16)))</formula>
    </cfRule>
    <cfRule type="containsText" dxfId="231" priority="194" operator="containsText" text="FRANCIA">
      <formula>NOT(ISERROR(SEARCH("FRANCIA",B16)))</formula>
    </cfRule>
    <cfRule type="containsText" dxfId="230" priority="195" operator="containsText" text="ITALIA">
      <formula>NOT(ISERROR(SEARCH("ITALIA",B16)))</formula>
    </cfRule>
    <cfRule type="containsText" dxfId="229" priority="196" operator="containsText" text="BÉLGICA">
      <formula>NOT(ISERROR(SEARCH("BÉLGICA",B16)))</formula>
    </cfRule>
    <cfRule type="containsText" dxfId="228" priority="197" operator="containsText" text="ESPAÑA">
      <formula>NOT(ISERROR(SEARCH("ESPAÑA",B16)))</formula>
    </cfRule>
    <cfRule type="containsText" dxfId="227" priority="198" operator="containsText" text="ALEMANIA">
      <formula>NOT(ISERROR(SEARCH("ALEMANIA",B16)))</formula>
    </cfRule>
    <cfRule type="containsText" dxfId="226" priority="199" operator="containsText" text="PAÍSES NÓRDICOS">
      <formula>NOT(ISERROR(SEARCH("PAÍSES NÓRDICOS",B16)))</formula>
    </cfRule>
    <cfRule type="containsText" dxfId="225" priority="200" operator="containsText" text="REINO UNIDO">
      <formula>NOT(ISERROR(SEARCH("REINO UNIDO",B16)))</formula>
    </cfRule>
    <cfRule type="containsText" dxfId="224" priority="201" operator="containsText" text="DINAMARCA">
      <formula>NOT(ISERROR(SEARCH("DINAMARCA",B16)))</formula>
    </cfRule>
    <cfRule type="containsText" dxfId="223" priority="202" operator="containsText" text="NORUEGA">
      <formula>NOT(ISERROR(SEARCH("NORUEGA",B16)))</formula>
    </cfRule>
    <cfRule type="containsText" dxfId="222" priority="203" operator="containsText" text="FINLANDIA">
      <formula>NOT(ISERROR(SEARCH("FINLANDIA",B16)))</formula>
    </cfRule>
    <cfRule type="containsText" dxfId="221" priority="204" operator="containsText" text="SUECIA">
      <formula>NOT(ISERROR(SEARCH("SUECIA",B16)))</formula>
    </cfRule>
  </conditionalFormatting>
  <conditionalFormatting sqref="B16">
    <cfRule type="containsText" dxfId="220" priority="171" operator="containsText" text="SUIZA">
      <formula>NOT(ISERROR(SEARCH("SUIZA",B16)))</formula>
    </cfRule>
    <cfRule type="containsText" dxfId="219" priority="172" operator="containsText" text="AUSTRIA">
      <formula>NOT(ISERROR(SEARCH("AUSTRIA",B16)))</formula>
    </cfRule>
    <cfRule type="containsText" dxfId="218" priority="173" operator="containsText" text="IRLANDA">
      <formula>NOT(ISERROR(SEARCH("IRLANDA",B16)))</formula>
    </cfRule>
    <cfRule type="containsText" dxfId="217" priority="174" operator="containsText" text="PAÍSES DEL ESTE">
      <formula>NOT(ISERROR(SEARCH("PAÍSES DEL ESTE",B16)))</formula>
    </cfRule>
    <cfRule type="containsText" dxfId="216" priority="175" operator="containsText" text="RUSIA">
      <formula>NOT(ISERROR(SEARCH("RUSIA",B16)))</formula>
    </cfRule>
    <cfRule type="containsText" dxfId="215" priority="176" operator="containsText" text="HOLANDA">
      <formula>NOT(ISERROR(SEARCH("HOLANDA",B16)))</formula>
    </cfRule>
    <cfRule type="containsText" dxfId="214" priority="177" operator="containsText" text="FRANCIA">
      <formula>NOT(ISERROR(SEARCH("FRANCIA",B16)))</formula>
    </cfRule>
    <cfRule type="containsText" dxfId="213" priority="178" operator="containsText" text="ITALIA">
      <formula>NOT(ISERROR(SEARCH("ITALIA",B16)))</formula>
    </cfRule>
    <cfRule type="containsText" dxfId="212" priority="179" operator="containsText" text="BÉLGICA">
      <formula>NOT(ISERROR(SEARCH("BÉLGICA",B16)))</formula>
    </cfRule>
    <cfRule type="containsText" dxfId="211" priority="180" operator="containsText" text="ESPAÑA">
      <formula>NOT(ISERROR(SEARCH("ESPAÑA",B16)))</formula>
    </cfRule>
    <cfRule type="containsText" dxfId="210" priority="181" operator="containsText" text="ALEMANIA">
      <formula>NOT(ISERROR(SEARCH("ALEMANIA",B16)))</formula>
    </cfRule>
    <cfRule type="containsText" dxfId="209" priority="182" operator="containsText" text="PAÍSES NÓRDICOS">
      <formula>NOT(ISERROR(SEARCH("PAÍSES NÓRDICOS",B16)))</formula>
    </cfRule>
    <cfRule type="containsText" dxfId="208" priority="183" operator="containsText" text="REINO UNIDO">
      <formula>NOT(ISERROR(SEARCH("REINO UNIDO",B16)))</formula>
    </cfRule>
    <cfRule type="containsText" dxfId="207" priority="184" operator="containsText" text="DINAMARCA">
      <formula>NOT(ISERROR(SEARCH("DINAMARCA",B16)))</formula>
    </cfRule>
    <cfRule type="containsText" dxfId="206" priority="185" operator="containsText" text="NORUEGA">
      <formula>NOT(ISERROR(SEARCH("NORUEGA",B16)))</formula>
    </cfRule>
    <cfRule type="containsText" dxfId="205" priority="186" operator="containsText" text="FINLANDIA">
      <formula>NOT(ISERROR(SEARCH("FINLANDIA",B16)))</formula>
    </cfRule>
    <cfRule type="containsText" dxfId="204" priority="187" operator="containsText" text="SUECIA">
      <formula>NOT(ISERROR(SEARCH("SUECIA",B16)))</formula>
    </cfRule>
  </conditionalFormatting>
  <conditionalFormatting sqref="B17">
    <cfRule type="containsText" dxfId="203" priority="154" operator="containsText" text="SUIZA">
      <formula>NOT(ISERROR(SEARCH("SUIZA",B17)))</formula>
    </cfRule>
    <cfRule type="containsText" dxfId="202" priority="155" operator="containsText" text="AUSTRIA">
      <formula>NOT(ISERROR(SEARCH("AUSTRIA",B17)))</formula>
    </cfRule>
    <cfRule type="containsText" dxfId="201" priority="156" operator="containsText" text="IRLANDA">
      <formula>NOT(ISERROR(SEARCH("IRLANDA",B17)))</formula>
    </cfRule>
    <cfRule type="containsText" dxfId="200" priority="157" operator="containsText" text="PAÍSES DEL ESTE">
      <formula>NOT(ISERROR(SEARCH("PAÍSES DEL ESTE",B17)))</formula>
    </cfRule>
    <cfRule type="containsText" dxfId="199" priority="158" operator="containsText" text="RUSIA">
      <formula>NOT(ISERROR(SEARCH("RUSIA",B17)))</formula>
    </cfRule>
    <cfRule type="containsText" dxfId="198" priority="159" operator="containsText" text="HOLANDA">
      <formula>NOT(ISERROR(SEARCH("HOLANDA",B17)))</formula>
    </cfRule>
    <cfRule type="containsText" dxfId="197" priority="160" operator="containsText" text="FRANCIA">
      <formula>NOT(ISERROR(SEARCH("FRANCIA",B17)))</formula>
    </cfRule>
    <cfRule type="containsText" dxfId="196" priority="161" operator="containsText" text="ITALIA">
      <formula>NOT(ISERROR(SEARCH("ITALIA",B17)))</formula>
    </cfRule>
    <cfRule type="containsText" dxfId="195" priority="162" operator="containsText" text="BÉLGICA">
      <formula>NOT(ISERROR(SEARCH("BÉLGICA",B17)))</formula>
    </cfRule>
    <cfRule type="containsText" dxfId="194" priority="163" operator="containsText" text="ESPAÑA">
      <formula>NOT(ISERROR(SEARCH("ESPAÑA",B17)))</formula>
    </cfRule>
    <cfRule type="containsText" dxfId="193" priority="164" operator="containsText" text="ALEMANIA">
      <formula>NOT(ISERROR(SEARCH("ALEMANIA",B17)))</formula>
    </cfRule>
    <cfRule type="containsText" dxfId="192" priority="165" operator="containsText" text="PAÍSES NÓRDICOS">
      <formula>NOT(ISERROR(SEARCH("PAÍSES NÓRDICOS",B17)))</formula>
    </cfRule>
    <cfRule type="containsText" dxfId="191" priority="166" operator="containsText" text="REINO UNIDO">
      <formula>NOT(ISERROR(SEARCH("REINO UNIDO",B17)))</formula>
    </cfRule>
    <cfRule type="containsText" dxfId="190" priority="167" operator="containsText" text="DINAMARCA">
      <formula>NOT(ISERROR(SEARCH("DINAMARCA",B17)))</formula>
    </cfRule>
    <cfRule type="containsText" dxfId="189" priority="168" operator="containsText" text="NORUEGA">
      <formula>NOT(ISERROR(SEARCH("NORUEGA",B17)))</formula>
    </cfRule>
    <cfRule type="containsText" dxfId="188" priority="169" operator="containsText" text="FINLANDIA">
      <formula>NOT(ISERROR(SEARCH("FINLANDIA",B17)))</formula>
    </cfRule>
    <cfRule type="containsText" dxfId="187" priority="170" operator="containsText" text="SUECIA">
      <formula>NOT(ISERROR(SEARCH("SUECIA",B17)))</formula>
    </cfRule>
  </conditionalFormatting>
  <conditionalFormatting sqref="B17">
    <cfRule type="containsText" dxfId="186" priority="137" operator="containsText" text="SUIZA">
      <formula>NOT(ISERROR(SEARCH("SUIZA",B17)))</formula>
    </cfRule>
    <cfRule type="containsText" dxfId="185" priority="138" operator="containsText" text="AUSTRIA">
      <formula>NOT(ISERROR(SEARCH("AUSTRIA",B17)))</formula>
    </cfRule>
    <cfRule type="containsText" dxfId="184" priority="139" operator="containsText" text="IRLANDA">
      <formula>NOT(ISERROR(SEARCH("IRLANDA",B17)))</formula>
    </cfRule>
    <cfRule type="containsText" dxfId="183" priority="140" operator="containsText" text="PAÍSES DEL ESTE">
      <formula>NOT(ISERROR(SEARCH("PAÍSES DEL ESTE",B17)))</formula>
    </cfRule>
    <cfRule type="containsText" dxfId="182" priority="141" operator="containsText" text="RUSIA">
      <formula>NOT(ISERROR(SEARCH("RUSIA",B17)))</formula>
    </cfRule>
    <cfRule type="containsText" dxfId="181" priority="142" operator="containsText" text="HOLANDA">
      <formula>NOT(ISERROR(SEARCH("HOLANDA",B17)))</formula>
    </cfRule>
    <cfRule type="containsText" dxfId="180" priority="143" operator="containsText" text="FRANCIA">
      <formula>NOT(ISERROR(SEARCH("FRANCIA",B17)))</formula>
    </cfRule>
    <cfRule type="containsText" dxfId="179" priority="144" operator="containsText" text="ITALIA">
      <formula>NOT(ISERROR(SEARCH("ITALIA",B17)))</formula>
    </cfRule>
    <cfRule type="containsText" dxfId="178" priority="145" operator="containsText" text="BÉLGICA">
      <formula>NOT(ISERROR(SEARCH("BÉLGICA",B17)))</formula>
    </cfRule>
    <cfRule type="containsText" dxfId="177" priority="146" operator="containsText" text="ESPAÑA">
      <formula>NOT(ISERROR(SEARCH("ESPAÑA",B17)))</formula>
    </cfRule>
    <cfRule type="containsText" dxfId="176" priority="147" operator="containsText" text="ALEMANIA">
      <formula>NOT(ISERROR(SEARCH("ALEMANIA",B17)))</formula>
    </cfRule>
    <cfRule type="containsText" dxfId="175" priority="148" operator="containsText" text="PAÍSES NÓRDICOS">
      <formula>NOT(ISERROR(SEARCH("PAÍSES NÓRDICOS",B17)))</formula>
    </cfRule>
    <cfRule type="containsText" dxfId="174" priority="149" operator="containsText" text="REINO UNIDO">
      <formula>NOT(ISERROR(SEARCH("REINO UNIDO",B17)))</formula>
    </cfRule>
    <cfRule type="containsText" dxfId="173" priority="150" operator="containsText" text="DINAMARCA">
      <formula>NOT(ISERROR(SEARCH("DINAMARCA",B17)))</formula>
    </cfRule>
    <cfRule type="containsText" dxfId="172" priority="151" operator="containsText" text="NORUEGA">
      <formula>NOT(ISERROR(SEARCH("NORUEGA",B17)))</formula>
    </cfRule>
    <cfRule type="containsText" dxfId="171" priority="152" operator="containsText" text="FINLANDIA">
      <formula>NOT(ISERROR(SEARCH("FINLANDIA",B17)))</formula>
    </cfRule>
    <cfRule type="containsText" dxfId="170" priority="153" operator="containsText" text="SUECIA">
      <formula>NOT(ISERROR(SEARCH("SUECIA",B17)))</formula>
    </cfRule>
  </conditionalFormatting>
  <conditionalFormatting sqref="A16">
    <cfRule type="containsText" dxfId="169" priority="120" operator="containsText" text="SUIZA">
      <formula>NOT(ISERROR(SEARCH("SUIZA",A16)))</formula>
    </cfRule>
    <cfRule type="containsText" dxfId="168" priority="121" operator="containsText" text="AUSTRIA">
      <formula>NOT(ISERROR(SEARCH("AUSTRIA",A16)))</formula>
    </cfRule>
    <cfRule type="containsText" dxfId="167" priority="122" operator="containsText" text="IRLANDA">
      <formula>NOT(ISERROR(SEARCH("IRLANDA",A16)))</formula>
    </cfRule>
    <cfRule type="containsText" dxfId="166" priority="123" operator="containsText" text="PAÍSES DEL ESTE">
      <formula>NOT(ISERROR(SEARCH("PAÍSES DEL ESTE",A16)))</formula>
    </cfRule>
    <cfRule type="containsText" dxfId="165" priority="124" operator="containsText" text="RUSIA">
      <formula>NOT(ISERROR(SEARCH("RUSIA",A16)))</formula>
    </cfRule>
    <cfRule type="containsText" dxfId="164" priority="125" operator="containsText" text="HOLANDA">
      <formula>NOT(ISERROR(SEARCH("HOLANDA",A16)))</formula>
    </cfRule>
    <cfRule type="containsText" dxfId="163" priority="126" operator="containsText" text="FRANCIA">
      <formula>NOT(ISERROR(SEARCH("FRANCIA",A16)))</formula>
    </cfRule>
    <cfRule type="containsText" dxfId="162" priority="127" operator="containsText" text="ITALIA">
      <formula>NOT(ISERROR(SEARCH("ITALIA",A16)))</formula>
    </cfRule>
    <cfRule type="containsText" dxfId="161" priority="128" operator="containsText" text="BÉLGICA">
      <formula>NOT(ISERROR(SEARCH("BÉLGICA",A16)))</formula>
    </cfRule>
    <cfRule type="containsText" dxfId="160" priority="129" operator="containsText" text="ESPAÑA">
      <formula>NOT(ISERROR(SEARCH("ESPAÑA",A16)))</formula>
    </cfRule>
    <cfRule type="containsText" dxfId="159" priority="130" operator="containsText" text="ALEMANIA">
      <formula>NOT(ISERROR(SEARCH("ALEMANIA",A16)))</formula>
    </cfRule>
    <cfRule type="containsText" dxfId="158" priority="131" operator="containsText" text="PAÍSES NÓRDICOS">
      <formula>NOT(ISERROR(SEARCH("PAÍSES NÓRDICOS",A16)))</formula>
    </cfRule>
    <cfRule type="containsText" dxfId="157" priority="132" operator="containsText" text="REINO UNIDO">
      <formula>NOT(ISERROR(SEARCH("REINO UNIDO",A16)))</formula>
    </cfRule>
    <cfRule type="containsText" dxfId="156" priority="133" operator="containsText" text="DINAMARCA">
      <formula>NOT(ISERROR(SEARCH("DINAMARCA",A16)))</formula>
    </cfRule>
    <cfRule type="containsText" dxfId="155" priority="134" operator="containsText" text="NORUEGA">
      <formula>NOT(ISERROR(SEARCH("NORUEGA",A16)))</formula>
    </cfRule>
    <cfRule type="containsText" dxfId="154" priority="135" operator="containsText" text="FINLANDIA">
      <formula>NOT(ISERROR(SEARCH("FINLANDIA",A16)))</formula>
    </cfRule>
    <cfRule type="containsText" dxfId="153" priority="136" operator="containsText" text="SUECIA">
      <formula>NOT(ISERROR(SEARCH("SUECIA",A16)))</formula>
    </cfRule>
  </conditionalFormatting>
  <conditionalFormatting sqref="B17">
    <cfRule type="containsText" dxfId="152" priority="103" operator="containsText" text="SUIZA">
      <formula>NOT(ISERROR(SEARCH("SUIZA",B17)))</formula>
    </cfRule>
    <cfRule type="containsText" dxfId="151" priority="104" operator="containsText" text="AUSTRIA">
      <formula>NOT(ISERROR(SEARCH("AUSTRIA",B17)))</formula>
    </cfRule>
    <cfRule type="containsText" dxfId="150" priority="105" operator="containsText" text="IRLANDA">
      <formula>NOT(ISERROR(SEARCH("IRLANDA",B17)))</formula>
    </cfRule>
    <cfRule type="containsText" dxfId="149" priority="106" operator="containsText" text="PAÍSES DEL ESTE">
      <formula>NOT(ISERROR(SEARCH("PAÍSES DEL ESTE",B17)))</formula>
    </cfRule>
    <cfRule type="containsText" dxfId="148" priority="107" operator="containsText" text="RUSIA">
      <formula>NOT(ISERROR(SEARCH("RUSIA",B17)))</formula>
    </cfRule>
    <cfRule type="containsText" dxfId="147" priority="108" operator="containsText" text="HOLANDA">
      <formula>NOT(ISERROR(SEARCH("HOLANDA",B17)))</formula>
    </cfRule>
    <cfRule type="containsText" dxfId="146" priority="109" operator="containsText" text="FRANCIA">
      <formula>NOT(ISERROR(SEARCH("FRANCIA",B17)))</formula>
    </cfRule>
    <cfRule type="containsText" dxfId="145" priority="110" operator="containsText" text="ITALIA">
      <formula>NOT(ISERROR(SEARCH("ITALIA",B17)))</formula>
    </cfRule>
    <cfRule type="containsText" dxfId="144" priority="111" operator="containsText" text="BÉLGICA">
      <formula>NOT(ISERROR(SEARCH("BÉLGICA",B17)))</formula>
    </cfRule>
    <cfRule type="containsText" dxfId="143" priority="112" operator="containsText" text="ESPAÑA">
      <formula>NOT(ISERROR(SEARCH("ESPAÑA",B17)))</formula>
    </cfRule>
    <cfRule type="containsText" dxfId="142" priority="113" operator="containsText" text="ALEMANIA">
      <formula>NOT(ISERROR(SEARCH("ALEMANIA",B17)))</formula>
    </cfRule>
    <cfRule type="containsText" dxfId="141" priority="114" operator="containsText" text="PAÍSES NÓRDICOS">
      <formula>NOT(ISERROR(SEARCH("PAÍSES NÓRDICOS",B17)))</formula>
    </cfRule>
    <cfRule type="containsText" dxfId="140" priority="115" operator="containsText" text="REINO UNIDO">
      <formula>NOT(ISERROR(SEARCH("REINO UNIDO",B17)))</formula>
    </cfRule>
    <cfRule type="containsText" dxfId="139" priority="116" operator="containsText" text="DINAMARCA">
      <formula>NOT(ISERROR(SEARCH("DINAMARCA",B17)))</formula>
    </cfRule>
    <cfRule type="containsText" dxfId="138" priority="117" operator="containsText" text="NORUEGA">
      <formula>NOT(ISERROR(SEARCH("NORUEGA",B17)))</formula>
    </cfRule>
    <cfRule type="containsText" dxfId="137" priority="118" operator="containsText" text="FINLANDIA">
      <formula>NOT(ISERROR(SEARCH("FINLANDIA",B17)))</formula>
    </cfRule>
    <cfRule type="containsText" dxfId="136" priority="119" operator="containsText" text="SUECIA">
      <formula>NOT(ISERROR(SEARCH("SUECIA",B17)))</formula>
    </cfRule>
  </conditionalFormatting>
  <conditionalFormatting sqref="B17">
    <cfRule type="containsText" dxfId="135" priority="86" operator="containsText" text="SUIZA">
      <formula>NOT(ISERROR(SEARCH("SUIZA",B17)))</formula>
    </cfRule>
    <cfRule type="containsText" dxfId="134" priority="87" operator="containsText" text="AUSTRIA">
      <formula>NOT(ISERROR(SEARCH("AUSTRIA",B17)))</formula>
    </cfRule>
    <cfRule type="containsText" dxfId="133" priority="88" operator="containsText" text="IRLANDA">
      <formula>NOT(ISERROR(SEARCH("IRLANDA",B17)))</formula>
    </cfRule>
    <cfRule type="containsText" dxfId="132" priority="89" operator="containsText" text="PAÍSES DEL ESTE">
      <formula>NOT(ISERROR(SEARCH("PAÍSES DEL ESTE",B17)))</formula>
    </cfRule>
    <cfRule type="containsText" dxfId="131" priority="90" operator="containsText" text="RUSIA">
      <formula>NOT(ISERROR(SEARCH("RUSIA",B17)))</formula>
    </cfRule>
    <cfRule type="containsText" dxfId="130" priority="91" operator="containsText" text="HOLANDA">
      <formula>NOT(ISERROR(SEARCH("HOLANDA",B17)))</formula>
    </cfRule>
    <cfRule type="containsText" dxfId="129" priority="92" operator="containsText" text="FRANCIA">
      <formula>NOT(ISERROR(SEARCH("FRANCIA",B17)))</formula>
    </cfRule>
    <cfRule type="containsText" dxfId="128" priority="93" operator="containsText" text="ITALIA">
      <formula>NOT(ISERROR(SEARCH("ITALIA",B17)))</formula>
    </cfRule>
    <cfRule type="containsText" dxfId="127" priority="94" operator="containsText" text="BÉLGICA">
      <formula>NOT(ISERROR(SEARCH("BÉLGICA",B17)))</formula>
    </cfRule>
    <cfRule type="containsText" dxfId="126" priority="95" operator="containsText" text="ESPAÑA">
      <formula>NOT(ISERROR(SEARCH("ESPAÑA",B17)))</formula>
    </cfRule>
    <cfRule type="containsText" dxfId="125" priority="96" operator="containsText" text="ALEMANIA">
      <formula>NOT(ISERROR(SEARCH("ALEMANIA",B17)))</formula>
    </cfRule>
    <cfRule type="containsText" dxfId="124" priority="97" operator="containsText" text="PAÍSES NÓRDICOS">
      <formula>NOT(ISERROR(SEARCH("PAÍSES NÓRDICOS",B17)))</formula>
    </cfRule>
    <cfRule type="containsText" dxfId="123" priority="98" operator="containsText" text="REINO UNIDO">
      <formula>NOT(ISERROR(SEARCH("REINO UNIDO",B17)))</formula>
    </cfRule>
    <cfRule type="containsText" dxfId="122" priority="99" operator="containsText" text="DINAMARCA">
      <formula>NOT(ISERROR(SEARCH("DINAMARCA",B17)))</formula>
    </cfRule>
    <cfRule type="containsText" dxfId="121" priority="100" operator="containsText" text="NORUEGA">
      <formula>NOT(ISERROR(SEARCH("NORUEGA",B17)))</formula>
    </cfRule>
    <cfRule type="containsText" dxfId="120" priority="101" operator="containsText" text="FINLANDIA">
      <formula>NOT(ISERROR(SEARCH("FINLANDIA",B17)))</formula>
    </cfRule>
    <cfRule type="containsText" dxfId="119" priority="102" operator="containsText" text="SUECIA">
      <formula>NOT(ISERROR(SEARCH("SUECIA",B17)))</formula>
    </cfRule>
  </conditionalFormatting>
  <conditionalFormatting sqref="B18">
    <cfRule type="containsText" dxfId="118" priority="69" operator="containsText" text="SUIZA">
      <formula>NOT(ISERROR(SEARCH("SUIZA",B18)))</formula>
    </cfRule>
    <cfRule type="containsText" dxfId="117" priority="70" operator="containsText" text="AUSTRIA">
      <formula>NOT(ISERROR(SEARCH("AUSTRIA",B18)))</formula>
    </cfRule>
    <cfRule type="containsText" dxfId="116" priority="71" operator="containsText" text="IRLANDA">
      <formula>NOT(ISERROR(SEARCH("IRLANDA",B18)))</formula>
    </cfRule>
    <cfRule type="containsText" dxfId="115" priority="72" operator="containsText" text="PAÍSES DEL ESTE">
      <formula>NOT(ISERROR(SEARCH("PAÍSES DEL ESTE",B18)))</formula>
    </cfRule>
    <cfRule type="containsText" dxfId="114" priority="73" operator="containsText" text="RUSIA">
      <formula>NOT(ISERROR(SEARCH("RUSIA",B18)))</formula>
    </cfRule>
    <cfRule type="containsText" dxfId="113" priority="74" operator="containsText" text="HOLANDA">
      <formula>NOT(ISERROR(SEARCH("HOLANDA",B18)))</formula>
    </cfRule>
    <cfRule type="containsText" dxfId="112" priority="75" operator="containsText" text="FRANCIA">
      <formula>NOT(ISERROR(SEARCH("FRANCIA",B18)))</formula>
    </cfRule>
    <cfRule type="containsText" dxfId="111" priority="76" operator="containsText" text="ITALIA">
      <formula>NOT(ISERROR(SEARCH("ITALIA",B18)))</formula>
    </cfRule>
    <cfRule type="containsText" dxfId="110" priority="77" operator="containsText" text="BÉLGICA">
      <formula>NOT(ISERROR(SEARCH("BÉLGICA",B18)))</formula>
    </cfRule>
    <cfRule type="containsText" dxfId="109" priority="78" operator="containsText" text="ESPAÑA">
      <formula>NOT(ISERROR(SEARCH("ESPAÑA",B18)))</formula>
    </cfRule>
    <cfRule type="containsText" dxfId="108" priority="79" operator="containsText" text="ALEMANIA">
      <formula>NOT(ISERROR(SEARCH("ALEMANIA",B18)))</formula>
    </cfRule>
    <cfRule type="containsText" dxfId="107" priority="80" operator="containsText" text="PAÍSES NÓRDICOS">
      <formula>NOT(ISERROR(SEARCH("PAÍSES NÓRDICOS",B18)))</formula>
    </cfRule>
    <cfRule type="containsText" dxfId="106" priority="81" operator="containsText" text="REINO UNIDO">
      <formula>NOT(ISERROR(SEARCH("REINO UNIDO",B18)))</formula>
    </cfRule>
    <cfRule type="containsText" dxfId="105" priority="82" operator="containsText" text="DINAMARCA">
      <formula>NOT(ISERROR(SEARCH("DINAMARCA",B18)))</formula>
    </cfRule>
    <cfRule type="containsText" dxfId="104" priority="83" operator="containsText" text="NORUEGA">
      <formula>NOT(ISERROR(SEARCH("NORUEGA",B18)))</formula>
    </cfRule>
    <cfRule type="containsText" dxfId="103" priority="84" operator="containsText" text="FINLANDIA">
      <formula>NOT(ISERROR(SEARCH("FINLANDIA",B18)))</formula>
    </cfRule>
    <cfRule type="containsText" dxfId="102" priority="85" operator="containsText" text="SUECIA">
      <formula>NOT(ISERROR(SEARCH("SUECIA",B18)))</formula>
    </cfRule>
  </conditionalFormatting>
  <conditionalFormatting sqref="B18">
    <cfRule type="containsText" dxfId="101" priority="52" operator="containsText" text="SUIZA">
      <formula>NOT(ISERROR(SEARCH("SUIZA",B18)))</formula>
    </cfRule>
    <cfRule type="containsText" dxfId="100" priority="53" operator="containsText" text="AUSTRIA">
      <formula>NOT(ISERROR(SEARCH("AUSTRIA",B18)))</formula>
    </cfRule>
    <cfRule type="containsText" dxfId="99" priority="54" operator="containsText" text="IRLANDA">
      <formula>NOT(ISERROR(SEARCH("IRLANDA",B18)))</formula>
    </cfRule>
    <cfRule type="containsText" dxfId="98" priority="55" operator="containsText" text="PAÍSES DEL ESTE">
      <formula>NOT(ISERROR(SEARCH("PAÍSES DEL ESTE",B18)))</formula>
    </cfRule>
    <cfRule type="containsText" dxfId="97" priority="56" operator="containsText" text="RUSIA">
      <formula>NOT(ISERROR(SEARCH("RUSIA",B18)))</formula>
    </cfRule>
    <cfRule type="containsText" dxfId="96" priority="57" operator="containsText" text="HOLANDA">
      <formula>NOT(ISERROR(SEARCH("HOLANDA",B18)))</formula>
    </cfRule>
    <cfRule type="containsText" dxfId="95" priority="58" operator="containsText" text="FRANCIA">
      <formula>NOT(ISERROR(SEARCH("FRANCIA",B18)))</formula>
    </cfRule>
    <cfRule type="containsText" dxfId="94" priority="59" operator="containsText" text="ITALIA">
      <formula>NOT(ISERROR(SEARCH("ITALIA",B18)))</formula>
    </cfRule>
    <cfRule type="containsText" dxfId="93" priority="60" operator="containsText" text="BÉLGICA">
      <formula>NOT(ISERROR(SEARCH("BÉLGICA",B18)))</formula>
    </cfRule>
    <cfRule type="containsText" dxfId="92" priority="61" operator="containsText" text="ESPAÑA">
      <formula>NOT(ISERROR(SEARCH("ESPAÑA",B18)))</formula>
    </cfRule>
    <cfRule type="containsText" dxfId="91" priority="62" operator="containsText" text="ALEMANIA">
      <formula>NOT(ISERROR(SEARCH("ALEMANIA",B18)))</formula>
    </cfRule>
    <cfRule type="containsText" dxfId="90" priority="63" operator="containsText" text="PAÍSES NÓRDICOS">
      <formula>NOT(ISERROR(SEARCH("PAÍSES NÓRDICOS",B18)))</formula>
    </cfRule>
    <cfRule type="containsText" dxfId="89" priority="64" operator="containsText" text="REINO UNIDO">
      <formula>NOT(ISERROR(SEARCH("REINO UNIDO",B18)))</formula>
    </cfRule>
    <cfRule type="containsText" dxfId="88" priority="65" operator="containsText" text="DINAMARCA">
      <formula>NOT(ISERROR(SEARCH("DINAMARCA",B18)))</formula>
    </cfRule>
    <cfRule type="containsText" dxfId="87" priority="66" operator="containsText" text="NORUEGA">
      <formula>NOT(ISERROR(SEARCH("NORUEGA",B18)))</formula>
    </cfRule>
    <cfRule type="containsText" dxfId="86" priority="67" operator="containsText" text="FINLANDIA">
      <formula>NOT(ISERROR(SEARCH("FINLANDIA",B18)))</formula>
    </cfRule>
    <cfRule type="containsText" dxfId="85" priority="68" operator="containsText" text="SUECIA">
      <formula>NOT(ISERROR(SEARCH("SUECIA",B18)))</formula>
    </cfRule>
  </conditionalFormatting>
  <conditionalFormatting sqref="B16">
    <cfRule type="containsText" dxfId="84" priority="35" operator="containsText" text="SUIZA">
      <formula>NOT(ISERROR(SEARCH("SUIZA",B16)))</formula>
    </cfRule>
    <cfRule type="containsText" dxfId="83" priority="36" operator="containsText" text="AUSTRIA">
      <formula>NOT(ISERROR(SEARCH("AUSTRIA",B16)))</formula>
    </cfRule>
    <cfRule type="containsText" dxfId="82" priority="37" operator="containsText" text="IRLANDA">
      <formula>NOT(ISERROR(SEARCH("IRLANDA",B16)))</formula>
    </cfRule>
    <cfRule type="containsText" dxfId="81" priority="38" operator="containsText" text="PAÍSES DEL ESTE">
      <formula>NOT(ISERROR(SEARCH("PAÍSES DEL ESTE",B16)))</formula>
    </cfRule>
    <cfRule type="containsText" dxfId="80" priority="39" operator="containsText" text="RUSIA">
      <formula>NOT(ISERROR(SEARCH("RUSIA",B16)))</formula>
    </cfRule>
    <cfRule type="containsText" dxfId="79" priority="40" operator="containsText" text="HOLANDA">
      <formula>NOT(ISERROR(SEARCH("HOLANDA",B16)))</formula>
    </cfRule>
    <cfRule type="containsText" dxfId="78" priority="41" operator="containsText" text="FRANCIA">
      <formula>NOT(ISERROR(SEARCH("FRANCIA",B16)))</formula>
    </cfRule>
    <cfRule type="containsText" dxfId="77" priority="42" operator="containsText" text="ITALIA">
      <formula>NOT(ISERROR(SEARCH("ITALIA",B16)))</formula>
    </cfRule>
    <cfRule type="containsText" dxfId="76" priority="43" operator="containsText" text="BÉLGICA">
      <formula>NOT(ISERROR(SEARCH("BÉLGICA",B16)))</formula>
    </cfRule>
    <cfRule type="containsText" dxfId="75" priority="44" operator="containsText" text="ESPAÑA">
      <formula>NOT(ISERROR(SEARCH("ESPAÑA",B16)))</formula>
    </cfRule>
    <cfRule type="containsText" dxfId="74" priority="45" operator="containsText" text="ALEMANIA">
      <formula>NOT(ISERROR(SEARCH("ALEMANIA",B16)))</formula>
    </cfRule>
    <cfRule type="containsText" dxfId="73" priority="46" operator="containsText" text="PAÍSES NÓRDICOS">
      <formula>NOT(ISERROR(SEARCH("PAÍSES NÓRDICOS",B16)))</formula>
    </cfRule>
    <cfRule type="containsText" dxfId="72" priority="47" operator="containsText" text="REINO UNIDO">
      <formula>NOT(ISERROR(SEARCH("REINO UNIDO",B16)))</formula>
    </cfRule>
    <cfRule type="containsText" dxfId="71" priority="48" operator="containsText" text="DINAMARCA">
      <formula>NOT(ISERROR(SEARCH("DINAMARCA",B16)))</formula>
    </cfRule>
    <cfRule type="containsText" dxfId="70" priority="49" operator="containsText" text="NORUEGA">
      <formula>NOT(ISERROR(SEARCH("NORUEGA",B16)))</formula>
    </cfRule>
    <cfRule type="containsText" dxfId="69" priority="50" operator="containsText" text="FINLANDIA">
      <formula>NOT(ISERROR(SEARCH("FINLANDIA",B16)))</formula>
    </cfRule>
    <cfRule type="containsText" dxfId="68" priority="51" operator="containsText" text="SUECIA">
      <formula>NOT(ISERROR(SEARCH("SUECIA",B16)))</formula>
    </cfRule>
  </conditionalFormatting>
  <conditionalFormatting sqref="B16">
    <cfRule type="containsText" dxfId="67" priority="18" operator="containsText" text="SUIZA">
      <formula>NOT(ISERROR(SEARCH("SUIZA",B16)))</formula>
    </cfRule>
    <cfRule type="containsText" dxfId="66" priority="19" operator="containsText" text="AUSTRIA">
      <formula>NOT(ISERROR(SEARCH("AUSTRIA",B16)))</formula>
    </cfRule>
    <cfRule type="containsText" dxfId="65" priority="20" operator="containsText" text="IRLANDA">
      <formula>NOT(ISERROR(SEARCH("IRLANDA",B16)))</formula>
    </cfRule>
    <cfRule type="containsText" dxfId="64" priority="21" operator="containsText" text="PAÍSES DEL ESTE">
      <formula>NOT(ISERROR(SEARCH("PAÍSES DEL ESTE",B16)))</formula>
    </cfRule>
    <cfRule type="containsText" dxfId="63" priority="22" operator="containsText" text="RUSIA">
      <formula>NOT(ISERROR(SEARCH("RUSIA",B16)))</formula>
    </cfRule>
    <cfRule type="containsText" dxfId="62" priority="23" operator="containsText" text="HOLANDA">
      <formula>NOT(ISERROR(SEARCH("HOLANDA",B16)))</formula>
    </cfRule>
    <cfRule type="containsText" dxfId="61" priority="24" operator="containsText" text="FRANCIA">
      <formula>NOT(ISERROR(SEARCH("FRANCIA",B16)))</formula>
    </cfRule>
    <cfRule type="containsText" dxfId="60" priority="25" operator="containsText" text="ITALIA">
      <formula>NOT(ISERROR(SEARCH("ITALIA",B16)))</formula>
    </cfRule>
    <cfRule type="containsText" dxfId="59" priority="26" operator="containsText" text="BÉLGICA">
      <formula>NOT(ISERROR(SEARCH("BÉLGICA",B16)))</formula>
    </cfRule>
    <cfRule type="containsText" dxfId="58" priority="27" operator="containsText" text="ESPAÑA">
      <formula>NOT(ISERROR(SEARCH("ESPAÑA",B16)))</formula>
    </cfRule>
    <cfRule type="containsText" dxfId="57" priority="28" operator="containsText" text="ALEMANIA">
      <formula>NOT(ISERROR(SEARCH("ALEMANIA",B16)))</formula>
    </cfRule>
    <cfRule type="containsText" dxfId="56" priority="29" operator="containsText" text="PAÍSES NÓRDICOS">
      <formula>NOT(ISERROR(SEARCH("PAÍSES NÓRDICOS",B16)))</formula>
    </cfRule>
    <cfRule type="containsText" dxfId="55" priority="30" operator="containsText" text="REINO UNIDO">
      <formula>NOT(ISERROR(SEARCH("REINO UNIDO",B16)))</formula>
    </cfRule>
    <cfRule type="containsText" dxfId="54" priority="31" operator="containsText" text="DINAMARCA">
      <formula>NOT(ISERROR(SEARCH("DINAMARCA",B16)))</formula>
    </cfRule>
    <cfRule type="containsText" dxfId="53" priority="32" operator="containsText" text="NORUEGA">
      <formula>NOT(ISERROR(SEARCH("NORUEGA",B16)))</formula>
    </cfRule>
    <cfRule type="containsText" dxfId="52" priority="33" operator="containsText" text="FINLANDIA">
      <formula>NOT(ISERROR(SEARCH("FINLANDIA",B16)))</formula>
    </cfRule>
    <cfRule type="containsText" dxfId="51" priority="34" operator="containsText" text="SUECIA">
      <formula>NOT(ISERROR(SEARCH("SUECIA",B16)))</formula>
    </cfRule>
  </conditionalFormatting>
  <conditionalFormatting sqref="B16">
    <cfRule type="containsText" dxfId="50" priority="1" operator="containsText" text="SUIZA">
      <formula>NOT(ISERROR(SEARCH("SUIZA",B16)))</formula>
    </cfRule>
    <cfRule type="containsText" dxfId="49" priority="2" operator="containsText" text="AUSTRIA">
      <formula>NOT(ISERROR(SEARCH("AUSTRIA",B16)))</formula>
    </cfRule>
    <cfRule type="containsText" dxfId="48" priority="3" operator="containsText" text="IRLANDA">
      <formula>NOT(ISERROR(SEARCH("IRLANDA",B16)))</formula>
    </cfRule>
    <cfRule type="containsText" dxfId="47" priority="4" operator="containsText" text="PAÍSES DEL ESTE">
      <formula>NOT(ISERROR(SEARCH("PAÍSES DEL ESTE",B16)))</formula>
    </cfRule>
    <cfRule type="containsText" dxfId="46" priority="5" operator="containsText" text="RUSIA">
      <formula>NOT(ISERROR(SEARCH("RUSIA",B16)))</formula>
    </cfRule>
    <cfRule type="containsText" dxfId="45" priority="6" operator="containsText" text="HOLANDA">
      <formula>NOT(ISERROR(SEARCH("HOLANDA",B16)))</formula>
    </cfRule>
    <cfRule type="containsText" dxfId="44" priority="7" operator="containsText" text="FRANCIA">
      <formula>NOT(ISERROR(SEARCH("FRANCIA",B16)))</formula>
    </cfRule>
    <cfRule type="containsText" dxfId="43" priority="8" operator="containsText" text="ITALIA">
      <formula>NOT(ISERROR(SEARCH("ITALIA",B16)))</formula>
    </cfRule>
    <cfRule type="containsText" dxfId="42" priority="9" operator="containsText" text="BÉLGICA">
      <formula>NOT(ISERROR(SEARCH("BÉLGICA",B16)))</formula>
    </cfRule>
    <cfRule type="containsText" dxfId="41" priority="10" operator="containsText" text="ESPAÑA">
      <formula>NOT(ISERROR(SEARCH("ESPAÑA",B16)))</formula>
    </cfRule>
    <cfRule type="containsText" dxfId="40" priority="11" operator="containsText" text="ALEMANIA">
      <formula>NOT(ISERROR(SEARCH("ALEMANIA",B16)))</formula>
    </cfRule>
    <cfRule type="containsText" dxfId="39" priority="12" operator="containsText" text="PAÍSES NÓRDICOS">
      <formula>NOT(ISERROR(SEARCH("PAÍSES NÓRDICOS",B16)))</formula>
    </cfRule>
    <cfRule type="containsText" dxfId="38" priority="13" operator="containsText" text="REINO UNIDO">
      <formula>NOT(ISERROR(SEARCH("REINO UNIDO",B16)))</formula>
    </cfRule>
    <cfRule type="containsText" dxfId="37" priority="14" operator="containsText" text="DINAMARCA">
      <formula>NOT(ISERROR(SEARCH("DINAMARCA",B16)))</formula>
    </cfRule>
    <cfRule type="containsText" dxfId="36" priority="15" operator="containsText" text="NORUEGA">
      <formula>NOT(ISERROR(SEARCH("NORUEGA",B16)))</formula>
    </cfRule>
    <cfRule type="containsText" dxfId="35" priority="16" operator="containsText" text="FINLANDIA">
      <formula>NOT(ISERROR(SEARCH("FINLANDIA",B16)))</formula>
    </cfRule>
    <cfRule type="containsText" dxfId="34" priority="17" operator="containsText" text="SUECIA">
      <formula>NOT(ISERROR(SEARCH("SUECIA",B16)))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>acum. mayo 2012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-2.2729102629073683E-2</v>
      </c>
      <c r="D8" s="160">
        <v>-6.4294258373205793E-2</v>
      </c>
      <c r="E8" s="160">
        <v>-0.4520025193583046</v>
      </c>
      <c r="F8" s="160">
        <v>-0.46275284681823414</v>
      </c>
      <c r="G8" s="160">
        <v>-0.45896553509808447</v>
      </c>
    </row>
    <row r="9" spans="2:7" ht="15" customHeight="1">
      <c r="B9" s="75" t="str">
        <f>'Nacionalidad-Zona (datos)'!B9</f>
        <v>Países Nórdicos</v>
      </c>
      <c r="C9" s="159">
        <v>-9.3689237712712314E-2</v>
      </c>
      <c r="D9" s="160">
        <v>-0.24521422060164089</v>
      </c>
      <c r="E9" s="160">
        <v>-0.47324430967792097</v>
      </c>
      <c r="F9" s="160">
        <v>-0.41604616657436089</v>
      </c>
      <c r="G9" s="160">
        <v>-0.45320170969577467</v>
      </c>
    </row>
    <row r="10" spans="2:7" ht="15" customHeight="1">
      <c r="B10" s="75" t="str">
        <f>'Nacionalidad-Zona (datos)'!B10</f>
        <v>Suecia</v>
      </c>
      <c r="C10" s="159">
        <v>0.10065863644454986</v>
      </c>
      <c r="D10" s="160">
        <v>-8.4095063985374807E-2</v>
      </c>
      <c r="E10" s="160">
        <v>-0.39012230271870374</v>
      </c>
      <c r="F10" s="160">
        <v>-0.41207797627327469</v>
      </c>
      <c r="G10" s="160">
        <v>-0.39506156920894853</v>
      </c>
    </row>
    <row r="11" spans="2:7" ht="15" customHeight="1">
      <c r="B11" s="75" t="str">
        <f>'Nacionalidad-Zona (datos)'!B11</f>
        <v>Finlandia</v>
      </c>
      <c r="C11" s="159">
        <v>-0.28422110306461301</v>
      </c>
      <c r="D11" s="160">
        <v>-0.14239482200647247</v>
      </c>
      <c r="E11" s="160">
        <v>-0.51839426632610275</v>
      </c>
      <c r="F11" s="160">
        <v>-0.50743379959531976</v>
      </c>
      <c r="G11" s="160">
        <v>-0.57463414634146348</v>
      </c>
    </row>
    <row r="12" spans="2:7" ht="15" customHeight="1">
      <c r="B12" s="75" t="str">
        <f>'Nacionalidad-Zona (datos)'!B12</f>
        <v>Noruega</v>
      </c>
      <c r="C12" s="159">
        <v>-7.6668278097079767E-2</v>
      </c>
      <c r="D12" s="160">
        <v>-0.33202357563850693</v>
      </c>
      <c r="E12" s="160">
        <v>-0.46096041055718473</v>
      </c>
      <c r="F12" s="160">
        <v>-0.38973249130774146</v>
      </c>
      <c r="G12" s="160">
        <v>-0.43834689620177036</v>
      </c>
    </row>
    <row r="13" spans="2:7" ht="15" customHeight="1">
      <c r="B13" s="75" t="str">
        <f>'Nacionalidad-Zona (datos)'!B13</f>
        <v>Dinamarca</v>
      </c>
      <c r="C13" s="159">
        <v>-0.12327194689823828</v>
      </c>
      <c r="D13" s="160">
        <v>-0.45192307692307687</v>
      </c>
      <c r="E13" s="160">
        <v>-0.46598295536617074</v>
      </c>
      <c r="F13" s="160">
        <v>-0.35139553547543323</v>
      </c>
      <c r="G13" s="160">
        <v>-0.42202892978999473</v>
      </c>
    </row>
    <row r="14" spans="2:7" ht="15" customHeight="1">
      <c r="B14" s="75" t="str">
        <f>'Nacionalidad-Zona (datos)'!B14</f>
        <v>España</v>
      </c>
      <c r="C14" s="159">
        <v>-5.2760509551338819E-2</v>
      </c>
      <c r="D14" s="160">
        <v>-0.35753391852946759</v>
      </c>
      <c r="E14" s="160">
        <v>-0.49047195329393845</v>
      </c>
      <c r="F14" s="160">
        <v>-0.48161323943152856</v>
      </c>
      <c r="G14" s="160">
        <v>-0.51832968407882385</v>
      </c>
    </row>
    <row r="15" spans="2:7" ht="15" customHeight="1">
      <c r="B15" s="75" t="str">
        <f>'Nacionalidad-Zona (datos)'!B15</f>
        <v>Alemania</v>
      </c>
      <c r="C15" s="159">
        <v>-9.7378776762488961E-3</v>
      </c>
      <c r="D15" s="160">
        <v>-0.30924794607120287</v>
      </c>
      <c r="E15" s="160">
        <v>-0.39024218032902636</v>
      </c>
      <c r="F15" s="160">
        <v>-0.45309362728101088</v>
      </c>
      <c r="G15" s="160">
        <v>-0.45427440129758612</v>
      </c>
    </row>
    <row r="16" spans="2:7" ht="15" customHeight="1">
      <c r="B16" s="75" t="str">
        <f>'Nacionalidad-Zona (datos)'!B16</f>
        <v>Francia</v>
      </c>
      <c r="C16" s="159">
        <v>-0.13582648622522953</v>
      </c>
      <c r="D16" s="160">
        <v>-0.43305084745762712</v>
      </c>
      <c r="E16" s="160">
        <v>-0.40728421752868782</v>
      </c>
      <c r="F16" s="160">
        <v>-0.37651441303439637</v>
      </c>
      <c r="G16" s="160">
        <v>-0.5084121096087113</v>
      </c>
    </row>
    <row r="17" spans="2:7" ht="15" customHeight="1">
      <c r="B17" s="75" t="str">
        <f>'Nacionalidad-Zona (datos)'!B17</f>
        <v>Holanda</v>
      </c>
      <c r="C17" s="159">
        <v>-0.12389302808964098</v>
      </c>
      <c r="D17" s="160">
        <v>-0.39627039627039629</v>
      </c>
      <c r="E17" s="160">
        <v>-0.47843942505133474</v>
      </c>
      <c r="F17" s="160">
        <v>-0.43267793658855114</v>
      </c>
      <c r="G17" s="160">
        <v>-0.45948807725430951</v>
      </c>
    </row>
    <row r="18" spans="2:7" ht="15" customHeight="1">
      <c r="B18" s="75" t="str">
        <f>'Nacionalidad-Zona (datos)'!B18</f>
        <v>Bélgica</v>
      </c>
      <c r="C18" s="159">
        <v>-2.1271469383540409E-2</v>
      </c>
      <c r="D18" s="160">
        <v>-0.32820512820512826</v>
      </c>
      <c r="E18" s="160">
        <v>-0.47355769230769229</v>
      </c>
      <c r="F18" s="160">
        <v>-0.42447042969243509</v>
      </c>
      <c r="G18" s="160">
        <v>-0.4669784913224857</v>
      </c>
    </row>
    <row r="19" spans="2:7" ht="15" customHeight="1">
      <c r="B19" s="75" t="str">
        <f>'Nacionalidad-Zona (datos)'!B19</f>
        <v>Italia</v>
      </c>
      <c r="C19" s="159">
        <v>-0.2525555197329743</v>
      </c>
      <c r="D19" s="160">
        <v>-0.41438730853391681</v>
      </c>
      <c r="E19" s="160">
        <v>-0.57223352637345437</v>
      </c>
      <c r="F19" s="160">
        <v>-0.55813135949065484</v>
      </c>
      <c r="G19" s="160">
        <v>-0.54655361909247913</v>
      </c>
    </row>
    <row r="20" spans="2:7" ht="15" customHeight="1">
      <c r="B20" s="75" t="str">
        <f>'Nacionalidad-Zona (datos)'!B20</f>
        <v>Rusia</v>
      </c>
      <c r="C20" s="159">
        <v>0.24249097856081514</v>
      </c>
      <c r="D20" s="160">
        <v>-1.851851851851849E-2</v>
      </c>
      <c r="E20" s="160">
        <v>-0.52757648953301128</v>
      </c>
      <c r="F20" s="160">
        <v>-0.27473499680521651</v>
      </c>
      <c r="G20" s="160">
        <v>-0.36971070429517372</v>
      </c>
    </row>
    <row r="21" spans="2:7" ht="15" customHeight="1">
      <c r="B21" s="75" t="str">
        <f>'Nacionalidad-Zona (datos)'!B21</f>
        <v>Países del Este</v>
      </c>
      <c r="C21" s="159">
        <v>0.21534138803034564</v>
      </c>
      <c r="D21" s="160">
        <v>-0.31971830985915495</v>
      </c>
      <c r="E21" s="160">
        <v>-0.49628171478565175</v>
      </c>
      <c r="F21" s="160">
        <v>-0.28112046225348575</v>
      </c>
      <c r="G21" s="160">
        <v>-0.41968804875529386</v>
      </c>
    </row>
    <row r="22" spans="2:7" ht="15" customHeight="1">
      <c r="B22" s="75" t="str">
        <f>'Nacionalidad-Zona (datos)'!B22</f>
        <v>Irlanda</v>
      </c>
      <c r="C22" s="159">
        <v>-5.7880584666298973E-2</v>
      </c>
      <c r="D22" s="160">
        <v>-0.39035087719298245</v>
      </c>
      <c r="E22" s="160">
        <v>-0.30618892508143325</v>
      </c>
      <c r="F22" s="160">
        <v>-0.46989310172039422</v>
      </c>
      <c r="G22" s="160">
        <v>-0.4678379416282642</v>
      </c>
    </row>
    <row r="23" spans="2:7" ht="15" customHeight="1">
      <c r="B23" s="75" t="str">
        <f>'Nacionalidad-Zona (datos)'!B23</f>
        <v>Austria</v>
      </c>
      <c r="C23" s="159">
        <v>-8.9618630208673999E-2</v>
      </c>
      <c r="D23" s="160">
        <v>-0.39487179487179491</v>
      </c>
      <c r="E23" s="160">
        <v>-0.36825530128070538</v>
      </c>
      <c r="F23" s="160">
        <v>-0.4124887628794689</v>
      </c>
      <c r="G23" s="160">
        <v>-0.52707451121722682</v>
      </c>
    </row>
    <row r="24" spans="2:7" ht="15" customHeight="1">
      <c r="B24" s="75" t="str">
        <f>'Nacionalidad-Zona (datos)'!B24</f>
        <v>Suiza</v>
      </c>
      <c r="C24" s="159">
        <v>-7.1901081916537879E-2</v>
      </c>
      <c r="D24" s="160">
        <v>-0.18339100346020765</v>
      </c>
      <c r="E24" s="160">
        <v>-0.45073235685752333</v>
      </c>
      <c r="F24" s="160">
        <v>-0.45344766350398291</v>
      </c>
      <c r="G24" s="160">
        <v>-0.49121939154093497</v>
      </c>
    </row>
    <row r="25" spans="2:7" ht="15" customHeight="1">
      <c r="B25" s="75" t="str">
        <f>'Nacionalidad-Zona (datos)'!B25</f>
        <v>Resto de Europa</v>
      </c>
      <c r="C25" s="159">
        <v>-8.617681011570788E-3</v>
      </c>
      <c r="D25" s="160">
        <v>-0.39655172413793105</v>
      </c>
      <c r="E25" s="160">
        <v>-0.58074354958371122</v>
      </c>
      <c r="F25" s="160">
        <v>-0.49250603617147282</v>
      </c>
      <c r="G25" s="160">
        <v>-0.41145465864287201</v>
      </c>
    </row>
    <row r="26" spans="2:7" ht="15" customHeight="1">
      <c r="B26" s="75" t="str">
        <f>'Nacionalidad-Zona (datos)'!B26</f>
        <v>Usa</v>
      </c>
      <c r="C26" s="159">
        <v>-3.4901113511717208E-3</v>
      </c>
      <c r="D26" s="160">
        <v>-0.21785334750265672</v>
      </c>
      <c r="E26" s="160">
        <v>-0.53552554315913092</v>
      </c>
      <c r="F26" s="160">
        <v>-0.39519535374868009</v>
      </c>
      <c r="G26" s="160">
        <v>-0.41823161189358371</v>
      </c>
    </row>
    <row r="27" spans="2:7" ht="15" customHeight="1">
      <c r="B27" s="75" t="str">
        <f>'Nacionalidad-Zona (datos)'!B27</f>
        <v>Resto de América</v>
      </c>
      <c r="C27" s="159">
        <v>-1.8876828692779846E-3</v>
      </c>
      <c r="D27" s="160">
        <v>-0.35265438786565551</v>
      </c>
      <c r="E27" s="160">
        <v>-0.65351983490025223</v>
      </c>
      <c r="F27" s="160">
        <v>-0.38918748024027827</v>
      </c>
      <c r="G27" s="160">
        <v>-0.58712871287128721</v>
      </c>
    </row>
    <row r="28" spans="2:7" ht="15" customHeight="1">
      <c r="B28" s="75" t="str">
        <f>'Nacionalidad-Zona (datos)'!B28</f>
        <v>Resto del Mundo</v>
      </c>
      <c r="C28" s="159">
        <v>0.14332036316472108</v>
      </c>
      <c r="D28" s="160">
        <v>-0.47703842549203379</v>
      </c>
      <c r="E28" s="160">
        <v>-0.43065389421074551</v>
      </c>
      <c r="F28" s="160">
        <v>-0.52275425405619314</v>
      </c>
      <c r="G28" s="160">
        <v>-0.41737849779086889</v>
      </c>
    </row>
    <row r="29" spans="2:7" ht="15" customHeight="1">
      <c r="B29" s="105" t="s">
        <v>140</v>
      </c>
      <c r="C29" s="161">
        <v>-3.8173899378952658E-2</v>
      </c>
      <c r="D29" s="161">
        <v>-0.32993116544030388</v>
      </c>
      <c r="E29" s="161">
        <v>-0.43386291012196765</v>
      </c>
      <c r="F29" s="161">
        <v>-0.43975280766913816</v>
      </c>
      <c r="G29" s="161">
        <v>-0.46002991072102961</v>
      </c>
    </row>
    <row r="30" spans="2:7" ht="15" customHeight="1">
      <c r="B30" s="156" t="s">
        <v>96</v>
      </c>
      <c r="C30" s="162">
        <v>-4.1347401416887086E-2</v>
      </c>
      <c r="D30" s="162">
        <v>-0.35152419526753353</v>
      </c>
      <c r="E30" s="162">
        <v>-0.46454698853455578</v>
      </c>
      <c r="F30" s="162">
        <v>-0.44727448487436672</v>
      </c>
      <c r="G30" s="162">
        <v>-0.46740776903995351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C23" sqref="C23"/>
    </sheetView>
  </sheetViews>
  <sheetFormatPr baseColWidth="10" defaultRowHeight="12"/>
  <cols>
    <col min="1" max="1" width="15.7109375" style="150" customWidth="1"/>
    <col min="2" max="2" width="20.7109375" style="150" customWidth="1"/>
    <col min="3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2:10" ht="15" customHeight="1">
      <c r="B1" s="151"/>
    </row>
    <row r="2" spans="2:10" ht="15" customHeight="1">
      <c r="B2" s="151"/>
    </row>
    <row r="3" spans="2:10" ht="15" customHeight="1">
      <c r="B3" s="151"/>
    </row>
    <row r="4" spans="2:10" ht="15" customHeight="1">
      <c r="B4" s="151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>acum. mayo 2012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0.30892443373585371</v>
      </c>
      <c r="D8" s="160">
        <f>'Nacionalidad-Zona (datos)'!D8/'Nacionalidad-Zona (datos)'!D$30</f>
        <v>3.1169685015838861E-2</v>
      </c>
      <c r="E8" s="160">
        <f>'Nacionalidad-Zona (datos)'!E8/'Nacionalidad-Zona (datos)'!E$30</f>
        <v>7.5914154543378229E-2</v>
      </c>
      <c r="F8" s="160">
        <f>'Nacionalidad-Zona (datos)'!F8/'Nacionalidad-Zona (datos)'!F$30</f>
        <v>0.33361372434006109</v>
      </c>
      <c r="G8" s="160">
        <f>'Nacionalidad-Zona (datos)'!G8/'Nacionalidad-Zona (datos)'!G$30</f>
        <v>0.42708495915925287</v>
      </c>
    </row>
    <row r="9" spans="2:10" ht="15" customHeight="1">
      <c r="B9" s="75" t="str">
        <f>'Nacionalidad-Zona (datos)'!B9</f>
        <v>Países Nórdicos</v>
      </c>
      <c r="C9" s="159">
        <f>'Nacionalidad-Zona (datos)'!C9/'Nacionalidad-Zona (datos)'!C$30</f>
        <v>0.12747387327321064</v>
      </c>
      <c r="D9" s="160">
        <f>'Nacionalidad-Zona (datos)'!D9/'Nacionalidad-Zona (datos)'!D$30</f>
        <v>1.6496324188631881E-2</v>
      </c>
      <c r="E9" s="160">
        <f>'Nacionalidad-Zona (datos)'!E9/'Nacionalidad-Zona (datos)'!E$30</f>
        <v>6.9544776827988306E-2</v>
      </c>
      <c r="F9" s="160">
        <f>'Nacionalidad-Zona (datos)'!F9/'Nacionalidad-Zona (datos)'!F$30</f>
        <v>8.3632574841386489E-2</v>
      </c>
      <c r="G9" s="160">
        <f>'Nacionalidad-Zona (datos)'!G9/'Nacionalidad-Zona (datos)'!G$30</f>
        <v>0.15355600645127726</v>
      </c>
    </row>
    <row r="10" spans="2:10" ht="15" customHeight="1">
      <c r="B10" s="75" t="str">
        <f>'Nacionalidad-Zona (datos)'!B10</f>
        <v>Suecia</v>
      </c>
      <c r="C10" s="159">
        <f>'Nacionalidad-Zona (datos)'!C10/'Nacionalidad-Zona (datos)'!C$30</f>
        <v>4.6285765331813548E-2</v>
      </c>
      <c r="D10" s="160">
        <f>'Nacionalidad-Zona (datos)'!D10/'Nacionalidad-Zona (datos)'!D$30</f>
        <v>4.9907357599665294E-3</v>
      </c>
      <c r="E10" s="160">
        <f>'Nacionalidad-Zona (datos)'!E10/'Nacionalidad-Zona (datos)'!E$30</f>
        <v>2.0090998442299647E-2</v>
      </c>
      <c r="F10" s="160">
        <f>'Nacionalidad-Zona (datos)'!F10/'Nacionalidad-Zona (datos)'!F$30</f>
        <v>2.8971996478628428E-2</v>
      </c>
      <c r="G10" s="160">
        <f>'Nacionalidad-Zona (datos)'!G10/'Nacionalidad-Zona (datos)'!G$30</f>
        <v>5.8115999118028151E-2</v>
      </c>
    </row>
    <row r="11" spans="2:10" ht="15" customHeight="1">
      <c r="B11" s="75" t="str">
        <f>'Nacionalidad-Zona (datos)'!B11</f>
        <v>Finlandia</v>
      </c>
      <c r="C11" s="159">
        <f>'Nacionalidad-Zona (datos)'!C11/'Nacionalidad-Zona (datos)'!C$30</f>
        <v>2.9151742871387287E-2</v>
      </c>
      <c r="D11" s="160">
        <f>'Nacionalidad-Zona (datos)'!D11/'Nacionalidad-Zona (datos)'!D$30</f>
        <v>5.2796206642360486E-3</v>
      </c>
      <c r="E11" s="160">
        <f>'Nacionalidad-Zona (datos)'!E11/'Nacionalidad-Zona (datos)'!E$30</f>
        <v>3.2419157404722371E-2</v>
      </c>
      <c r="F11" s="160">
        <f>'Nacionalidad-Zona (datos)'!F11/'Nacionalidad-Zona (datos)'!F$30</f>
        <v>1.6448408870801113E-2</v>
      </c>
      <c r="G11" s="160">
        <f>'Nacionalidad-Zona (datos)'!G11/'Nacionalidad-Zona (datos)'!G$30</f>
        <v>2.8624445980462838E-2</v>
      </c>
    </row>
    <row r="12" spans="2:10" ht="15" customHeight="1">
      <c r="B12" s="75" t="str">
        <f>'Nacionalidad-Zona (datos)'!B12</f>
        <v>Noruega</v>
      </c>
      <c r="C12" s="159">
        <f>'Nacionalidad-Zona (datos)'!C12/'Nacionalidad-Zona (datos)'!C$30</f>
        <v>2.573571794663216E-2</v>
      </c>
      <c r="D12" s="160">
        <f>'Nacionalidad-Zona (datos)'!D12/'Nacionalidad-Zona (datos)'!D$30</f>
        <v>3.386926463849541E-3</v>
      </c>
      <c r="E12" s="160">
        <f>'Nacionalidad-Zona (datos)'!E12/'Nacionalidad-Zona (datos)'!E$30</f>
        <v>7.5472763339894319E-3</v>
      </c>
      <c r="F12" s="160">
        <f>'Nacionalidad-Zona (datos)'!F12/'Nacionalidad-Zona (datos)'!F$30</f>
        <v>1.6844024586929209E-2</v>
      </c>
      <c r="G12" s="160">
        <f>'Nacionalidad-Zona (datos)'!G12/'Nacionalidad-Zona (datos)'!G$30</f>
        <v>3.701928198572494E-2</v>
      </c>
    </row>
    <row r="13" spans="2:10" ht="15" customHeight="1">
      <c r="B13" s="75" t="str">
        <f>'Nacionalidad-Zona (datos)'!B13</f>
        <v>Dinamarca</v>
      </c>
      <c r="C13" s="159">
        <f>'Nacionalidad-Zona (datos)'!C13/'Nacionalidad-Zona (datos)'!C$30</f>
        <v>2.6300647123377638E-2</v>
      </c>
      <c r="D13" s="160">
        <f>'Nacionalidad-Zona (datos)'!D13/'Nacionalidad-Zona (datos)'!D$30</f>
        <v>2.8390413005797621E-3</v>
      </c>
      <c r="E13" s="160">
        <f>'Nacionalidad-Zona (datos)'!E13/'Nacionalidad-Zona (datos)'!E$30</f>
        <v>9.4873446469768558E-3</v>
      </c>
      <c r="F13" s="160">
        <f>'Nacionalidad-Zona (datos)'!F13/'Nacionalidad-Zona (datos)'!F$30</f>
        <v>2.1368144905027746E-2</v>
      </c>
      <c r="G13" s="160">
        <f>'Nacionalidad-Zona (datos)'!G13/'Nacionalidad-Zona (datos)'!G$30</f>
        <v>2.9796279367061324E-2</v>
      </c>
    </row>
    <row r="14" spans="2:10" ht="15" customHeight="1">
      <c r="B14" s="75" t="str">
        <f>'Nacionalidad-Zona (datos)'!B14</f>
        <v>España</v>
      </c>
      <c r="C14" s="159">
        <f>'Nacionalidad-Zona (datos)'!C14/'Nacionalidad-Zona (datos)'!C$30</f>
        <v>0.21497251958911884</v>
      </c>
      <c r="D14" s="160">
        <f>'Nacionalidad-Zona (datos)'!D14/'Nacionalidad-Zona (datos)'!D$30</f>
        <v>0.77502839041300575</v>
      </c>
      <c r="E14" s="160">
        <f>'Nacionalidad-Zona (datos)'!E14/'Nacionalidad-Zona (datos)'!E$30</f>
        <v>0.51579128355022241</v>
      </c>
      <c r="F14" s="160">
        <f>'Nacionalidad-Zona (datos)'!F14/'Nacionalidad-Zona (datos)'!F$30</f>
        <v>0.16852152335552634</v>
      </c>
      <c r="G14" s="160">
        <f>'Nacionalidad-Zona (datos)'!G14/'Nacionalidad-Zona (datos)'!G$30</f>
        <v>0.11445071239046578</v>
      </c>
    </row>
    <row r="15" spans="2:10" ht="15" customHeight="1">
      <c r="B15" s="75" t="str">
        <f>'Nacionalidad-Zona (datos)'!B15</f>
        <v>Alemania</v>
      </c>
      <c r="C15" s="159">
        <f>'Nacionalidad-Zona (datos)'!C15/'Nacionalidad-Zona (datos)'!C$30</f>
        <v>0.12596074141464852</v>
      </c>
      <c r="D15" s="160">
        <f>'Nacionalidad-Zona (datos)'!D15/'Nacionalidad-Zona (datos)'!D$30</f>
        <v>3.2663917279301895E-2</v>
      </c>
      <c r="E15" s="160">
        <f>'Nacionalidad-Zona (datos)'!E15/'Nacionalidad-Zona (datos)'!E$30</f>
        <v>0.24378138817533496</v>
      </c>
      <c r="F15" s="160">
        <f>'Nacionalidad-Zona (datos)'!F15/'Nacionalidad-Zona (datos)'!F$30</f>
        <v>0.13283189367729703</v>
      </c>
      <c r="G15" s="160">
        <f>'Nacionalidad-Zona (datos)'!G15/'Nacionalidad-Zona (datos)'!G$30</f>
        <v>5.668155613527863E-2</v>
      </c>
    </row>
    <row r="16" spans="2:10" ht="15" customHeight="1">
      <c r="B16" s="75" t="str">
        <f>'Nacionalidad-Zona (datos)'!B16</f>
        <v>Francia</v>
      </c>
      <c r="C16" s="159">
        <f>'Nacionalidad-Zona (datos)'!C16/'Nacionalidad-Zona (datos)'!C$30</f>
        <v>3.569184610570663E-2</v>
      </c>
      <c r="D16" s="160">
        <f>'Nacionalidad-Zona (datos)'!D16/'Nacionalidad-Zona (datos)'!D$30</f>
        <v>1.9992827685135377E-2</v>
      </c>
      <c r="E16" s="160">
        <f>'Nacionalidad-Zona (datos)'!E16/'Nacionalidad-Zona (datos)'!E$30</f>
        <v>2.7438108997964981E-2</v>
      </c>
      <c r="F16" s="160">
        <f>'Nacionalidad-Zona (datos)'!F16/'Nacionalidad-Zona (datos)'!F$30</f>
        <v>3.5074662673950957E-2</v>
      </c>
      <c r="G16" s="160">
        <f>'Nacionalidad-Zona (datos)'!G16/'Nacionalidad-Zona (datos)'!G$30</f>
        <v>2.5444640162917049E-2</v>
      </c>
    </row>
    <row r="17" spans="2:11" ht="15" customHeight="1">
      <c r="B17" s="75" t="str">
        <f>'Nacionalidad-Zona (datos)'!B17</f>
        <v>Holanda</v>
      </c>
      <c r="C17" s="159">
        <f>'Nacionalidad-Zona (datos)'!C17/'Nacionalidad-Zona (datos)'!C$30</f>
        <v>2.9869881639352606E-2</v>
      </c>
      <c r="D17" s="160">
        <f>'Nacionalidad-Zona (datos)'!D17/'Nacionalidad-Zona (datos)'!D$30</f>
        <v>5.1600820831590065E-3</v>
      </c>
      <c r="E17" s="160">
        <f>'Nacionalidad-Zona (datos)'!E17/'Nacionalidad-Zona (datos)'!E$30</f>
        <v>4.5627532546185685E-3</v>
      </c>
      <c r="F17" s="160">
        <f>'Nacionalidad-Zona (datos)'!F17/'Nacionalidad-Zona (datos)'!F$30</f>
        <v>3.8285613003614397E-2</v>
      </c>
      <c r="G17" s="160">
        <f>'Nacionalidad-Zona (datos)'!G17/'Nacionalidad-Zona (datos)'!G$30</f>
        <v>4.7424567870954636E-2</v>
      </c>
    </row>
    <row r="18" spans="2:11" ht="15" customHeight="1">
      <c r="B18" s="75" t="str">
        <f>'Nacionalidad-Zona (datos)'!B18</f>
        <v>Bélgica</v>
      </c>
      <c r="C18" s="159">
        <f>'Nacionalidad-Zona (datos)'!C18/'Nacionalidad-Zona (datos)'!C$30</f>
        <v>2.838120342890052E-2</v>
      </c>
      <c r="D18" s="160">
        <f>'Nacionalidad-Zona (datos)'!D18/'Nacionalidad-Zona (datos)'!D$30</f>
        <v>5.219851373697528E-3</v>
      </c>
      <c r="E18" s="160">
        <f>'Nacionalidad-Zona (datos)'!E18/'Nacionalidad-Zona (datos)'!E$30</f>
        <v>2.8100195803190849E-3</v>
      </c>
      <c r="F18" s="160">
        <f>'Nacionalidad-Zona (datos)'!F18/'Nacionalidad-Zona (datos)'!F$30</f>
        <v>4.0148140459247174E-2</v>
      </c>
      <c r="G18" s="160">
        <f>'Nacionalidad-Zona (datos)'!G18/'Nacionalidad-Zona (datos)'!G$30</f>
        <v>3.656095391697077E-2</v>
      </c>
    </row>
    <row r="19" spans="2:11" ht="15" customHeight="1">
      <c r="B19" s="75" t="str">
        <f>'Nacionalidad-Zona (datos)'!B19</f>
        <v>Italia</v>
      </c>
      <c r="C19" s="159">
        <f>'Nacionalidad-Zona (datos)'!C19/'Nacionalidad-Zona (datos)'!C$30</f>
        <v>1.9668717945134997E-2</v>
      </c>
      <c r="D19" s="160">
        <f>'Nacionalidad-Zona (datos)'!D19/'Nacionalidad-Zona (datos)'!D$30</f>
        <v>2.1327675173829021E-2</v>
      </c>
      <c r="E19" s="160">
        <f>'Nacionalidad-Zona (datos)'!E19/'Nacionalidad-Zona (datos)'!E$30</f>
        <v>7.0135009251251681E-3</v>
      </c>
      <c r="F19" s="160">
        <f>'Nacionalidad-Zona (datos)'!F19/'Nacionalidad-Zona (datos)'!F$30</f>
        <v>2.2155459349995545E-2</v>
      </c>
      <c r="G19" s="160">
        <f>'Nacionalidad-Zona (datos)'!G19/'Nacionalidad-Zona (datos)'!G$30</f>
        <v>2.5042054697119471E-2</v>
      </c>
    </row>
    <row r="20" spans="2:11" ht="15" customHeight="1">
      <c r="B20" s="75" t="str">
        <f>'Nacionalidad-Zona (datos)'!B20</f>
        <v>Rusia</v>
      </c>
      <c r="C20" s="159">
        <f>'Nacionalidad-Zona (datos)'!C20/'Nacionalidad-Zona (datos)'!C$30</f>
        <v>2.3369203674435107E-2</v>
      </c>
      <c r="D20" s="160">
        <f>'Nacionalidad-Zona (datos)'!D20/'Nacionalidad-Zona (datos)'!D$30</f>
        <v>7.9194309963540738E-3</v>
      </c>
      <c r="E20" s="160">
        <f>'Nacionalidad-Zona (datos)'!E20/'Nacionalidad-Zona (datos)'!E$30</f>
        <v>6.0229369452135997E-3</v>
      </c>
      <c r="F20" s="160">
        <f>'Nacionalidad-Zona (datos)'!F20/'Nacionalidad-Zona (datos)'!F$30</f>
        <v>4.3349298320689622E-2</v>
      </c>
      <c r="G20" s="160">
        <f>'Nacionalidad-Zona (datos)'!G20/'Nacionalidad-Zona (datos)'!G$30</f>
        <v>2.2049296280605785E-2</v>
      </c>
    </row>
    <row r="21" spans="2:11" ht="15" customHeight="1">
      <c r="B21" s="75" t="str">
        <f>'Nacionalidad-Zona (datos)'!B21</f>
        <v>Países del Este</v>
      </c>
      <c r="C21" s="159">
        <f>'Nacionalidad-Zona (datos)'!C21/'Nacionalidad-Zona (datos)'!C$30</f>
        <v>2.1586083578576807E-2</v>
      </c>
      <c r="D21" s="160">
        <f>'Nacionalidad-Zona (datos)'!D21/'Nacionalidad-Zona (datos)'!D$30</f>
        <v>9.6228557767019298E-3</v>
      </c>
      <c r="E21" s="160">
        <f>'Nacionalidad-Zona (datos)'!E21/'Nacionalidad-Zona (datos)'!E$30</f>
        <v>5.9100229164153898E-3</v>
      </c>
      <c r="F21" s="160">
        <f>'Nacionalidad-Zona (datos)'!F21/'Nacionalidad-Zona (datos)'!F$30</f>
        <v>3.9229606940118081E-2</v>
      </c>
      <c r="G21" s="160">
        <f>'Nacionalidad-Zona (datos)'!G21/'Nacionalidad-Zona (datos)'!G$30</f>
        <v>1.3918308596004866E-2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1.3638647942824376E-2</v>
      </c>
      <c r="D22" s="160">
        <f>'Nacionalidad-Zona (datos)'!D22/'Nacionalidad-Zona (datos)'!D$30</f>
        <v>2.7693104616181539E-3</v>
      </c>
      <c r="E22" s="160">
        <f>'Nacionalidad-Zona (datos)'!E22/'Nacionalidad-Zona (datos)'!E$30</f>
        <v>3.2796392910025484E-3</v>
      </c>
      <c r="F22" s="160">
        <f>'Nacionalidad-Zona (datos)'!F22/'Nacionalidad-Zona (datos)'!F$30</f>
        <v>1.2431538406549985E-2</v>
      </c>
      <c r="G22" s="160">
        <f>'Nacionalidad-Zona (datos)'!G22/'Nacionalidad-Zona (datos)'!G$30</f>
        <v>2.7464999838965814E-2</v>
      </c>
    </row>
    <row r="23" spans="2:11" ht="15" customHeight="1">
      <c r="B23" s="75" t="str">
        <f>'Nacionalidad-Zona (datos)'!B23</f>
        <v>Austria</v>
      </c>
      <c r="C23" s="159">
        <f>'Nacionalidad-Zona (datos)'!C23/'Nacionalidad-Zona (datos)'!C$30</f>
        <v>6.9453351172851863E-3</v>
      </c>
      <c r="D23" s="160">
        <f>'Nacionalidad-Zona (datos)'!D23/'Nacionalidad-Zona (datos)'!D$30</f>
        <v>2.3509254278485047E-3</v>
      </c>
      <c r="E23" s="160">
        <f>'Nacionalidad-Zona (datos)'!E23/'Nacionalidad-Zona (datos)'!E$30</f>
        <v>7.7217798330412113E-3</v>
      </c>
      <c r="F23" s="160">
        <f>'Nacionalidad-Zona (datos)'!F23/'Nacionalidad-Zona (datos)'!F$30</f>
        <v>8.3196810005552336E-3</v>
      </c>
      <c r="G23" s="160">
        <f>'Nacionalidad-Zona (datos)'!G23/'Nacionalidad-Zona (datos)'!G$30</f>
        <v>6.5020649537584144E-3</v>
      </c>
    </row>
    <row r="24" spans="2:11" ht="15" customHeight="1">
      <c r="B24" s="75" t="str">
        <f>'Nacionalidad-Zona (datos)'!B24</f>
        <v>Suiza</v>
      </c>
      <c r="C24" s="159">
        <f>'Nacionalidad-Zona (datos)'!C24/'Nacionalidad-Zona (datos)'!C$30</f>
        <v>7.4917992944373941E-3</v>
      </c>
      <c r="D24" s="160">
        <f>'Nacionalidad-Zona (datos)'!D24/'Nacionalidad-Zona (datos)'!D$30</f>
        <v>4.7018508556970094E-3</v>
      </c>
      <c r="E24" s="160">
        <f>'Nacionalidad-Zona (datos)'!E24/'Nacionalidad-Zona (datos)'!E$30</f>
        <v>4.2342760799328671E-3</v>
      </c>
      <c r="F24" s="160">
        <f>'Nacionalidad-Zona (datos)'!F24/'Nacionalidad-Zona (datos)'!F$30</f>
        <v>1.0548446767653128E-2</v>
      </c>
      <c r="G24" s="160">
        <f>'Nacionalidad-Zona (datos)'!G24/'Nacionalidad-Zona (datos)'!G$30</f>
        <v>7.6441689521133879E-3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1.8429067702170537E-2</v>
      </c>
      <c r="D25" s="160">
        <f>'Nacionalidad-Zona (datos)'!D25/'Nacionalidad-Zona (datos)'!D$30</f>
        <v>1.2202896818281433E-2</v>
      </c>
      <c r="E25" s="160">
        <f>'Nacionalidad-Zona (datos)'!E25/'Nacionalidad-Zona (datos)'!E$30</f>
        <v>1.3051835237902159E-2</v>
      </c>
      <c r="F25" s="160">
        <f>'Nacionalidad-Zona (datos)'!F25/'Nacionalidad-Zona (datos)'!F$30</f>
        <v>2.1817619196371305E-2</v>
      </c>
      <c r="G25" s="160">
        <f>'Nacionalidad-Zona (datos)'!G25/'Nacionalidad-Zona (datos)'!G$30</f>
        <v>1.7566352278385992E-2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2.9923280421960173E-3</v>
      </c>
      <c r="D26" s="160">
        <f>'Nacionalidad-Zona (datos)'!D26/'Nacionalidad-Zona (datos)'!D$30</f>
        <v>7.3316996393919471E-3</v>
      </c>
      <c r="E26" s="160">
        <f>'Nacionalidad-Zona (datos)'!E26/'Nacionalidad-Zona (datos)'!E$30</f>
        <v>2.0298862904405443E-3</v>
      </c>
      <c r="F26" s="160">
        <f>'Nacionalidad-Zona (datos)'!F26/'Nacionalidad-Zona (datos)'!F$30</f>
        <v>2.2434544694293831E-3</v>
      </c>
      <c r="G26" s="160">
        <f>'Nacionalidad-Zona (datos)'!G26/'Nacionalidad-Zona (datos)'!G$30</f>
        <v>1.8419833465876856E-3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3.1664979032244383E-3</v>
      </c>
      <c r="D27" s="160">
        <f>'Nacionalidad-Zona (datos)'!D27/'Nacionalidad-Zona (datos)'!D$30</f>
        <v>2.3808100731177655E-2</v>
      </c>
      <c r="E27" s="160">
        <f>'Nacionalidad-Zona (datos)'!E27/'Nacionalidad-Zona (datos)'!E$30</f>
        <v>3.8775703980476139E-3</v>
      </c>
      <c r="F27" s="160">
        <f>'Nacionalidad-Zona (datos)'!F27/'Nacionalidad-Zona (datos)'!F$30</f>
        <v>1.8919048602957522E-3</v>
      </c>
      <c r="G27" s="160">
        <f>'Nacionalidad-Zona (datos)'!G27/'Nacionalidad-Zona (datos)'!G$30</f>
        <v>2.0661924829241825E-3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1.1437819612923703E-2</v>
      </c>
      <c r="D28" s="160">
        <f>'Nacionalidad-Zona (datos)'!D28/'Nacionalidad-Zona (datos)'!D$30</f>
        <v>2.2234176080329928E-2</v>
      </c>
      <c r="E28" s="160">
        <f>'Nacionalidad-Zona (datos)'!E28/'Nacionalidad-Zona (datos)'!E$30</f>
        <v>7.0160671530523997E-3</v>
      </c>
      <c r="F28" s="160">
        <f>'Nacionalidad-Zona (datos)'!F28/'Nacionalidad-Zona (datos)'!F$30</f>
        <v>5.9048583372584814E-3</v>
      </c>
      <c r="G28" s="160">
        <f>'Nacionalidad-Zona (datos)'!G28/'Nacionalidad-Zona (datos)'!G$30</f>
        <v>1.4701182486417386E-2</v>
      </c>
    </row>
    <row r="29" spans="2:11" ht="15" customHeight="1">
      <c r="B29" s="105" t="s">
        <v>140</v>
      </c>
      <c r="C29" s="161">
        <f>'Nacionalidad-Zona (datos)'!C29/'Nacionalidad-Zona (datos)'!C$30</f>
        <v>0.78502748041088122</v>
      </c>
      <c r="D29" s="161">
        <f>'Nacionalidad-Zona (datos)'!D29/'Nacionalidad-Zona (datos)'!D$30</f>
        <v>0.22497160958699419</v>
      </c>
      <c r="E29" s="161">
        <f>'Nacionalidad-Zona (datos)'!E29/'Nacionalidad-Zona (datos)'!E$30</f>
        <v>0.48420871644977764</v>
      </c>
      <c r="F29" s="161">
        <f>'Nacionalidad-Zona (datos)'!F29/'Nacionalidad-Zona (datos)'!F$30</f>
        <v>0.83147847664447372</v>
      </c>
      <c r="G29" s="161">
        <f>'Nacionalidad-Zona (datos)'!G29/'Nacionalidad-Zona (datos)'!G$30</f>
        <v>0.88554928760953422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OutlineSymbols="0" topLeftCell="A4" zoomScaleNormal="100" workbookViewId="0">
      <selection activeCell="P19" sqref="P19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hidden="1" customWidth="1"/>
    <col min="10" max="14" width="10.7109375" style="2" hidden="1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  <c r="I6" s="164"/>
      <c r="J6" s="47" t="str">
        <f>actualizaciones!$A$5</f>
        <v>II semestre 2011</v>
      </c>
      <c r="K6" s="48" t="s">
        <v>144</v>
      </c>
      <c r="L6" s="47" t="str">
        <f>actualizaciones!$B$5</f>
        <v>II semestre 2012</v>
      </c>
      <c r="M6" s="48" t="s">
        <v>144</v>
      </c>
      <c r="N6" s="165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  <c r="I8" s="166" t="s">
        <v>146</v>
      </c>
      <c r="J8" s="53">
        <v>172391</v>
      </c>
      <c r="K8" s="54">
        <f>J8/$J$8</f>
        <v>1</v>
      </c>
      <c r="L8" s="53">
        <v>164800</v>
      </c>
      <c r="M8" s="54">
        <f>L8/L$8</f>
        <v>1</v>
      </c>
      <c r="N8" s="54">
        <f>(L8-J8)/J8</f>
        <v>-4.4033621244728552E-2</v>
      </c>
    </row>
    <row r="9" spans="2:14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  <c r="I9" s="167" t="s">
        <v>147</v>
      </c>
      <c r="J9" s="59">
        <v>88590</v>
      </c>
      <c r="K9" s="60">
        <f>J9/$J$8</f>
        <v>0.51388993624957224</v>
      </c>
      <c r="L9" s="59">
        <v>88633</v>
      </c>
      <c r="M9" s="60">
        <f>L9/L$8</f>
        <v>0.53782160194174755</v>
      </c>
      <c r="N9" s="61">
        <f>(L9-J9)/J9</f>
        <v>4.853820973021786E-4</v>
      </c>
    </row>
    <row r="10" spans="2:14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  <c r="I10" s="168" t="s">
        <v>148</v>
      </c>
      <c r="J10" s="59">
        <v>83801</v>
      </c>
      <c r="K10" s="60">
        <f>J10/$J$8</f>
        <v>0.48611006375042781</v>
      </c>
      <c r="L10" s="59">
        <v>76167</v>
      </c>
      <c r="M10" s="60">
        <f>L10/L$8</f>
        <v>0.46217839805825245</v>
      </c>
      <c r="N10" s="61">
        <f>(L10-J10)/J10</f>
        <v>-9.1096764955072129E-2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  <c r="I12" s="166" t="s">
        <v>146</v>
      </c>
      <c r="J12" s="53">
        <v>1913</v>
      </c>
      <c r="K12" s="54">
        <f>J12/$J$12</f>
        <v>1</v>
      </c>
      <c r="L12" s="53">
        <v>2550</v>
      </c>
      <c r="M12" s="54">
        <f>L12/$L$12</f>
        <v>1</v>
      </c>
      <c r="N12" s="54">
        <f>(L12-J12)/J12</f>
        <v>0.33298484056455829</v>
      </c>
    </row>
    <row r="13" spans="2:14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  <c r="I13" s="167" t="s">
        <v>147</v>
      </c>
      <c r="J13" s="59">
        <v>1913</v>
      </c>
      <c r="K13" s="60">
        <f>J13/$J$12</f>
        <v>1</v>
      </c>
      <c r="L13" s="59">
        <v>2550</v>
      </c>
      <c r="M13" s="60">
        <f>L13/$L$12</f>
        <v>1</v>
      </c>
      <c r="N13" s="61">
        <f>(L13-J13)/J13</f>
        <v>0.33298484056455829</v>
      </c>
    </row>
    <row r="14" spans="2:14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  <c r="I14" s="168" t="s">
        <v>148</v>
      </c>
      <c r="J14" s="169" t="s">
        <v>86</v>
      </c>
      <c r="K14" s="93" t="s">
        <v>86</v>
      </c>
      <c r="L14" s="169" t="s">
        <v>86</v>
      </c>
      <c r="M14" s="93" t="s">
        <v>86</v>
      </c>
      <c r="N14" s="170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  <c r="I16" s="166" t="s">
        <v>146</v>
      </c>
      <c r="J16" s="53">
        <v>1176</v>
      </c>
      <c r="K16" s="54">
        <f>J16/$J$16</f>
        <v>1</v>
      </c>
      <c r="L16" s="53">
        <v>951</v>
      </c>
      <c r="M16" s="54">
        <f>L16/$L$16</f>
        <v>1</v>
      </c>
      <c r="N16" s="54">
        <f>(L16-J16)/J16</f>
        <v>-0.19132653061224489</v>
      </c>
    </row>
    <row r="17" spans="2:14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  <c r="I17" s="167" t="s">
        <v>147</v>
      </c>
      <c r="J17" s="59">
        <v>377</v>
      </c>
      <c r="K17" s="60">
        <f>J17/$J$16</f>
        <v>0.320578231292517</v>
      </c>
      <c r="L17" s="59">
        <v>561</v>
      </c>
      <c r="M17" s="60">
        <f>L17/$L$16</f>
        <v>0.58990536277602523</v>
      </c>
      <c r="N17" s="61">
        <f>(L17-J17)/J17</f>
        <v>0.48806366047745359</v>
      </c>
    </row>
    <row r="18" spans="2:14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  <c r="I18" s="168" t="s">
        <v>148</v>
      </c>
      <c r="J18" s="59">
        <v>799</v>
      </c>
      <c r="K18" s="60">
        <f>J18/$J$16</f>
        <v>0.67942176870748294</v>
      </c>
      <c r="L18" s="59">
        <v>390</v>
      </c>
      <c r="M18" s="60">
        <f>L18/$L$16</f>
        <v>0.41009463722397477</v>
      </c>
      <c r="N18" s="61">
        <f>(L18-J18)/J18</f>
        <v>-0.51188986232790989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  <c r="I20" s="166" t="s">
        <v>146</v>
      </c>
      <c r="J20" s="53">
        <v>28450</v>
      </c>
      <c r="K20" s="54">
        <f>J20/$J$20</f>
        <v>1</v>
      </c>
      <c r="L20" s="53">
        <v>28105</v>
      </c>
      <c r="M20" s="54">
        <f>L20/$L$20</f>
        <v>1</v>
      </c>
      <c r="N20" s="54">
        <f>(L20-J20)/J20</f>
        <v>-1.2126537785588752E-2</v>
      </c>
    </row>
    <row r="21" spans="2:14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  <c r="I21" s="167" t="s">
        <v>147</v>
      </c>
      <c r="J21" s="59">
        <v>18825</v>
      </c>
      <c r="K21" s="60">
        <f>J21/$J$20</f>
        <v>0.66168717047451675</v>
      </c>
      <c r="L21" s="59">
        <v>18811</v>
      </c>
      <c r="M21" s="60">
        <f>L21/$L$20</f>
        <v>0.66931151040740078</v>
      </c>
      <c r="N21" s="61">
        <f>(L21-J21)/J21</f>
        <v>-7.4369189907038508E-4</v>
      </c>
    </row>
    <row r="22" spans="2:14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  <c r="I22" s="168" t="s">
        <v>148</v>
      </c>
      <c r="J22" s="59">
        <v>9625</v>
      </c>
      <c r="K22" s="60">
        <f>J22/$J$20</f>
        <v>0.33831282952548331</v>
      </c>
      <c r="L22" s="59">
        <v>9294</v>
      </c>
      <c r="M22" s="60">
        <f>L22/$L$20</f>
        <v>0.33068848959259917</v>
      </c>
      <c r="N22" s="61">
        <f>(L22-J22)/J22</f>
        <v>-3.4389610389610387E-2</v>
      </c>
    </row>
    <row r="23" spans="2:14" ht="15" customHeight="1">
      <c r="B23" s="171" t="s">
        <v>57</v>
      </c>
      <c r="C23" s="172"/>
      <c r="D23" s="173"/>
      <c r="E23" s="172"/>
      <c r="F23" s="173"/>
      <c r="G23" s="174"/>
      <c r="I23" s="171" t="s">
        <v>57</v>
      </c>
      <c r="J23" s="172"/>
      <c r="K23" s="173"/>
      <c r="L23" s="172"/>
      <c r="M23" s="173"/>
      <c r="N23" s="174"/>
    </row>
    <row r="24" spans="2:14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  <c r="I24" s="166" t="s">
        <v>146</v>
      </c>
      <c r="J24" s="53">
        <v>24602</v>
      </c>
      <c r="K24" s="54">
        <f>J24/$J$24</f>
        <v>1</v>
      </c>
      <c r="L24" s="53">
        <v>24689</v>
      </c>
      <c r="M24" s="54">
        <f>L24/$L$24</f>
        <v>1</v>
      </c>
      <c r="N24" s="54">
        <f>(L24-J24)/J24</f>
        <v>3.5362978619624423E-3</v>
      </c>
    </row>
    <row r="25" spans="2:14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  <c r="I25" s="167" t="s">
        <v>147</v>
      </c>
      <c r="J25" s="59">
        <v>16360</v>
      </c>
      <c r="K25" s="60">
        <f>J25/$J$24</f>
        <v>0.66498658645638564</v>
      </c>
      <c r="L25" s="59">
        <v>16403</v>
      </c>
      <c r="M25" s="60">
        <f>L25/$L$24</f>
        <v>0.66438494876260679</v>
      </c>
      <c r="N25" s="61">
        <f>(L25-J25)/J25</f>
        <v>2.6283618581907091E-3</v>
      </c>
    </row>
    <row r="26" spans="2:14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  <c r="I26" s="168" t="s">
        <v>148</v>
      </c>
      <c r="J26" s="59">
        <v>8242</v>
      </c>
      <c r="K26" s="60">
        <f>J26/$J$24</f>
        <v>0.33501341354361436</v>
      </c>
      <c r="L26" s="59">
        <v>8286</v>
      </c>
      <c r="M26" s="60">
        <f>L26/$L$24</f>
        <v>0.33561505123739316</v>
      </c>
      <c r="N26" s="61">
        <f>(L26-J26)/J26</f>
        <v>5.338510070371269E-3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  <c r="I28" s="166" t="s">
        <v>146</v>
      </c>
      <c r="J28" s="53">
        <v>140852</v>
      </c>
      <c r="K28" s="54">
        <f>J28/$J$28</f>
        <v>1</v>
      </c>
      <c r="L28" s="53">
        <v>133194</v>
      </c>
      <c r="M28" s="54">
        <f>L28/$L$28</f>
        <v>1</v>
      </c>
      <c r="N28" s="54">
        <f>(L28-J28)/J28</f>
        <v>-5.4369125039048082E-2</v>
      </c>
    </row>
    <row r="29" spans="2:14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  <c r="I29" s="167" t="s">
        <v>147</v>
      </c>
      <c r="J29" s="59">
        <v>67475</v>
      </c>
      <c r="K29" s="60">
        <f>J29/$J$28</f>
        <v>0.47904893079260502</v>
      </c>
      <c r="L29" s="59">
        <v>66711</v>
      </c>
      <c r="M29" s="60">
        <f>L29/$L$28</f>
        <v>0.50085589440965805</v>
      </c>
      <c r="N29" s="61">
        <f>(L29-J29)/J29</f>
        <v>-1.132271211559837E-2</v>
      </c>
    </row>
    <row r="30" spans="2:14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  <c r="I30" s="168" t="s">
        <v>148</v>
      </c>
      <c r="J30" s="59">
        <v>73377</v>
      </c>
      <c r="K30" s="60">
        <f>J30/$J$28</f>
        <v>0.52095106920739498</v>
      </c>
      <c r="L30" s="59">
        <v>66483</v>
      </c>
      <c r="M30" s="60">
        <f>L30/$L$28</f>
        <v>0.49914410559034189</v>
      </c>
      <c r="N30" s="61">
        <f>(L30-J30)/J30</f>
        <v>-9.3953146081197106E-2</v>
      </c>
    </row>
    <row r="31" spans="2:14" ht="15" customHeight="1">
      <c r="B31" s="171" t="s">
        <v>55</v>
      </c>
      <c r="C31" s="172"/>
      <c r="D31" s="173"/>
      <c r="E31" s="172"/>
      <c r="F31" s="173"/>
      <c r="G31" s="174"/>
      <c r="I31" s="171" t="s">
        <v>55</v>
      </c>
      <c r="J31" s="172"/>
      <c r="K31" s="173"/>
      <c r="L31" s="172"/>
      <c r="M31" s="173"/>
      <c r="N31" s="174"/>
    </row>
    <row r="32" spans="2:14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  <c r="I32" s="166" t="s">
        <v>146</v>
      </c>
      <c r="J32" s="53">
        <v>61844</v>
      </c>
      <c r="K32" s="54">
        <f>J32/$J$32</f>
        <v>1</v>
      </c>
      <c r="L32" s="53">
        <v>60169</v>
      </c>
      <c r="M32" s="54">
        <f>L32/$L$32</f>
        <v>1</v>
      </c>
      <c r="N32" s="54">
        <f>(L32-J32)/J32</f>
        <v>-2.7084276566845613E-2</v>
      </c>
    </row>
    <row r="33" spans="2:14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  <c r="I33" s="167" t="s">
        <v>147</v>
      </c>
      <c r="J33" s="59">
        <v>33508</v>
      </c>
      <c r="K33" s="60">
        <f>J33/$J$32</f>
        <v>0.54181488907573894</v>
      </c>
      <c r="L33" s="59">
        <v>33986</v>
      </c>
      <c r="M33" s="60">
        <f>L33/$L$32</f>
        <v>0.56484236068407323</v>
      </c>
      <c r="N33" s="61">
        <f>(L33-J33)/J33</f>
        <v>1.4265250089530859E-2</v>
      </c>
    </row>
    <row r="34" spans="2:14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  <c r="I34" s="168" t="s">
        <v>148</v>
      </c>
      <c r="J34" s="175">
        <v>28336</v>
      </c>
      <c r="K34" s="176">
        <f>J34/$J$32</f>
        <v>0.45818511092426106</v>
      </c>
      <c r="L34" s="175">
        <v>26183</v>
      </c>
      <c r="M34" s="176">
        <f>L34/$L$32</f>
        <v>0.43515763931592683</v>
      </c>
      <c r="N34" s="61">
        <f>(L34-J34)/J34</f>
        <v>-7.5981084133258048E-2</v>
      </c>
    </row>
    <row r="35" spans="2:14" ht="15" customHeight="1">
      <c r="B35" s="171" t="s">
        <v>56</v>
      </c>
      <c r="C35" s="172"/>
      <c r="D35" s="173"/>
      <c r="E35" s="172"/>
      <c r="F35" s="173"/>
      <c r="G35" s="174"/>
      <c r="I35" s="171" t="s">
        <v>56</v>
      </c>
      <c r="J35" s="172"/>
      <c r="K35" s="173"/>
      <c r="L35" s="172"/>
      <c r="M35" s="173"/>
      <c r="N35" s="174"/>
    </row>
    <row r="36" spans="2:14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  <c r="I36" s="166" t="s">
        <v>146</v>
      </c>
      <c r="J36" s="53">
        <v>51623</v>
      </c>
      <c r="K36" s="54">
        <f>J36/$J$36</f>
        <v>1</v>
      </c>
      <c r="L36" s="53">
        <v>47144</v>
      </c>
      <c r="M36" s="54">
        <f>L36/$L$36</f>
        <v>1</v>
      </c>
      <c r="N36" s="54">
        <f>(L36-J36)/J36</f>
        <v>-8.6763651860604765E-2</v>
      </c>
    </row>
    <row r="37" spans="2:14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  <c r="I37" s="167" t="s">
        <v>147</v>
      </c>
      <c r="J37" s="59">
        <v>20764</v>
      </c>
      <c r="K37" s="60">
        <f>J37/$J$36</f>
        <v>0.40222381496619725</v>
      </c>
      <c r="L37" s="59">
        <v>19389</v>
      </c>
      <c r="M37" s="60">
        <f>L37/$L$36</f>
        <v>0.41127184795520111</v>
      </c>
      <c r="N37" s="61">
        <f>(L37-J37)/J37</f>
        <v>-6.6220381429397027E-2</v>
      </c>
    </row>
    <row r="38" spans="2:14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  <c r="I38" s="168" t="s">
        <v>148</v>
      </c>
      <c r="J38" s="175">
        <v>30859</v>
      </c>
      <c r="K38" s="176">
        <f>J38/$J$36</f>
        <v>0.59777618503380281</v>
      </c>
      <c r="L38" s="175">
        <v>27755</v>
      </c>
      <c r="M38" s="176">
        <f>L38/$L$36</f>
        <v>0.58872815204479889</v>
      </c>
      <c r="N38" s="61">
        <f>(L38-J38)/J38</f>
        <v>-0.1005865387731294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P5" sqref="P5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hidden="1" customWidth="1"/>
    <col min="10" max="14" width="10.7109375" style="2" hidden="1" customWidth="1"/>
    <col min="15" max="15" width="0" style="2" hidden="1" customWidth="1"/>
    <col min="16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  <c r="I6" s="164"/>
      <c r="J6" s="47" t="str">
        <f>actualizaciones!$A$5</f>
        <v>II semestre 2011</v>
      </c>
      <c r="K6" s="48" t="s">
        <v>49</v>
      </c>
      <c r="L6" s="47" t="str">
        <f>actualizaciones!$B$5</f>
        <v>II semestre 2012</v>
      </c>
      <c r="M6" s="48" t="s">
        <v>49</v>
      </c>
      <c r="N6" s="165" t="s">
        <v>50</v>
      </c>
    </row>
    <row r="7" spans="2:16" ht="15" customHeight="1">
      <c r="B7" s="52" t="s">
        <v>156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  <c r="I7" s="52" t="s">
        <v>156</v>
      </c>
      <c r="J7" s="53">
        <v>61844</v>
      </c>
      <c r="K7" s="54">
        <f t="shared" ref="K7:K13" si="3">J7/$J$7</f>
        <v>1</v>
      </c>
      <c r="L7" s="53">
        <v>60169</v>
      </c>
      <c r="M7" s="54">
        <f t="shared" ref="M7:M13" si="4">L7/$L$7</f>
        <v>1</v>
      </c>
      <c r="N7" s="54">
        <f t="shared" ref="N7:N13" si="5">(L7-J7)/J7</f>
        <v>-2.7084276566845613E-2</v>
      </c>
    </row>
    <row r="8" spans="2:16" ht="15" customHeight="1">
      <c r="B8" s="171" t="s">
        <v>157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  <c r="I8" s="171" t="s">
        <v>157</v>
      </c>
      <c r="J8" s="172">
        <v>33508</v>
      </c>
      <c r="K8" s="74">
        <f t="shared" si="3"/>
        <v>0.54181488907573894</v>
      </c>
      <c r="L8" s="172">
        <v>33986</v>
      </c>
      <c r="M8" s="74">
        <f t="shared" si="4"/>
        <v>0.56484236068407323</v>
      </c>
      <c r="N8" s="74">
        <f t="shared" si="5"/>
        <v>1.4265250089530859E-2</v>
      </c>
    </row>
    <row r="9" spans="2:16" ht="15" customHeight="1">
      <c r="B9" s="62" t="s">
        <v>158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  <c r="I9" s="62" t="s">
        <v>158</v>
      </c>
      <c r="J9" s="59">
        <v>4568</v>
      </c>
      <c r="K9" s="60">
        <f t="shared" si="3"/>
        <v>7.3863268870060145E-2</v>
      </c>
      <c r="L9" s="59">
        <v>6312</v>
      </c>
      <c r="M9" s="60">
        <f t="shared" si="4"/>
        <v>0.10490451893832373</v>
      </c>
      <c r="N9" s="61">
        <f t="shared" si="5"/>
        <v>0.38178633975481613</v>
      </c>
    </row>
    <row r="10" spans="2:16" ht="15" customHeight="1">
      <c r="B10" s="62" t="s">
        <v>159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  <c r="I10" s="62" t="s">
        <v>159</v>
      </c>
      <c r="J10" s="59">
        <v>21996</v>
      </c>
      <c r="K10" s="60">
        <f t="shared" si="3"/>
        <v>0.35566910290408121</v>
      </c>
      <c r="L10" s="59">
        <v>20584</v>
      </c>
      <c r="M10" s="60">
        <f t="shared" si="4"/>
        <v>0.34210307633498976</v>
      </c>
      <c r="N10" s="61">
        <f t="shared" si="5"/>
        <v>-6.4193489725404618E-2</v>
      </c>
    </row>
    <row r="11" spans="2:16" ht="15" customHeight="1">
      <c r="B11" s="62" t="s">
        <v>160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  <c r="I11" s="62" t="s">
        <v>160</v>
      </c>
      <c r="J11" s="59">
        <v>6374</v>
      </c>
      <c r="K11" s="60">
        <f t="shared" si="3"/>
        <v>0.10306577841019339</v>
      </c>
      <c r="L11" s="59">
        <v>6520</v>
      </c>
      <c r="M11" s="60">
        <f t="shared" si="4"/>
        <v>0.1083614485864814</v>
      </c>
      <c r="N11" s="61">
        <f t="shared" si="5"/>
        <v>2.2905553812362724E-2</v>
      </c>
    </row>
    <row r="12" spans="2:16" ht="15" customHeight="1">
      <c r="B12" s="62" t="s">
        <v>161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  <c r="I12" s="62" t="s">
        <v>161</v>
      </c>
      <c r="J12" s="59">
        <v>570</v>
      </c>
      <c r="K12" s="60">
        <f t="shared" si="3"/>
        <v>9.2167388914041783E-3</v>
      </c>
      <c r="L12" s="59">
        <v>570</v>
      </c>
      <c r="M12" s="60">
        <f t="shared" si="4"/>
        <v>9.4733168242782835E-3</v>
      </c>
      <c r="N12" s="61">
        <f t="shared" si="5"/>
        <v>0</v>
      </c>
    </row>
    <row r="13" spans="2:16" ht="15" customHeight="1" thickBot="1">
      <c r="B13" s="171" t="s">
        <v>162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  <c r="I13" s="171" t="s">
        <v>162</v>
      </c>
      <c r="J13" s="172">
        <v>28336</v>
      </c>
      <c r="K13" s="74">
        <f t="shared" si="3"/>
        <v>0.45818511092426106</v>
      </c>
      <c r="L13" s="172">
        <v>26183</v>
      </c>
      <c r="M13" s="74">
        <f t="shared" si="4"/>
        <v>0.43515763931592683</v>
      </c>
      <c r="N13" s="74">
        <f t="shared" si="5"/>
        <v>-7.5981084133258048E-2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  <c r="I19" s="164"/>
      <c r="J19" s="47" t="str">
        <f>actualizaciones!$A$5</f>
        <v>II semestre 2011</v>
      </c>
      <c r="K19" s="48" t="s">
        <v>49</v>
      </c>
      <c r="L19" s="47" t="str">
        <f>actualizaciones!$B$5</f>
        <v>II semestre 2012</v>
      </c>
      <c r="M19" s="48" t="s">
        <v>49</v>
      </c>
      <c r="N19" s="165" t="s">
        <v>50</v>
      </c>
    </row>
    <row r="20" spans="2:14" ht="15" customHeight="1">
      <c r="B20" s="52" t="s">
        <v>156</v>
      </c>
      <c r="C20" s="53">
        <v>52852</v>
      </c>
      <c r="D20" s="54">
        <f t="shared" ref="D20:D26" si="6">C20/$C$20</f>
        <v>1</v>
      </c>
      <c r="E20" s="53">
        <v>48695</v>
      </c>
      <c r="F20" s="54">
        <f t="shared" ref="F20:F26" si="7">E20/$E$20</f>
        <v>1</v>
      </c>
      <c r="G20" s="54">
        <f t="shared" ref="G20:G26" si="8">(E20-C20)/C20</f>
        <v>-7.865359872852494E-2</v>
      </c>
      <c r="I20" s="52" t="s">
        <v>156</v>
      </c>
      <c r="J20" s="53">
        <v>51623</v>
      </c>
      <c r="K20" s="54">
        <f t="shared" ref="K20:K26" si="9">J20/$J$20</f>
        <v>1</v>
      </c>
      <c r="L20" s="53">
        <v>47144</v>
      </c>
      <c r="M20" s="54">
        <f t="shared" ref="M20:M26" si="10">L20/$L$20</f>
        <v>1</v>
      </c>
      <c r="N20" s="54">
        <f t="shared" ref="N20:N26" si="11">(L20-J20)/J20</f>
        <v>-8.6763651860604765E-2</v>
      </c>
    </row>
    <row r="21" spans="2:14" ht="15" customHeight="1">
      <c r="B21" s="171" t="s">
        <v>157</v>
      </c>
      <c r="C21" s="172">
        <v>20496</v>
      </c>
      <c r="D21" s="74">
        <f t="shared" si="6"/>
        <v>0.38779989404374482</v>
      </c>
      <c r="E21" s="172">
        <v>20296</v>
      </c>
      <c r="F21" s="74">
        <f t="shared" si="7"/>
        <v>0.41679843926481158</v>
      </c>
      <c r="G21" s="74">
        <f t="shared" si="8"/>
        <v>-9.7580015612802502E-3</v>
      </c>
      <c r="I21" s="171" t="s">
        <v>157</v>
      </c>
      <c r="J21" s="172">
        <v>20764</v>
      </c>
      <c r="K21" s="74">
        <f t="shared" si="9"/>
        <v>0.40222381496619725</v>
      </c>
      <c r="L21" s="172">
        <v>19389</v>
      </c>
      <c r="M21" s="74">
        <f t="shared" si="10"/>
        <v>0.41127184795520111</v>
      </c>
      <c r="N21" s="74">
        <f t="shared" si="11"/>
        <v>-6.6220381429397027E-2</v>
      </c>
    </row>
    <row r="22" spans="2:14" ht="15" customHeight="1">
      <c r="B22" s="62" t="s">
        <v>158</v>
      </c>
      <c r="C22" s="59">
        <v>2481</v>
      </c>
      <c r="D22" s="60">
        <f t="shared" si="6"/>
        <v>4.694240520699311E-2</v>
      </c>
      <c r="E22" s="59">
        <v>2481</v>
      </c>
      <c r="F22" s="60">
        <f t="shared" si="7"/>
        <v>5.0949789506109455E-2</v>
      </c>
      <c r="G22" s="61">
        <f t="shared" si="8"/>
        <v>0</v>
      </c>
      <c r="I22" s="62" t="s">
        <v>158</v>
      </c>
      <c r="J22" s="59">
        <v>2481</v>
      </c>
      <c r="K22" s="60">
        <f t="shared" si="9"/>
        <v>4.8059973267729497E-2</v>
      </c>
      <c r="L22" s="59">
        <v>2481</v>
      </c>
      <c r="M22" s="60">
        <f t="shared" si="10"/>
        <v>5.2625996945528594E-2</v>
      </c>
      <c r="N22" s="61">
        <f t="shared" si="11"/>
        <v>0</v>
      </c>
    </row>
    <row r="23" spans="2:14" ht="15" customHeight="1">
      <c r="B23" s="62" t="s">
        <v>159</v>
      </c>
      <c r="C23" s="59">
        <v>10816</v>
      </c>
      <c r="D23" s="60">
        <f t="shared" si="6"/>
        <v>0.20464693862105501</v>
      </c>
      <c r="E23" s="59">
        <v>11084</v>
      </c>
      <c r="F23" s="60">
        <f t="shared" si="7"/>
        <v>0.22762090563712906</v>
      </c>
      <c r="G23" s="61">
        <f t="shared" si="8"/>
        <v>2.4778106508875741E-2</v>
      </c>
      <c r="I23" s="62" t="s">
        <v>159</v>
      </c>
      <c r="J23" s="59">
        <v>11084</v>
      </c>
      <c r="K23" s="60">
        <f t="shared" si="9"/>
        <v>0.2147104972589737</v>
      </c>
      <c r="L23" s="59">
        <v>10292</v>
      </c>
      <c r="M23" s="60">
        <f t="shared" si="10"/>
        <v>0.21830985915492956</v>
      </c>
      <c r="N23" s="61">
        <f t="shared" si="11"/>
        <v>-7.1454348610609883E-2</v>
      </c>
    </row>
    <row r="24" spans="2:14" ht="15" customHeight="1">
      <c r="B24" s="62" t="s">
        <v>160</v>
      </c>
      <c r="C24" s="59">
        <v>6683</v>
      </c>
      <c r="D24" s="60">
        <f t="shared" si="6"/>
        <v>0.12644743812911527</v>
      </c>
      <c r="E24" s="59">
        <v>6233</v>
      </c>
      <c r="F24" s="60">
        <f t="shared" si="7"/>
        <v>0.12800082143957286</v>
      </c>
      <c r="G24" s="61">
        <f t="shared" si="8"/>
        <v>-6.733502917851264E-2</v>
      </c>
      <c r="I24" s="62" t="s">
        <v>160</v>
      </c>
      <c r="J24" s="59">
        <v>6683</v>
      </c>
      <c r="K24" s="60">
        <f t="shared" si="9"/>
        <v>0.12945779981791061</v>
      </c>
      <c r="L24" s="59">
        <v>6033</v>
      </c>
      <c r="M24" s="60">
        <f t="shared" si="10"/>
        <v>0.12796962497878839</v>
      </c>
      <c r="N24" s="61">
        <f t="shared" si="11"/>
        <v>-9.7261708813407149E-2</v>
      </c>
    </row>
    <row r="25" spans="2:14" ht="15" customHeight="1">
      <c r="B25" s="62" t="s">
        <v>161</v>
      </c>
      <c r="C25" s="59">
        <v>516</v>
      </c>
      <c r="D25" s="60">
        <f t="shared" si="6"/>
        <v>9.7631120865813974E-3</v>
      </c>
      <c r="E25" s="59">
        <v>498</v>
      </c>
      <c r="F25" s="60">
        <f t="shared" si="7"/>
        <v>1.0226922682000206E-2</v>
      </c>
      <c r="G25" s="61">
        <f>(E25-C25)/C25</f>
        <v>-3.4883720930232558E-2</v>
      </c>
      <c r="I25" s="62" t="s">
        <v>161</v>
      </c>
      <c r="J25" s="59">
        <v>516</v>
      </c>
      <c r="K25" s="60">
        <f t="shared" si="9"/>
        <v>9.9955446215834031E-3</v>
      </c>
      <c r="L25" s="59">
        <v>583</v>
      </c>
      <c r="M25" s="60">
        <f t="shared" si="10"/>
        <v>1.2366366875954523E-2</v>
      </c>
      <c r="N25" s="61">
        <f t="shared" si="11"/>
        <v>0.12984496124031009</v>
      </c>
    </row>
    <row r="26" spans="2:14" ht="15" customHeight="1">
      <c r="B26" s="171" t="s">
        <v>162</v>
      </c>
      <c r="C26" s="172">
        <v>32356</v>
      </c>
      <c r="D26" s="74">
        <f t="shared" si="6"/>
        <v>0.61220010595625518</v>
      </c>
      <c r="E26" s="172">
        <v>28399</v>
      </c>
      <c r="F26" s="74">
        <f t="shared" si="7"/>
        <v>0.58320156073518836</v>
      </c>
      <c r="G26" s="74">
        <f t="shared" si="8"/>
        <v>-0.12229571022376066</v>
      </c>
      <c r="I26" s="171" t="s">
        <v>162</v>
      </c>
      <c r="J26" s="172">
        <v>30859</v>
      </c>
      <c r="K26" s="74">
        <f t="shared" si="9"/>
        <v>0.59777618503380281</v>
      </c>
      <c r="L26" s="172">
        <v>27755</v>
      </c>
      <c r="M26" s="74">
        <f t="shared" si="10"/>
        <v>0.58872815204479889</v>
      </c>
      <c r="N26" s="74">
        <f t="shared" si="11"/>
        <v>-0.1005865387731294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  <c r="I31" s="164"/>
      <c r="J31" s="47" t="str">
        <f>actualizaciones!$A$5</f>
        <v>II semestre 2011</v>
      </c>
      <c r="K31" s="48" t="s">
        <v>49</v>
      </c>
      <c r="L31" s="47" t="str">
        <f>actualizaciones!$B$5</f>
        <v>II semestre 2012</v>
      </c>
      <c r="M31" s="48" t="s">
        <v>49</v>
      </c>
      <c r="N31" s="165" t="s">
        <v>50</v>
      </c>
    </row>
    <row r="32" spans="2:14" ht="15" customHeight="1">
      <c r="B32" s="52" t="s">
        <v>156</v>
      </c>
      <c r="C32" s="53">
        <v>25438</v>
      </c>
      <c r="D32" s="54">
        <f t="shared" ref="D32:D37" si="12">C32/$C$32</f>
        <v>1</v>
      </c>
      <c r="E32" s="53">
        <v>24280</v>
      </c>
      <c r="F32" s="54">
        <f t="shared" ref="F32:F37" si="13">E32/$E$32</f>
        <v>1</v>
      </c>
      <c r="G32" s="54">
        <f t="shared" ref="G32:G37" si="14">(E32-C32)/C32</f>
        <v>-4.5522446733233746E-2</v>
      </c>
      <c r="I32" s="52" t="s">
        <v>156</v>
      </c>
      <c r="J32" s="53">
        <v>24602</v>
      </c>
      <c r="K32" s="54">
        <f t="shared" ref="K32:K37" si="15">J32/$J$32</f>
        <v>1</v>
      </c>
      <c r="L32" s="53">
        <v>24689</v>
      </c>
      <c r="M32" s="54">
        <f t="shared" ref="M32:M37" si="16">L32/$L$32</f>
        <v>1</v>
      </c>
      <c r="N32" s="54">
        <f t="shared" ref="N32:N37" si="17">(L32-J32)/J32</f>
        <v>3.5362978619624423E-3</v>
      </c>
    </row>
    <row r="33" spans="2:14" ht="15" customHeight="1">
      <c r="B33" s="171" t="s">
        <v>157</v>
      </c>
      <c r="C33" s="172">
        <v>16374</v>
      </c>
      <c r="D33" s="74">
        <f t="shared" si="12"/>
        <v>0.64368267945593205</v>
      </c>
      <c r="E33" s="172">
        <v>16360</v>
      </c>
      <c r="F33" s="74">
        <f t="shared" si="13"/>
        <v>0.67380560131795719</v>
      </c>
      <c r="G33" s="74">
        <f t="shared" si="14"/>
        <v>-8.5501404665933793E-4</v>
      </c>
      <c r="I33" s="171" t="s">
        <v>157</v>
      </c>
      <c r="J33" s="172">
        <v>16360</v>
      </c>
      <c r="K33" s="74">
        <f t="shared" si="15"/>
        <v>0.66498658645638564</v>
      </c>
      <c r="L33" s="172">
        <v>16403</v>
      </c>
      <c r="M33" s="74">
        <f t="shared" si="16"/>
        <v>0.66438494876260679</v>
      </c>
      <c r="N33" s="74">
        <f t="shared" si="17"/>
        <v>2.6283618581907091E-3</v>
      </c>
    </row>
    <row r="34" spans="2:14" ht="15" customHeight="1">
      <c r="B34" s="62" t="s">
        <v>169</v>
      </c>
      <c r="C34" s="59">
        <v>13389</v>
      </c>
      <c r="D34" s="60">
        <f t="shared" si="12"/>
        <v>0.52633854862803675</v>
      </c>
      <c r="E34" s="59">
        <v>13589</v>
      </c>
      <c r="F34" s="60">
        <f t="shared" si="13"/>
        <v>0.55967874794069195</v>
      </c>
      <c r="G34" s="61">
        <f t="shared" si="14"/>
        <v>1.4937635372320561E-2</v>
      </c>
      <c r="I34" s="62" t="s">
        <v>169</v>
      </c>
      <c r="J34" s="59">
        <v>13589</v>
      </c>
      <c r="K34" s="60">
        <f t="shared" si="15"/>
        <v>0.55235346719778877</v>
      </c>
      <c r="L34" s="59">
        <v>13670</v>
      </c>
      <c r="M34" s="60">
        <f t="shared" si="16"/>
        <v>0.55368787719227186</v>
      </c>
      <c r="N34" s="61">
        <f t="shared" si="17"/>
        <v>5.9607035101920669E-3</v>
      </c>
    </row>
    <row r="35" spans="2:14" ht="15" customHeight="1">
      <c r="B35" s="62" t="s">
        <v>160</v>
      </c>
      <c r="C35" s="59">
        <v>2612</v>
      </c>
      <c r="D35" s="60">
        <f t="shared" si="12"/>
        <v>0.10268102838273449</v>
      </c>
      <c r="E35" s="59">
        <v>2407</v>
      </c>
      <c r="F35" s="60">
        <f t="shared" si="13"/>
        <v>9.9135090609555193E-2</v>
      </c>
      <c r="G35" s="61">
        <f t="shared" si="14"/>
        <v>-7.848392036753446E-2</v>
      </c>
      <c r="I35" s="62" t="s">
        <v>160</v>
      </c>
      <c r="J35" s="59">
        <v>2407</v>
      </c>
      <c r="K35" s="60">
        <f t="shared" si="15"/>
        <v>9.7837574180960896E-2</v>
      </c>
      <c r="L35" s="59">
        <v>2369</v>
      </c>
      <c r="M35" s="60">
        <f t="shared" si="16"/>
        <v>9.5953663574871395E-2</v>
      </c>
      <c r="N35" s="61">
        <f t="shared" si="17"/>
        <v>-1.578728707935189E-2</v>
      </c>
    </row>
    <row r="36" spans="2:14" ht="15" customHeight="1">
      <c r="B36" s="62" t="s">
        <v>161</v>
      </c>
      <c r="C36" s="59">
        <v>373</v>
      </c>
      <c r="D36" s="60">
        <f t="shared" si="12"/>
        <v>1.4663102445160782E-2</v>
      </c>
      <c r="E36" s="59">
        <v>364</v>
      </c>
      <c r="F36" s="60">
        <f t="shared" si="13"/>
        <v>1.4991762767710049E-2</v>
      </c>
      <c r="G36" s="61">
        <f t="shared" si="14"/>
        <v>-2.4128686327077747E-2</v>
      </c>
      <c r="I36" s="62" t="s">
        <v>161</v>
      </c>
      <c r="J36" s="59">
        <v>364</v>
      </c>
      <c r="K36" s="60">
        <f t="shared" si="15"/>
        <v>1.4795545077635964E-2</v>
      </c>
      <c r="L36" s="59">
        <v>364</v>
      </c>
      <c r="M36" s="60">
        <f t="shared" si="16"/>
        <v>1.4743407995463568E-2</v>
      </c>
      <c r="N36" s="61">
        <f t="shared" si="17"/>
        <v>0</v>
      </c>
    </row>
    <row r="37" spans="2:14" ht="15" customHeight="1">
      <c r="B37" s="171" t="s">
        <v>162</v>
      </c>
      <c r="C37" s="172">
        <v>9064</v>
      </c>
      <c r="D37" s="74">
        <f t="shared" si="12"/>
        <v>0.35631732054406795</v>
      </c>
      <c r="E37" s="172">
        <v>7920</v>
      </c>
      <c r="F37" s="74">
        <f t="shared" si="13"/>
        <v>0.32619439868204281</v>
      </c>
      <c r="G37" s="74">
        <f t="shared" si="14"/>
        <v>-0.12621359223300971</v>
      </c>
      <c r="I37" s="171" t="s">
        <v>162</v>
      </c>
      <c r="J37" s="172">
        <v>8242</v>
      </c>
      <c r="K37" s="74">
        <f t="shared" si="15"/>
        <v>0.33501341354361436</v>
      </c>
      <c r="L37" s="172">
        <v>8286</v>
      </c>
      <c r="M37" s="74">
        <f t="shared" si="16"/>
        <v>0.33561505123739316</v>
      </c>
      <c r="N37" s="74">
        <f t="shared" si="17"/>
        <v>5.338510070371269E-3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  <c r="I42" s="164"/>
      <c r="J42" s="47" t="str">
        <f>actualizaciones!$A$5</f>
        <v>II semestre 2011</v>
      </c>
      <c r="K42" s="48" t="s">
        <v>49</v>
      </c>
      <c r="L42" s="47" t="str">
        <f>actualizaciones!$B$5</f>
        <v>II semestre 2012</v>
      </c>
      <c r="M42" s="48" t="s">
        <v>49</v>
      </c>
      <c r="N42" s="165" t="s">
        <v>50</v>
      </c>
    </row>
    <row r="43" spans="2:14" ht="15" customHeight="1">
      <c r="B43" s="52" t="s">
        <v>156</v>
      </c>
      <c r="C43" s="53">
        <v>1947</v>
      </c>
      <c r="D43" s="54">
        <f t="shared" ref="D43:D49" si="18">C43/$C$43</f>
        <v>1</v>
      </c>
      <c r="E43" s="53">
        <v>2501</v>
      </c>
      <c r="F43" s="54">
        <f t="shared" ref="F43:F49" si="19">E43/$E$43</f>
        <v>1</v>
      </c>
      <c r="G43" s="54">
        <f t="shared" ref="G43:G48" si="20">(E43-C43)/C43</f>
        <v>0.28454031843862354</v>
      </c>
      <c r="I43" s="52" t="s">
        <v>156</v>
      </c>
      <c r="J43" s="53">
        <v>1913</v>
      </c>
      <c r="K43" s="54">
        <f t="shared" ref="K43:K49" si="21">J43/$J$43</f>
        <v>1</v>
      </c>
      <c r="L43" s="53">
        <v>2550</v>
      </c>
      <c r="M43" s="54">
        <f t="shared" ref="M43:M49" si="22">L43/$L$43</f>
        <v>1</v>
      </c>
      <c r="N43" s="54">
        <f t="shared" ref="N43:N48" si="23">(L43-J43)/J43</f>
        <v>0.33298484056455829</v>
      </c>
    </row>
    <row r="44" spans="2:14" ht="15" customHeight="1">
      <c r="B44" s="171" t="s">
        <v>157</v>
      </c>
      <c r="C44" s="172">
        <v>1947</v>
      </c>
      <c r="D44" s="74">
        <f t="shared" si="18"/>
        <v>1</v>
      </c>
      <c r="E44" s="172">
        <v>2501</v>
      </c>
      <c r="F44" s="74">
        <f t="shared" si="19"/>
        <v>1</v>
      </c>
      <c r="G44" s="74">
        <f t="shared" si="20"/>
        <v>0.28454031843862354</v>
      </c>
      <c r="I44" s="171" t="s">
        <v>157</v>
      </c>
      <c r="J44" s="172">
        <v>1913</v>
      </c>
      <c r="K44" s="74">
        <f t="shared" si="21"/>
        <v>1</v>
      </c>
      <c r="L44" s="172">
        <v>2550</v>
      </c>
      <c r="M44" s="74">
        <f t="shared" si="22"/>
        <v>1</v>
      </c>
      <c r="N44" s="74">
        <f t="shared" si="23"/>
        <v>0.33298484056455829</v>
      </c>
    </row>
    <row r="45" spans="2:14" ht="15" customHeight="1">
      <c r="B45" s="62" t="s">
        <v>169</v>
      </c>
      <c r="C45" s="59">
        <v>493</v>
      </c>
      <c r="D45" s="60">
        <f t="shared" si="18"/>
        <v>0.25321006676938879</v>
      </c>
      <c r="E45" s="59">
        <v>1048</v>
      </c>
      <c r="F45" s="60">
        <f t="shared" si="19"/>
        <v>0.41903238704518192</v>
      </c>
      <c r="G45" s="61">
        <f t="shared" si="20"/>
        <v>1.1257606490872212</v>
      </c>
      <c r="I45" s="62" t="s">
        <v>169</v>
      </c>
      <c r="J45" s="59">
        <v>493</v>
      </c>
      <c r="K45" s="60">
        <f t="shared" si="21"/>
        <v>0.25771040250914795</v>
      </c>
      <c r="L45" s="59">
        <v>1097</v>
      </c>
      <c r="M45" s="60">
        <f t="shared" si="22"/>
        <v>0.43019607843137253</v>
      </c>
      <c r="N45" s="61">
        <f t="shared" si="23"/>
        <v>1.2251521298174441</v>
      </c>
    </row>
    <row r="46" spans="2:14" ht="15" customHeight="1">
      <c r="B46" s="62" t="s">
        <v>160</v>
      </c>
      <c r="C46" s="59">
        <v>580</v>
      </c>
      <c r="D46" s="60">
        <f t="shared" si="18"/>
        <v>0.29789419619928093</v>
      </c>
      <c r="E46" s="59">
        <v>802</v>
      </c>
      <c r="F46" s="60">
        <f t="shared" si="19"/>
        <v>0.320671731307477</v>
      </c>
      <c r="G46" s="61">
        <f t="shared" si="20"/>
        <v>0.38275862068965516</v>
      </c>
      <c r="I46" s="62" t="s">
        <v>160</v>
      </c>
      <c r="J46" s="59">
        <v>580</v>
      </c>
      <c r="K46" s="60">
        <f t="shared" si="21"/>
        <v>0.30318870883429166</v>
      </c>
      <c r="L46" s="59">
        <v>802</v>
      </c>
      <c r="M46" s="60">
        <f t="shared" si="22"/>
        <v>0.31450980392156863</v>
      </c>
      <c r="N46" s="61">
        <f t="shared" si="23"/>
        <v>0.38275862068965516</v>
      </c>
    </row>
    <row r="47" spans="2:14" ht="15" customHeight="1">
      <c r="B47" s="62" t="s">
        <v>171</v>
      </c>
      <c r="C47" s="59">
        <v>674</v>
      </c>
      <c r="D47" s="60">
        <f t="shared" si="18"/>
        <v>0.34617360041088857</v>
      </c>
      <c r="E47" s="59">
        <v>485</v>
      </c>
      <c r="F47" s="60">
        <f t="shared" si="19"/>
        <v>0.19392243102758897</v>
      </c>
      <c r="G47" s="61">
        <f t="shared" si="20"/>
        <v>-0.28041543026706234</v>
      </c>
      <c r="I47" s="62" t="s">
        <v>171</v>
      </c>
      <c r="J47" s="59">
        <v>674</v>
      </c>
      <c r="K47" s="60">
        <f t="shared" si="21"/>
        <v>0.35232618923157344</v>
      </c>
      <c r="L47" s="59">
        <v>485</v>
      </c>
      <c r="M47" s="60">
        <f t="shared" si="22"/>
        <v>0.19019607843137254</v>
      </c>
      <c r="N47" s="61">
        <f t="shared" si="23"/>
        <v>-0.28041543026706234</v>
      </c>
    </row>
    <row r="48" spans="2:14" ht="15" customHeight="1" thickBot="1">
      <c r="B48" s="62" t="s">
        <v>172</v>
      </c>
      <c r="C48" s="59">
        <v>200</v>
      </c>
      <c r="D48" s="60">
        <f t="shared" si="18"/>
        <v>0.1027221366204417</v>
      </c>
      <c r="E48" s="59">
        <v>166</v>
      </c>
      <c r="F48" s="60">
        <f t="shared" si="19"/>
        <v>6.6373450619752097E-2</v>
      </c>
      <c r="G48" s="61">
        <f t="shared" si="20"/>
        <v>-0.17</v>
      </c>
      <c r="I48" s="62" t="s">
        <v>172</v>
      </c>
      <c r="J48" s="59">
        <v>166</v>
      </c>
      <c r="K48" s="60">
        <f t="shared" si="21"/>
        <v>8.6774699424986931E-2</v>
      </c>
      <c r="L48" s="59">
        <v>166</v>
      </c>
      <c r="M48" s="60">
        <f t="shared" si="22"/>
        <v>6.5098039215686271E-2</v>
      </c>
      <c r="N48" s="61">
        <f t="shared" si="23"/>
        <v>0</v>
      </c>
    </row>
    <row r="49" spans="2:16" ht="15" customHeight="1" thickBot="1">
      <c r="B49" s="171" t="s">
        <v>162</v>
      </c>
      <c r="C49" s="172">
        <v>0</v>
      </c>
      <c r="D49" s="74">
        <f t="shared" si="18"/>
        <v>0</v>
      </c>
      <c r="E49" s="172">
        <v>0</v>
      </c>
      <c r="F49" s="74">
        <f t="shared" si="19"/>
        <v>0</v>
      </c>
      <c r="G49" s="177" t="s">
        <v>86</v>
      </c>
      <c r="I49" s="171" t="s">
        <v>162</v>
      </c>
      <c r="J49" s="172">
        <v>0</v>
      </c>
      <c r="K49" s="74">
        <f t="shared" si="21"/>
        <v>0</v>
      </c>
      <c r="L49" s="172">
        <v>0</v>
      </c>
      <c r="M49" s="74">
        <f t="shared" si="22"/>
        <v>0</v>
      </c>
      <c r="N49" s="177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  <c r="I54" s="164"/>
      <c r="J54" s="47" t="str">
        <f>actualizaciones!$A$5</f>
        <v>II semestre 2011</v>
      </c>
      <c r="K54" s="48" t="s">
        <v>49</v>
      </c>
      <c r="L54" s="47" t="str">
        <f>actualizaciones!$B$5</f>
        <v>II semestre 2012</v>
      </c>
      <c r="M54" s="48" t="s">
        <v>49</v>
      </c>
      <c r="N54" s="165" t="s">
        <v>50</v>
      </c>
    </row>
    <row r="55" spans="2:16" ht="15" customHeight="1">
      <c r="B55" s="52" t="s">
        <v>156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  <c r="I55" s="52" t="s">
        <v>156</v>
      </c>
      <c r="J55" s="53">
        <v>172391</v>
      </c>
      <c r="K55" s="54">
        <f>J55/$J$55</f>
        <v>1</v>
      </c>
      <c r="L55" s="53">
        <v>164800</v>
      </c>
      <c r="M55" s="54">
        <f>L55/$L$55</f>
        <v>1</v>
      </c>
      <c r="N55" s="54">
        <f>($L$55-$J$55)/$J$55</f>
        <v>-4.4033621244728552E-2</v>
      </c>
    </row>
    <row r="56" spans="2:16" ht="15" customHeight="1">
      <c r="B56" s="171" t="s">
        <v>157</v>
      </c>
      <c r="C56" s="172">
        <v>86171</v>
      </c>
      <c r="D56" s="74">
        <f t="shared" ref="D56:D62" si="24">C56/$C$55</f>
        <v>0.49399213474128345</v>
      </c>
      <c r="E56" s="172">
        <v>88943</v>
      </c>
      <c r="F56" s="74">
        <f t="shared" ref="F56:F62" si="25">E56/$E$55</f>
        <v>0.53447788908185156</v>
      </c>
      <c r="G56" s="74">
        <f t="shared" ref="G56:G61" si="26">(E56-C56)/C56</f>
        <v>3.2168595002959231E-2</v>
      </c>
      <c r="I56" s="171" t="s">
        <v>157</v>
      </c>
      <c r="J56" s="172">
        <v>88590</v>
      </c>
      <c r="K56" s="74">
        <f t="shared" ref="K56:K62" si="27">J56/$J$55</f>
        <v>0.51388993624957224</v>
      </c>
      <c r="L56" s="172">
        <v>88633</v>
      </c>
      <c r="M56" s="74">
        <f t="shared" ref="M56:M62" si="28">L56/$L$55</f>
        <v>0.53782160194174755</v>
      </c>
      <c r="N56" s="74">
        <f>($L$56-$J$56)/$J$56</f>
        <v>4.853820973021786E-4</v>
      </c>
    </row>
    <row r="57" spans="2:16" ht="15" customHeight="1">
      <c r="B57" s="62" t="s">
        <v>158</v>
      </c>
      <c r="C57" s="59">
        <v>11351</v>
      </c>
      <c r="D57" s="60">
        <f t="shared" si="24"/>
        <v>6.5071830679095152E-2</v>
      </c>
      <c r="E57" s="59">
        <v>13272</v>
      </c>
      <c r="F57" s="60">
        <f t="shared" si="25"/>
        <v>7.9754343162411145E-2</v>
      </c>
      <c r="G57" s="61">
        <f t="shared" si="26"/>
        <v>0.16923619064399612</v>
      </c>
      <c r="I57" s="62" t="s">
        <v>158</v>
      </c>
      <c r="J57" s="59">
        <v>11732</v>
      </c>
      <c r="K57" s="60">
        <f t="shared" si="27"/>
        <v>6.8054596817699306E-2</v>
      </c>
      <c r="L57" s="59">
        <v>14031</v>
      </c>
      <c r="M57" s="60">
        <f t="shared" si="28"/>
        <v>8.5139563106796115E-2</v>
      </c>
      <c r="N57" s="61">
        <f>($L$57-$J$57)/$J$57</f>
        <v>0.19595976815547222</v>
      </c>
    </row>
    <row r="58" spans="2:16" ht="15" customHeight="1">
      <c r="B58" s="62" t="s">
        <v>159</v>
      </c>
      <c r="C58" s="59">
        <v>52586</v>
      </c>
      <c r="D58" s="60">
        <f t="shared" si="24"/>
        <v>0.30145954436533323</v>
      </c>
      <c r="E58" s="59">
        <v>53874</v>
      </c>
      <c r="F58" s="60">
        <f t="shared" si="25"/>
        <v>0.32374061810817795</v>
      </c>
      <c r="G58" s="61">
        <f t="shared" si="26"/>
        <v>2.4493211120830638E-2</v>
      </c>
      <c r="I58" s="62" t="s">
        <v>159</v>
      </c>
      <c r="J58" s="59">
        <v>54541</v>
      </c>
      <c r="K58" s="60">
        <f t="shared" si="27"/>
        <v>0.31637962538647607</v>
      </c>
      <c r="L58" s="59">
        <v>52789</v>
      </c>
      <c r="M58" s="60">
        <f t="shared" si="28"/>
        <v>0.32032160194174758</v>
      </c>
      <c r="N58" s="61">
        <f>($L$58-$J$58)/$J$58</f>
        <v>-3.2122623347573383E-2</v>
      </c>
    </row>
    <row r="59" spans="2:16" ht="15" customHeight="1">
      <c r="B59" s="62" t="s">
        <v>160</v>
      </c>
      <c r="C59" s="59">
        <v>19016</v>
      </c>
      <c r="D59" s="60">
        <f t="shared" si="24"/>
        <v>0.10901294442724636</v>
      </c>
      <c r="E59" s="59">
        <v>18859</v>
      </c>
      <c r="F59" s="60">
        <f t="shared" si="25"/>
        <v>0.11332784491409822</v>
      </c>
      <c r="G59" s="61">
        <f t="shared" si="26"/>
        <v>-8.2562053007993273E-3</v>
      </c>
      <c r="I59" s="62" t="s">
        <v>160</v>
      </c>
      <c r="J59" s="59">
        <v>19087</v>
      </c>
      <c r="K59" s="60">
        <f t="shared" si="27"/>
        <v>0.11071923708314239</v>
      </c>
      <c r="L59" s="59">
        <v>18597</v>
      </c>
      <c r="M59" s="60">
        <f t="shared" si="28"/>
        <v>0.11284587378640777</v>
      </c>
      <c r="N59" s="61">
        <f>($L$59-$J$59)/$J$59</f>
        <v>-2.5671923298580184E-2</v>
      </c>
    </row>
    <row r="60" spans="2:16" ht="15" customHeight="1">
      <c r="B60" s="62" t="s">
        <v>171</v>
      </c>
      <c r="C60" s="59">
        <v>2185</v>
      </c>
      <c r="D60" s="60">
        <f t="shared" si="24"/>
        <v>1.2525940448755431E-2</v>
      </c>
      <c r="E60" s="59">
        <v>2012</v>
      </c>
      <c r="F60" s="60">
        <f t="shared" si="25"/>
        <v>1.2090546898942978E-2</v>
      </c>
      <c r="G60" s="61">
        <f t="shared" si="26"/>
        <v>-7.9176201372997718E-2</v>
      </c>
      <c r="I60" s="62" t="s">
        <v>171</v>
      </c>
      <c r="J60" s="59">
        <v>2213</v>
      </c>
      <c r="K60" s="60">
        <f t="shared" si="27"/>
        <v>1.2837097064231891E-2</v>
      </c>
      <c r="L60" s="59">
        <v>2153</v>
      </c>
      <c r="M60" s="60">
        <f t="shared" si="28"/>
        <v>1.3064320388349515E-2</v>
      </c>
      <c r="N60" s="61">
        <f>($L$60-$J$60)/$J$60</f>
        <v>-2.711251694532309E-2</v>
      </c>
    </row>
    <row r="61" spans="2:16" ht="15" customHeight="1">
      <c r="B61" s="62" t="s">
        <v>174</v>
      </c>
      <c r="C61" s="59">
        <v>1033</v>
      </c>
      <c r="D61" s="60">
        <f t="shared" si="24"/>
        <v>5.9218748208532549E-3</v>
      </c>
      <c r="E61" s="59">
        <v>926</v>
      </c>
      <c r="F61" s="60">
        <f t="shared" si="25"/>
        <v>5.5645359982212711E-3</v>
      </c>
      <c r="G61" s="61">
        <f t="shared" si="26"/>
        <v>-0.10358180058083252</v>
      </c>
      <c r="I61" s="62" t="s">
        <v>174</v>
      </c>
      <c r="J61" s="59">
        <v>1017</v>
      </c>
      <c r="K61" s="60">
        <f t="shared" si="27"/>
        <v>5.8993798980225189E-3</v>
      </c>
      <c r="L61" s="59">
        <v>1063</v>
      </c>
      <c r="M61" s="60">
        <f t="shared" si="28"/>
        <v>6.4502427184466018E-3</v>
      </c>
      <c r="N61" s="61">
        <f>($L$61-$J$61)/$J$61</f>
        <v>4.5231071779744343E-2</v>
      </c>
    </row>
    <row r="62" spans="2:16" ht="15" customHeight="1">
      <c r="B62" s="171" t="s">
        <v>162</v>
      </c>
      <c r="C62" s="172">
        <v>88267</v>
      </c>
      <c r="D62" s="74">
        <f t="shared" si="24"/>
        <v>0.50600786525871655</v>
      </c>
      <c r="E62" s="172">
        <v>77468</v>
      </c>
      <c r="F62" s="74">
        <f t="shared" si="25"/>
        <v>0.46552211091814844</v>
      </c>
      <c r="G62" s="74">
        <f>(E62-C62)/C62</f>
        <v>-0.12234470413631368</v>
      </c>
      <c r="I62" s="171" t="s">
        <v>162</v>
      </c>
      <c r="J62" s="172">
        <v>83801</v>
      </c>
      <c r="K62" s="74">
        <f t="shared" si="27"/>
        <v>0.48611006375042781</v>
      </c>
      <c r="L62" s="172">
        <v>76167</v>
      </c>
      <c r="M62" s="74">
        <f t="shared" si="28"/>
        <v>0.46217839805825245</v>
      </c>
      <c r="N62" s="74">
        <f>($L$62-$J$62)/$J$62</f>
        <v>-9.1096764955072129E-2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70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7:L59"/>
  <sheetViews>
    <sheetView showGridLines="0" showRowColHeaders="0" showOutlineSymbols="0" zoomScaleNormal="100" workbookViewId="0">
      <selection activeCell="I25" sqref="I25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7" spans="10:10" ht="13.5" thickBot="1"/>
    <row r="28" spans="10:10" ht="16.5" thickBot="1">
      <c r="J28" s="41" t="s">
        <v>60</v>
      </c>
    </row>
    <row r="32" spans="10:1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J28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J82"/>
  <sheetViews>
    <sheetView showGridLines="0" showRowColHeaders="0" showOutlineSymbols="0" topLeftCell="A2" zoomScaleNormal="100" workbookViewId="0">
      <selection activeCell="N19" sqref="N19"/>
    </sheetView>
  </sheetViews>
  <sheetFormatPr baseColWidth="10" defaultRowHeight="12.75"/>
  <cols>
    <col min="1" max="1" width="15.7109375" style="2" customWidth="1"/>
    <col min="2" max="9" width="12.140625" style="2" customWidth="1"/>
    <col min="10" max="247" width="11.42578125" style="2"/>
    <col min="248" max="248" width="15.7109375" style="2" customWidth="1"/>
    <col min="249" max="503" width="11.42578125" style="2"/>
    <col min="504" max="504" width="15.7109375" style="2" customWidth="1"/>
    <col min="505" max="759" width="11.42578125" style="2"/>
    <col min="760" max="760" width="15.7109375" style="2" customWidth="1"/>
    <col min="761" max="1015" width="11.42578125" style="2"/>
    <col min="1016" max="1016" width="15.7109375" style="2" customWidth="1"/>
    <col min="1017" max="1271" width="11.42578125" style="2"/>
    <col min="1272" max="1272" width="15.7109375" style="2" customWidth="1"/>
    <col min="1273" max="1527" width="11.42578125" style="2"/>
    <col min="1528" max="1528" width="15.7109375" style="2" customWidth="1"/>
    <col min="1529" max="1783" width="11.42578125" style="2"/>
    <col min="1784" max="1784" width="15.7109375" style="2" customWidth="1"/>
    <col min="1785" max="2039" width="11.42578125" style="2"/>
    <col min="2040" max="2040" width="15.7109375" style="2" customWidth="1"/>
    <col min="2041" max="2295" width="11.42578125" style="2"/>
    <col min="2296" max="2296" width="15.7109375" style="2" customWidth="1"/>
    <col min="2297" max="2551" width="11.42578125" style="2"/>
    <col min="2552" max="2552" width="15.7109375" style="2" customWidth="1"/>
    <col min="2553" max="2807" width="11.42578125" style="2"/>
    <col min="2808" max="2808" width="15.7109375" style="2" customWidth="1"/>
    <col min="2809" max="3063" width="11.42578125" style="2"/>
    <col min="3064" max="3064" width="15.7109375" style="2" customWidth="1"/>
    <col min="3065" max="3319" width="11.42578125" style="2"/>
    <col min="3320" max="3320" width="15.7109375" style="2" customWidth="1"/>
    <col min="3321" max="3575" width="11.42578125" style="2"/>
    <col min="3576" max="3576" width="15.7109375" style="2" customWidth="1"/>
    <col min="3577" max="3831" width="11.42578125" style="2"/>
    <col min="3832" max="3832" width="15.7109375" style="2" customWidth="1"/>
    <col min="3833" max="4087" width="11.42578125" style="2"/>
    <col min="4088" max="4088" width="15.7109375" style="2" customWidth="1"/>
    <col min="4089" max="4343" width="11.42578125" style="2"/>
    <col min="4344" max="4344" width="15.7109375" style="2" customWidth="1"/>
    <col min="4345" max="4599" width="11.42578125" style="2"/>
    <col min="4600" max="4600" width="15.7109375" style="2" customWidth="1"/>
    <col min="4601" max="4855" width="11.42578125" style="2"/>
    <col min="4856" max="4856" width="15.7109375" style="2" customWidth="1"/>
    <col min="4857" max="5111" width="11.42578125" style="2"/>
    <col min="5112" max="5112" width="15.7109375" style="2" customWidth="1"/>
    <col min="5113" max="5367" width="11.42578125" style="2"/>
    <col min="5368" max="5368" width="15.7109375" style="2" customWidth="1"/>
    <col min="5369" max="5623" width="11.42578125" style="2"/>
    <col min="5624" max="5624" width="15.7109375" style="2" customWidth="1"/>
    <col min="5625" max="5879" width="11.42578125" style="2"/>
    <col min="5880" max="5880" width="15.7109375" style="2" customWidth="1"/>
    <col min="5881" max="6135" width="11.42578125" style="2"/>
    <col min="6136" max="6136" width="15.7109375" style="2" customWidth="1"/>
    <col min="6137" max="6391" width="11.42578125" style="2"/>
    <col min="6392" max="6392" width="15.7109375" style="2" customWidth="1"/>
    <col min="6393" max="6647" width="11.42578125" style="2"/>
    <col min="6648" max="6648" width="15.7109375" style="2" customWidth="1"/>
    <col min="6649" max="6903" width="11.42578125" style="2"/>
    <col min="6904" max="6904" width="15.7109375" style="2" customWidth="1"/>
    <col min="6905" max="7159" width="11.42578125" style="2"/>
    <col min="7160" max="7160" width="15.7109375" style="2" customWidth="1"/>
    <col min="7161" max="7415" width="11.42578125" style="2"/>
    <col min="7416" max="7416" width="15.7109375" style="2" customWidth="1"/>
    <col min="7417" max="7671" width="11.42578125" style="2"/>
    <col min="7672" max="7672" width="15.7109375" style="2" customWidth="1"/>
    <col min="7673" max="7927" width="11.42578125" style="2"/>
    <col min="7928" max="7928" width="15.7109375" style="2" customWidth="1"/>
    <col min="7929" max="8183" width="11.42578125" style="2"/>
    <col min="8184" max="8184" width="15.7109375" style="2" customWidth="1"/>
    <col min="8185" max="8439" width="11.42578125" style="2"/>
    <col min="8440" max="8440" width="15.7109375" style="2" customWidth="1"/>
    <col min="8441" max="8695" width="11.42578125" style="2"/>
    <col min="8696" max="8696" width="15.7109375" style="2" customWidth="1"/>
    <col min="8697" max="8951" width="11.42578125" style="2"/>
    <col min="8952" max="8952" width="15.7109375" style="2" customWidth="1"/>
    <col min="8953" max="9207" width="11.42578125" style="2"/>
    <col min="9208" max="9208" width="15.7109375" style="2" customWidth="1"/>
    <col min="9209" max="9463" width="11.42578125" style="2"/>
    <col min="9464" max="9464" width="15.7109375" style="2" customWidth="1"/>
    <col min="9465" max="9719" width="11.42578125" style="2"/>
    <col min="9720" max="9720" width="15.7109375" style="2" customWidth="1"/>
    <col min="9721" max="9975" width="11.42578125" style="2"/>
    <col min="9976" max="9976" width="15.7109375" style="2" customWidth="1"/>
    <col min="9977" max="10231" width="11.42578125" style="2"/>
    <col min="10232" max="10232" width="15.7109375" style="2" customWidth="1"/>
    <col min="10233" max="10487" width="11.42578125" style="2"/>
    <col min="10488" max="10488" width="15.7109375" style="2" customWidth="1"/>
    <col min="10489" max="10743" width="11.42578125" style="2"/>
    <col min="10744" max="10744" width="15.7109375" style="2" customWidth="1"/>
    <col min="10745" max="10999" width="11.42578125" style="2"/>
    <col min="11000" max="11000" width="15.7109375" style="2" customWidth="1"/>
    <col min="11001" max="11255" width="11.42578125" style="2"/>
    <col min="11256" max="11256" width="15.7109375" style="2" customWidth="1"/>
    <col min="11257" max="11511" width="11.42578125" style="2"/>
    <col min="11512" max="11512" width="15.7109375" style="2" customWidth="1"/>
    <col min="11513" max="11767" width="11.42578125" style="2"/>
    <col min="11768" max="11768" width="15.7109375" style="2" customWidth="1"/>
    <col min="11769" max="12023" width="11.42578125" style="2"/>
    <col min="12024" max="12024" width="15.7109375" style="2" customWidth="1"/>
    <col min="12025" max="12279" width="11.42578125" style="2"/>
    <col min="12280" max="12280" width="15.7109375" style="2" customWidth="1"/>
    <col min="12281" max="12535" width="11.42578125" style="2"/>
    <col min="12536" max="12536" width="15.7109375" style="2" customWidth="1"/>
    <col min="12537" max="12791" width="11.42578125" style="2"/>
    <col min="12792" max="12792" width="15.7109375" style="2" customWidth="1"/>
    <col min="12793" max="13047" width="11.42578125" style="2"/>
    <col min="13048" max="13048" width="15.7109375" style="2" customWidth="1"/>
    <col min="13049" max="13303" width="11.42578125" style="2"/>
    <col min="13304" max="13304" width="15.7109375" style="2" customWidth="1"/>
    <col min="13305" max="13559" width="11.42578125" style="2"/>
    <col min="13560" max="13560" width="15.7109375" style="2" customWidth="1"/>
    <col min="13561" max="13815" width="11.42578125" style="2"/>
    <col min="13816" max="13816" width="15.7109375" style="2" customWidth="1"/>
    <col min="13817" max="14071" width="11.42578125" style="2"/>
    <col min="14072" max="14072" width="15.7109375" style="2" customWidth="1"/>
    <col min="14073" max="14327" width="11.42578125" style="2"/>
    <col min="14328" max="14328" width="15.7109375" style="2" customWidth="1"/>
    <col min="14329" max="14583" width="11.42578125" style="2"/>
    <col min="14584" max="14584" width="15.7109375" style="2" customWidth="1"/>
    <col min="14585" max="14839" width="11.42578125" style="2"/>
    <col min="14840" max="14840" width="15.7109375" style="2" customWidth="1"/>
    <col min="14841" max="15095" width="11.42578125" style="2"/>
    <col min="15096" max="15096" width="15.7109375" style="2" customWidth="1"/>
    <col min="15097" max="15351" width="11.42578125" style="2"/>
    <col min="15352" max="15352" width="15.7109375" style="2" customWidth="1"/>
    <col min="15353" max="15607" width="11.42578125" style="2"/>
    <col min="15608" max="15608" width="15.7109375" style="2" customWidth="1"/>
    <col min="15609" max="15863" width="11.42578125" style="2"/>
    <col min="15864" max="15864" width="15.7109375" style="2" customWidth="1"/>
    <col min="15865" max="16119" width="11.42578125" style="2"/>
    <col min="16120" max="16120" width="15.7109375" style="2" customWidth="1"/>
    <col min="16121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0:10" ht="15.75" customHeight="1"/>
    <row r="18" spans="10:10" ht="15.75" customHeight="1"/>
    <row r="19" spans="10:10" ht="15.75" customHeight="1"/>
    <row r="20" spans="10:10" ht="15.75" customHeight="1"/>
    <row r="21" spans="10:10" ht="15.75" customHeight="1"/>
    <row r="22" spans="10:10" ht="15.75" customHeight="1"/>
    <row r="23" spans="10:10" ht="15.75" customHeight="1"/>
    <row r="24" spans="10:10" ht="15.75" customHeight="1"/>
    <row r="25" spans="10:10" ht="15.75" customHeight="1"/>
    <row r="26" spans="10:10" ht="15.75" customHeight="1"/>
    <row r="27" spans="10:10" ht="15.75" customHeight="1"/>
    <row r="28" spans="10:10" ht="15.75" customHeight="1"/>
    <row r="29" spans="10:10" ht="15.75" customHeight="1"/>
    <row r="30" spans="10:10" ht="15.75" customHeight="1" thickBot="1"/>
    <row r="31" spans="10:10" ht="15.75" customHeight="1" thickBot="1">
      <c r="J31" s="41" t="s">
        <v>60</v>
      </c>
    </row>
    <row r="32" spans="10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8" ht="15.75" customHeight="1"/>
    <row r="50" spans="2:8" ht="15.75" customHeight="1"/>
    <row r="51" spans="2:8" ht="15.75" customHeight="1"/>
    <row r="52" spans="2:8" ht="15.75" customHeight="1">
      <c r="B52" s="12"/>
      <c r="C52" s="12"/>
      <c r="D52" s="12"/>
      <c r="E52" s="12"/>
      <c r="F52" s="12"/>
      <c r="G52" s="12"/>
      <c r="H52" s="12"/>
    </row>
    <row r="53" spans="2:8" ht="15.75" customHeight="1"/>
    <row r="54" spans="2:8" ht="15.75" customHeight="1"/>
    <row r="55" spans="2:8" ht="15.75" customHeight="1"/>
    <row r="56" spans="2:8" ht="15.75" customHeight="1"/>
    <row r="57" spans="2:8" ht="15.75" customHeight="1"/>
    <row r="58" spans="2:8" ht="15.75" customHeight="1"/>
    <row r="59" spans="2:8" ht="15.75" customHeight="1"/>
    <row r="60" spans="2:8" ht="15.75" customHeight="1"/>
    <row r="61" spans="2:8" ht="15.75" customHeight="1"/>
    <row r="62" spans="2:8" ht="15.75" customHeight="1"/>
    <row r="63" spans="2:8" ht="15.75" customHeight="1"/>
    <row r="64" spans="2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4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acum. mayo 2011</v>
      </c>
      <c r="D6" s="48" t="s">
        <v>49</v>
      </c>
      <c r="E6" s="47" t="str">
        <f>actualizaciones!A2</f>
        <v>acum. mayo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2090216</v>
      </c>
      <c r="D8" s="54">
        <f>C8/C8</f>
        <v>1</v>
      </c>
      <c r="E8" s="53">
        <v>2003791</v>
      </c>
      <c r="F8" s="54">
        <f>E8/E8</f>
        <v>1</v>
      </c>
      <c r="G8" s="54">
        <f>(E8-C8)/C8</f>
        <v>-4.1347401416887059E-2</v>
      </c>
    </row>
    <row r="9" spans="2:7" ht="15" customHeight="1">
      <c r="B9" s="52" t="s">
        <v>53</v>
      </c>
      <c r="C9" s="53">
        <v>1298161</v>
      </c>
      <c r="D9" s="54">
        <f>C9/C8</f>
        <v>0.62106547840031845</v>
      </c>
      <c r="E9" s="53">
        <v>1304904</v>
      </c>
      <c r="F9" s="54">
        <f>E9/E8</f>
        <v>0.65121761700696335</v>
      </c>
      <c r="G9" s="54">
        <f>(E9-C9)/C9</f>
        <v>5.1942709725527111E-3</v>
      </c>
    </row>
    <row r="10" spans="2:7" ht="15" customHeight="1">
      <c r="B10" s="55" t="s">
        <v>54</v>
      </c>
      <c r="C10" s="53">
        <v>792055</v>
      </c>
      <c r="D10" s="54">
        <f>C10/C8</f>
        <v>0.37893452159968155</v>
      </c>
      <c r="E10" s="53">
        <v>698887</v>
      </c>
      <c r="F10" s="54">
        <f>E10/E8</f>
        <v>0.34878238299303671</v>
      </c>
      <c r="G10" s="54">
        <f>(E10-C10)/C10</f>
        <v>-0.11762819501171004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742815</v>
      </c>
      <c r="D12" s="60">
        <f>C12/C12</f>
        <v>1</v>
      </c>
      <c r="E12" s="59">
        <v>726630</v>
      </c>
      <c r="F12" s="60">
        <f>E12/E12</f>
        <v>1</v>
      </c>
      <c r="G12" s="61">
        <f>(E12-C12)/C12</f>
        <v>-2.1788736091759051E-2</v>
      </c>
    </row>
    <row r="13" spans="2:7" ht="15" customHeight="1">
      <c r="B13" s="58" t="s">
        <v>53</v>
      </c>
      <c r="C13" s="59">
        <v>500427</v>
      </c>
      <c r="D13" s="60">
        <f>C13/C12</f>
        <v>0.67368994971830132</v>
      </c>
      <c r="E13" s="59">
        <v>508862</v>
      </c>
      <c r="F13" s="60">
        <f>E13/E12</f>
        <v>0.70030414378707184</v>
      </c>
      <c r="G13" s="61">
        <f>(E13-C13)/C13</f>
        <v>1.6855605313062644E-2</v>
      </c>
    </row>
    <row r="14" spans="2:7" ht="15" customHeight="1">
      <c r="B14" s="58" t="s">
        <v>54</v>
      </c>
      <c r="C14" s="59">
        <v>242388</v>
      </c>
      <c r="D14" s="60">
        <f>C14/C12</f>
        <v>0.32631005028169868</v>
      </c>
      <c r="E14" s="59">
        <v>217768</v>
      </c>
      <c r="F14" s="60">
        <f>E14/E12</f>
        <v>0.29969585621292816</v>
      </c>
      <c r="G14" s="61">
        <f>(E14-C14)/C14</f>
        <v>-0.10157268511642491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613806</v>
      </c>
      <c r="D16" s="60">
        <f>C16/C16</f>
        <v>1</v>
      </c>
      <c r="E16" s="59">
        <v>564414</v>
      </c>
      <c r="F16" s="60">
        <f>E16/E16</f>
        <v>1</v>
      </c>
      <c r="G16" s="61">
        <f>(E16-C16)/C16</f>
        <v>-8.0468421618557009E-2</v>
      </c>
    </row>
    <row r="17" spans="2:12" ht="15" customHeight="1">
      <c r="B17" s="58" t="s">
        <v>53</v>
      </c>
      <c r="C17" s="59">
        <v>290331</v>
      </c>
      <c r="D17" s="60">
        <f>C17/C16</f>
        <v>0.4730012414345901</v>
      </c>
      <c r="E17" s="59">
        <v>274987</v>
      </c>
      <c r="F17" s="60">
        <f>E17/E16</f>
        <v>0.48720797145357841</v>
      </c>
      <c r="G17" s="61">
        <f>(E17-C17)/C17</f>
        <v>-5.2850022904891311E-2</v>
      </c>
    </row>
    <row r="18" spans="2:12" ht="15" customHeight="1">
      <c r="B18" s="58" t="s">
        <v>54</v>
      </c>
      <c r="C18" s="59">
        <v>323475</v>
      </c>
      <c r="D18" s="60">
        <f>C18/C16</f>
        <v>0.5269987585654099</v>
      </c>
      <c r="E18" s="59">
        <v>289427</v>
      </c>
      <c r="F18" s="60">
        <f>E18/E16</f>
        <v>0.51279202854642159</v>
      </c>
      <c r="G18" s="61">
        <f>(E18-C18)/C18</f>
        <v>-0.10525697503671072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292557</v>
      </c>
      <c r="D20" s="60">
        <f>C20/C20</f>
        <v>1</v>
      </c>
      <c r="E20" s="59">
        <v>281526</v>
      </c>
      <c r="F20" s="60">
        <f>E20/E20</f>
        <v>1</v>
      </c>
      <c r="G20" s="61">
        <f>(E20-C20)/C20</f>
        <v>-3.7705472779663449E-2</v>
      </c>
    </row>
    <row r="21" spans="2:12" ht="15" customHeight="1">
      <c r="B21" s="58" t="s">
        <v>53</v>
      </c>
      <c r="C21" s="59">
        <v>214963</v>
      </c>
      <c r="D21" s="60">
        <f>C21/C20</f>
        <v>0.73477305277262206</v>
      </c>
      <c r="E21" s="59">
        <v>211772</v>
      </c>
      <c r="F21" s="60">
        <f>E21/E20</f>
        <v>0.75222892379389472</v>
      </c>
      <c r="G21" s="61">
        <f>(E21-C21)/C21</f>
        <v>-1.4844415085386788E-2</v>
      </c>
    </row>
    <row r="22" spans="2:12" ht="15" customHeight="1">
      <c r="B22" s="62" t="s">
        <v>54</v>
      </c>
      <c r="C22" s="59">
        <v>77594</v>
      </c>
      <c r="D22" s="60">
        <f>C22/C20</f>
        <v>0.26522694722737788</v>
      </c>
      <c r="E22" s="59">
        <v>69754</v>
      </c>
      <c r="F22" s="60">
        <f>E22/E20</f>
        <v>0.24777107620610531</v>
      </c>
      <c r="G22" s="61">
        <f>(E22-C22)/C22</f>
        <v>-0.1010387401087713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68000</v>
      </c>
      <c r="D24" s="60">
        <f>C24/C24</f>
        <v>1</v>
      </c>
      <c r="E24" s="59">
        <v>74992</v>
      </c>
      <c r="F24" s="60">
        <f>E24/E24</f>
        <v>1</v>
      </c>
      <c r="G24" s="61">
        <f>(E24-C24)/C24</f>
        <v>0.1028235294117647</v>
      </c>
    </row>
    <row r="25" spans="2:12" ht="15" customHeight="1">
      <c r="B25" s="58" t="s">
        <v>53</v>
      </c>
      <c r="C25" s="59">
        <v>68000</v>
      </c>
      <c r="D25" s="60">
        <f>C25/C24</f>
        <v>1</v>
      </c>
      <c r="E25" s="59">
        <v>74992</v>
      </c>
      <c r="F25" s="60">
        <f>E25/E24</f>
        <v>1</v>
      </c>
      <c r="G25" s="61">
        <f>(E25-C25)/C25</f>
        <v>0.1028235294117647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C7" sqref="C7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175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">
        <v>41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176</v>
      </c>
      <c r="C7" s="104" t="s">
        <v>177</v>
      </c>
      <c r="D7" s="182" t="s">
        <v>147</v>
      </c>
      <c r="E7" s="104" t="s">
        <v>178</v>
      </c>
      <c r="F7" s="182" t="s">
        <v>179</v>
      </c>
      <c r="G7" s="104" t="s">
        <v>180</v>
      </c>
    </row>
    <row r="8" spans="2:26" ht="15" customHeight="1">
      <c r="B8" s="183" t="s">
        <v>27</v>
      </c>
      <c r="C8" s="184">
        <f t="shared" ref="C8:C39" si="0">D8+E8+F8+G8</f>
        <v>47088</v>
      </c>
      <c r="D8" s="76">
        <v>33758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181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182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39743</v>
      </c>
      <c r="D11" s="76">
        <v>16541</v>
      </c>
      <c r="E11" s="184">
        <v>23182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183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184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185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186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187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188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189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190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191</v>
      </c>
      <c r="C20" s="184">
        <f t="shared" si="0"/>
        <v>99</v>
      </c>
      <c r="D20" s="76">
        <v>0</v>
      </c>
      <c r="E20" s="184">
        <v>0</v>
      </c>
      <c r="F20" s="76">
        <v>0</v>
      </c>
      <c r="G20" s="184">
        <v>99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192</v>
      </c>
      <c r="C21" s="184">
        <f t="shared" si="0"/>
        <v>1169</v>
      </c>
      <c r="D21" s="76">
        <v>872</v>
      </c>
      <c r="E21" s="184">
        <v>222</v>
      </c>
      <c r="F21" s="76">
        <v>22</v>
      </c>
      <c r="G21" s="184">
        <v>53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193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194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21973</v>
      </c>
      <c r="D24" s="76">
        <v>15960</v>
      </c>
      <c r="E24" s="184">
        <v>6013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195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196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197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198</v>
      </c>
      <c r="C28" s="184">
        <f t="shared" si="0"/>
        <v>4627</v>
      </c>
      <c r="D28" s="76">
        <v>1702</v>
      </c>
      <c r="E28" s="184">
        <v>2865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199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200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201</v>
      </c>
      <c r="C31" s="184">
        <f t="shared" si="0"/>
        <v>7329</v>
      </c>
      <c r="D31" s="76">
        <v>3635</v>
      </c>
      <c r="E31" s="184">
        <v>3694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202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203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204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205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206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207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208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209</v>
      </c>
      <c r="C39" s="189">
        <f t="shared" si="0"/>
        <v>133469</v>
      </c>
      <c r="D39" s="189">
        <v>81928</v>
      </c>
      <c r="E39" s="189">
        <v>50176</v>
      </c>
      <c r="F39" s="189">
        <v>541</v>
      </c>
      <c r="G39" s="189">
        <v>824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O14" sqref="O14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211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177</v>
      </c>
      <c r="D6" s="194"/>
      <c r="E6" s="195" t="s">
        <v>212</v>
      </c>
      <c r="F6" s="195"/>
      <c r="G6" s="194" t="s">
        <v>178</v>
      </c>
      <c r="H6" s="194"/>
      <c r="I6" s="195" t="s">
        <v>179</v>
      </c>
      <c r="J6" s="195"/>
      <c r="K6" s="194" t="s">
        <v>180</v>
      </c>
      <c r="L6" s="194"/>
    </row>
    <row r="7" spans="2:17" s="179" customFormat="1" ht="30" customHeight="1">
      <c r="B7" s="193"/>
      <c r="C7" s="69" t="s">
        <v>275</v>
      </c>
      <c r="D7" s="104" t="s">
        <v>213</v>
      </c>
      <c r="E7" s="69" t="s">
        <v>275</v>
      </c>
      <c r="F7" s="182" t="s">
        <v>213</v>
      </c>
      <c r="G7" s="69" t="s">
        <v>275</v>
      </c>
      <c r="H7" s="104" t="s">
        <v>213</v>
      </c>
      <c r="I7" s="69" t="s">
        <v>275</v>
      </c>
      <c r="J7" s="182" t="s">
        <v>213</v>
      </c>
      <c r="K7" s="69" t="s">
        <v>275</v>
      </c>
      <c r="L7" s="104" t="s">
        <v>213</v>
      </c>
    </row>
    <row r="8" spans="2:17" ht="15" customHeight="1">
      <c r="B8" s="196" t="s">
        <v>27</v>
      </c>
      <c r="C8" s="197">
        <v>47088</v>
      </c>
      <c r="D8" s="61">
        <v>0.35280102495710614</v>
      </c>
      <c r="E8" s="198">
        <v>33758</v>
      </c>
      <c r="F8" s="199">
        <v>0.41204472219509813</v>
      </c>
      <c r="G8" s="197">
        <v>13294</v>
      </c>
      <c r="H8" s="61">
        <v>0.26494738520408162</v>
      </c>
      <c r="I8" s="198">
        <v>22</v>
      </c>
      <c r="J8" s="200">
        <v>4.0665434380776341E-2</v>
      </c>
      <c r="K8" s="197">
        <v>14</v>
      </c>
      <c r="L8" s="61">
        <v>1.6990291262135922E-2</v>
      </c>
      <c r="M8" s="201"/>
      <c r="N8" s="201"/>
    </row>
    <row r="9" spans="2:17" ht="15" customHeight="1">
      <c r="B9" s="196" t="s">
        <v>181</v>
      </c>
      <c r="C9" s="197">
        <v>17</v>
      </c>
      <c r="D9" s="61">
        <v>1.2737040061737182E-4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2.063106796116505E-2</v>
      </c>
      <c r="M9" s="201"/>
      <c r="N9" s="201"/>
    </row>
    <row r="10" spans="2:17" ht="15" customHeight="1">
      <c r="B10" s="196" t="s">
        <v>182</v>
      </c>
      <c r="C10" s="197">
        <v>115</v>
      </c>
      <c r="D10" s="61">
        <v>8.6162329829398592E-4</v>
      </c>
      <c r="E10" s="198">
        <v>18</v>
      </c>
      <c r="F10" s="199">
        <v>2.1970510692315203E-4</v>
      </c>
      <c r="G10" s="197">
        <v>24</v>
      </c>
      <c r="H10" s="61">
        <v>4.7831632653061223E-4</v>
      </c>
      <c r="I10" s="198">
        <v>0</v>
      </c>
      <c r="J10" s="204" t="s">
        <v>86</v>
      </c>
      <c r="K10" s="197">
        <v>73</v>
      </c>
      <c r="L10" s="61">
        <v>8.859223300970874E-2</v>
      </c>
      <c r="M10" s="201"/>
      <c r="N10" s="201"/>
    </row>
    <row r="11" spans="2:17" ht="15" customHeight="1">
      <c r="B11" s="196" t="s">
        <v>28</v>
      </c>
      <c r="C11" s="197">
        <v>39743</v>
      </c>
      <c r="D11" s="61">
        <v>0.29776951951389463</v>
      </c>
      <c r="E11" s="198">
        <v>16541</v>
      </c>
      <c r="F11" s="199">
        <v>0.20189678742310321</v>
      </c>
      <c r="G11" s="197">
        <v>23182</v>
      </c>
      <c r="H11" s="61">
        <v>0.46201371173469385</v>
      </c>
      <c r="I11" s="198">
        <v>0</v>
      </c>
      <c r="J11" s="204" t="s">
        <v>86</v>
      </c>
      <c r="K11" s="197">
        <v>20</v>
      </c>
      <c r="L11" s="61">
        <v>2.4271844660194174E-2</v>
      </c>
      <c r="M11" s="201"/>
      <c r="N11" s="201"/>
    </row>
    <row r="12" spans="2:17" ht="15" customHeight="1">
      <c r="B12" s="196" t="s">
        <v>214</v>
      </c>
      <c r="C12" s="197">
        <v>272</v>
      </c>
      <c r="D12" s="61">
        <v>2.0379264098779491E-3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4.6116504854368932E-2</v>
      </c>
      <c r="M12" s="201"/>
      <c r="N12" s="201"/>
    </row>
    <row r="13" spans="2:17" ht="15" customHeight="1">
      <c r="B13" s="196" t="s">
        <v>184</v>
      </c>
      <c r="C13" s="197">
        <v>1026</v>
      </c>
      <c r="D13" s="61">
        <v>7.687178296083735E-3</v>
      </c>
      <c r="E13" s="198">
        <v>986</v>
      </c>
      <c r="F13" s="199">
        <v>1.2034957523679328E-2</v>
      </c>
      <c r="G13" s="197">
        <v>28</v>
      </c>
      <c r="H13" s="61">
        <v>5.5803571428571425E-4</v>
      </c>
      <c r="I13" s="198">
        <v>0</v>
      </c>
      <c r="J13" s="204" t="s">
        <v>86</v>
      </c>
      <c r="K13" s="197">
        <v>12</v>
      </c>
      <c r="L13" s="61">
        <v>1.4563106796116505E-2</v>
      </c>
      <c r="M13" s="201"/>
      <c r="N13" s="201"/>
    </row>
    <row r="14" spans="2:17" ht="15" customHeight="1">
      <c r="B14" s="196" t="s">
        <v>185</v>
      </c>
      <c r="C14" s="197">
        <v>20</v>
      </c>
      <c r="D14" s="61">
        <v>1.4984753013808449E-4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2.4271844660194174E-2</v>
      </c>
      <c r="M14" s="201"/>
      <c r="N14" s="201"/>
      <c r="O14" s="201"/>
      <c r="P14" s="201"/>
      <c r="Q14" s="201"/>
    </row>
    <row r="15" spans="2:17" ht="15" customHeight="1">
      <c r="B15" s="196" t="s">
        <v>186</v>
      </c>
      <c r="C15" s="197">
        <v>205</v>
      </c>
      <c r="D15" s="61">
        <v>1.535937183915366E-3</v>
      </c>
      <c r="E15" s="198">
        <v>46</v>
      </c>
      <c r="F15" s="199">
        <v>5.614686065813885E-4</v>
      </c>
      <c r="G15" s="197">
        <v>16</v>
      </c>
      <c r="H15" s="61">
        <v>3.1887755102040814E-4</v>
      </c>
      <c r="I15" s="198">
        <v>108</v>
      </c>
      <c r="J15" s="200">
        <v>0.19963031423290203</v>
      </c>
      <c r="K15" s="197">
        <v>35</v>
      </c>
      <c r="L15" s="61">
        <v>4.2475728155339808E-2</v>
      </c>
      <c r="M15" s="201"/>
      <c r="N15" s="201"/>
      <c r="O15" s="201"/>
      <c r="P15" s="201"/>
      <c r="Q15" s="201"/>
    </row>
    <row r="16" spans="2:17" ht="15" customHeight="1">
      <c r="B16" s="196" t="s">
        <v>187</v>
      </c>
      <c r="C16" s="197">
        <v>1422</v>
      </c>
      <c r="D16" s="61">
        <v>1.0654159392817808E-2</v>
      </c>
      <c r="E16" s="198">
        <v>930</v>
      </c>
      <c r="F16" s="199">
        <v>1.1351430524362854E-2</v>
      </c>
      <c r="G16" s="197">
        <v>387</v>
      </c>
      <c r="H16" s="61">
        <v>7.7128507653061226E-3</v>
      </c>
      <c r="I16" s="198">
        <v>38</v>
      </c>
      <c r="J16" s="200">
        <v>7.0240295748613679E-2</v>
      </c>
      <c r="K16" s="197">
        <v>67</v>
      </c>
      <c r="L16" s="61">
        <v>8.1310679611650491E-2</v>
      </c>
      <c r="M16" s="201"/>
      <c r="N16" s="201"/>
      <c r="O16" s="201"/>
      <c r="P16" s="201"/>
      <c r="Q16" s="201"/>
    </row>
    <row r="17" spans="2:17" ht="15" customHeight="1">
      <c r="B17" s="196" t="s">
        <v>188</v>
      </c>
      <c r="C17" s="197">
        <v>4</v>
      </c>
      <c r="D17" s="61">
        <v>2.9969506027616901E-5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4.8543689320388345E-3</v>
      </c>
      <c r="M17" s="201"/>
      <c r="N17" s="201"/>
      <c r="O17" s="201"/>
      <c r="P17" s="201"/>
      <c r="Q17" s="201"/>
    </row>
    <row r="18" spans="2:17" ht="15" customHeight="1">
      <c r="B18" s="196" t="s">
        <v>215</v>
      </c>
      <c r="C18" s="197">
        <v>2343</v>
      </c>
      <c r="D18" s="61">
        <v>1.7554638155676597E-2</v>
      </c>
      <c r="E18" s="198">
        <v>2261</v>
      </c>
      <c r="F18" s="199">
        <v>2.7597402597402596E-2</v>
      </c>
      <c r="G18" s="197">
        <v>30</v>
      </c>
      <c r="H18" s="61">
        <v>5.9789540816326532E-4</v>
      </c>
      <c r="I18" s="198">
        <v>15</v>
      </c>
      <c r="J18" s="200">
        <v>2.7726432532347505E-2</v>
      </c>
      <c r="K18" s="197">
        <v>37</v>
      </c>
      <c r="L18" s="61">
        <v>4.4902912621359224E-2</v>
      </c>
      <c r="M18" s="201"/>
      <c r="N18" s="201"/>
      <c r="O18" s="201"/>
      <c r="P18" s="201"/>
      <c r="Q18" s="201"/>
    </row>
    <row r="19" spans="2:17" ht="15" customHeight="1">
      <c r="B19" s="196" t="s">
        <v>216</v>
      </c>
      <c r="C19" s="197">
        <v>80</v>
      </c>
      <c r="D19" s="61">
        <v>5.9939012055233796E-4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1.820388349514563E-2</v>
      </c>
      <c r="M19" s="201"/>
      <c r="N19" s="201"/>
      <c r="O19" s="201"/>
      <c r="P19" s="201"/>
      <c r="Q19" s="201"/>
    </row>
    <row r="20" spans="2:17" ht="15" customHeight="1">
      <c r="B20" s="196" t="s">
        <v>191</v>
      </c>
      <c r="C20" s="197">
        <v>99</v>
      </c>
      <c r="D20" s="61">
        <v>7.4174527418351826E-4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99</v>
      </c>
      <c r="L20" s="61">
        <v>0.12014563106796117</v>
      </c>
      <c r="M20" s="201"/>
      <c r="N20" s="201"/>
      <c r="O20" s="201"/>
      <c r="P20" s="201"/>
      <c r="Q20" s="201"/>
    </row>
    <row r="21" spans="2:17" ht="15" customHeight="1">
      <c r="B21" s="196" t="s">
        <v>217</v>
      </c>
      <c r="C21" s="197">
        <v>1169</v>
      </c>
      <c r="D21" s="61">
        <v>8.7585881365710386E-3</v>
      </c>
      <c r="E21" s="198">
        <v>872</v>
      </c>
      <c r="F21" s="199">
        <v>1.0643491846499365E-2</v>
      </c>
      <c r="G21" s="197">
        <v>222</v>
      </c>
      <c r="H21" s="61">
        <v>4.4244260204081634E-3</v>
      </c>
      <c r="I21" s="198">
        <v>22</v>
      </c>
      <c r="J21" s="200">
        <v>4.0665434380776341E-2</v>
      </c>
      <c r="K21" s="197">
        <v>53</v>
      </c>
      <c r="L21" s="61">
        <v>6.4320388349514562E-2</v>
      </c>
      <c r="M21" s="201"/>
      <c r="N21" s="201"/>
      <c r="O21" s="201"/>
      <c r="P21" s="201"/>
      <c r="Q21" s="201"/>
    </row>
    <row r="22" spans="2:17" ht="15" customHeight="1">
      <c r="B22" s="196" t="s">
        <v>193</v>
      </c>
      <c r="C22" s="197">
        <v>26</v>
      </c>
      <c r="D22" s="61">
        <v>1.9480178917950986E-4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3.1553398058252427E-2</v>
      </c>
      <c r="M22" s="201"/>
      <c r="N22" s="201"/>
      <c r="O22" s="201"/>
      <c r="P22" s="201"/>
      <c r="Q22" s="201"/>
    </row>
    <row r="23" spans="2:17" ht="15" customHeight="1">
      <c r="B23" s="196" t="s">
        <v>194</v>
      </c>
      <c r="C23" s="197">
        <v>160</v>
      </c>
      <c r="D23" s="61">
        <v>1.1987802411046759E-3</v>
      </c>
      <c r="E23" s="198">
        <v>67</v>
      </c>
      <c r="F23" s="199">
        <v>8.1779123132506588E-4</v>
      </c>
      <c r="G23" s="197">
        <v>34</v>
      </c>
      <c r="H23" s="61">
        <v>6.7761479591836734E-4</v>
      </c>
      <c r="I23" s="198">
        <v>28</v>
      </c>
      <c r="J23" s="200">
        <v>5.1756007393715345E-2</v>
      </c>
      <c r="K23" s="197">
        <v>31</v>
      </c>
      <c r="L23" s="61">
        <v>3.7621359223300968E-2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21973</v>
      </c>
      <c r="D24" s="61">
        <v>0.16462998898620654</v>
      </c>
      <c r="E24" s="198">
        <v>15960</v>
      </c>
      <c r="F24" s="199">
        <v>0.19480519480519481</v>
      </c>
      <c r="G24" s="197">
        <v>6013</v>
      </c>
      <c r="H24" s="61">
        <v>0.11983816964285714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195</v>
      </c>
      <c r="C25" s="197">
        <v>1886</v>
      </c>
      <c r="D25" s="61">
        <v>1.4130622092021369E-2</v>
      </c>
      <c r="E25" s="198">
        <v>1355</v>
      </c>
      <c r="F25" s="199">
        <v>1.6538912215603944E-2</v>
      </c>
      <c r="G25" s="197">
        <v>342</v>
      </c>
      <c r="H25" s="61">
        <v>6.8160076530612247E-3</v>
      </c>
      <c r="I25" s="198">
        <v>90</v>
      </c>
      <c r="J25" s="200">
        <v>0.16635859519408502</v>
      </c>
      <c r="K25" s="197">
        <v>99</v>
      </c>
      <c r="L25" s="61">
        <v>0.12014563106796117</v>
      </c>
      <c r="M25" s="201"/>
      <c r="N25" s="201"/>
      <c r="O25" s="201"/>
      <c r="P25" s="201"/>
      <c r="Q25" s="201"/>
    </row>
    <row r="26" spans="2:17" ht="15" customHeight="1">
      <c r="B26" s="196" t="s">
        <v>196</v>
      </c>
      <c r="C26" s="197">
        <v>77</v>
      </c>
      <c r="D26" s="61">
        <v>5.7691299103162532E-4</v>
      </c>
      <c r="E26" s="198">
        <v>21</v>
      </c>
      <c r="F26" s="199">
        <v>2.5632262474367738E-4</v>
      </c>
      <c r="G26" s="197">
        <v>7</v>
      </c>
      <c r="H26" s="61">
        <v>1.3950892857142856E-4</v>
      </c>
      <c r="I26" s="198">
        <v>20</v>
      </c>
      <c r="J26" s="200">
        <v>3.6968576709796676E-2</v>
      </c>
      <c r="K26" s="197">
        <v>29</v>
      </c>
      <c r="L26" s="61">
        <v>3.5194174757281552E-2</v>
      </c>
      <c r="M26" s="201"/>
      <c r="N26" s="201"/>
      <c r="O26" s="201"/>
      <c r="P26" s="201"/>
      <c r="Q26" s="201"/>
    </row>
    <row r="27" spans="2:17" ht="15" customHeight="1">
      <c r="B27" s="196" t="s">
        <v>197</v>
      </c>
      <c r="C27" s="197">
        <v>32</v>
      </c>
      <c r="D27" s="61">
        <v>2.3975604822093521E-4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1.5776699029126214E-2</v>
      </c>
      <c r="M27" s="201"/>
      <c r="N27" s="201"/>
      <c r="O27" s="201"/>
      <c r="P27" s="201"/>
      <c r="Q27" s="201"/>
    </row>
    <row r="28" spans="2:17" ht="15" customHeight="1">
      <c r="B28" s="196" t="s">
        <v>198</v>
      </c>
      <c r="C28" s="197">
        <v>4627</v>
      </c>
      <c r="D28" s="61">
        <v>3.4667226097445845E-2</v>
      </c>
      <c r="E28" s="198">
        <v>1702</v>
      </c>
      <c r="F28" s="199">
        <v>2.0774338443511377E-2</v>
      </c>
      <c r="G28" s="197">
        <v>2865</v>
      </c>
      <c r="H28" s="61">
        <v>5.7099011479591837E-2</v>
      </c>
      <c r="I28" s="198">
        <v>32</v>
      </c>
      <c r="J28" s="204" t="s">
        <v>86</v>
      </c>
      <c r="K28" s="197">
        <v>28</v>
      </c>
      <c r="L28" s="61">
        <v>3.3980582524271843E-2</v>
      </c>
      <c r="M28" s="201"/>
      <c r="N28" s="201"/>
      <c r="O28" s="201"/>
      <c r="P28" s="201"/>
      <c r="Q28" s="201"/>
    </row>
    <row r="29" spans="2:17" ht="15" customHeight="1">
      <c r="B29" s="196" t="s">
        <v>218</v>
      </c>
      <c r="C29" s="197">
        <v>2543</v>
      </c>
      <c r="D29" s="61">
        <v>1.9053113457057444E-2</v>
      </c>
      <c r="E29" s="198">
        <v>2529</v>
      </c>
      <c r="F29" s="199">
        <v>3.086856752270286E-2</v>
      </c>
      <c r="G29" s="197">
        <v>6</v>
      </c>
      <c r="H29" s="61">
        <v>1.1957908163265306E-4</v>
      </c>
      <c r="I29" s="198">
        <v>0</v>
      </c>
      <c r="J29" s="204" t="s">
        <v>86</v>
      </c>
      <c r="K29" s="197">
        <v>8</v>
      </c>
      <c r="L29" s="61">
        <v>9.7087378640776691E-3</v>
      </c>
      <c r="M29" s="201"/>
      <c r="N29" s="201"/>
      <c r="O29" s="201"/>
      <c r="P29" s="201"/>
      <c r="Q29" s="201"/>
    </row>
    <row r="30" spans="2:17" ht="15" customHeight="1">
      <c r="B30" s="196" t="s">
        <v>200</v>
      </c>
      <c r="C30" s="197">
        <v>810</v>
      </c>
      <c r="D30" s="61">
        <v>6.068824970592422E-3</v>
      </c>
      <c r="E30" s="198">
        <v>804</v>
      </c>
      <c r="F30" s="199">
        <v>9.8134947759007905E-3</v>
      </c>
      <c r="G30" s="197">
        <v>6</v>
      </c>
      <c r="H30" s="61">
        <v>1.1957908163265306E-4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201</v>
      </c>
      <c r="C31" s="197">
        <v>7329</v>
      </c>
      <c r="D31" s="61">
        <v>5.4911627419101064E-2</v>
      </c>
      <c r="E31" s="198">
        <v>3635</v>
      </c>
      <c r="F31" s="199">
        <v>4.4368225759203204E-2</v>
      </c>
      <c r="G31" s="197">
        <v>3694</v>
      </c>
      <c r="H31" s="61">
        <v>7.3620854591836732E-2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219</v>
      </c>
      <c r="C32" s="197">
        <v>18</v>
      </c>
      <c r="D32" s="61">
        <v>1.3486277712427606E-4</v>
      </c>
      <c r="E32" s="198">
        <v>14</v>
      </c>
      <c r="F32" s="199">
        <v>1.7088174982911826E-4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4.8543689320388345E-3</v>
      </c>
      <c r="M32" s="201"/>
      <c r="N32" s="201"/>
      <c r="O32" s="201"/>
      <c r="P32" s="201"/>
      <c r="Q32" s="201"/>
    </row>
    <row r="33" spans="2:17" ht="15" customHeight="1">
      <c r="B33" s="196" t="s">
        <v>203</v>
      </c>
      <c r="C33" s="197">
        <v>143</v>
      </c>
      <c r="D33" s="61">
        <v>1.0714098404873043E-3</v>
      </c>
      <c r="E33" s="198">
        <v>98</v>
      </c>
      <c r="F33" s="199">
        <v>1.1961722488038277E-3</v>
      </c>
      <c r="G33" s="197">
        <v>10</v>
      </c>
      <c r="H33" s="61">
        <v>1.9929846938775511E-4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204</v>
      </c>
      <c r="C34" s="197">
        <v>24</v>
      </c>
      <c r="D34" s="61">
        <v>1.798170361657014E-4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2.9126213592233011E-2</v>
      </c>
      <c r="M34" s="201"/>
      <c r="N34" s="201"/>
      <c r="O34" s="201"/>
      <c r="P34" s="201"/>
      <c r="Q34" s="201"/>
    </row>
    <row r="35" spans="2:17" ht="15" customHeight="1">
      <c r="B35" s="196" t="s">
        <v>205</v>
      </c>
      <c r="C35" s="197">
        <v>33</v>
      </c>
      <c r="D35" s="61">
        <v>2.4724842472783942E-4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206</v>
      </c>
      <c r="C36" s="197">
        <v>16</v>
      </c>
      <c r="D36" s="61">
        <v>1.198780241104676E-4</v>
      </c>
      <c r="E36" s="198">
        <v>0</v>
      </c>
      <c r="F36" s="199">
        <v>0</v>
      </c>
      <c r="G36" s="197">
        <v>7</v>
      </c>
      <c r="H36" s="61">
        <v>1.3950892857142856E-4</v>
      </c>
      <c r="I36" s="198">
        <v>0</v>
      </c>
      <c r="J36" s="204" t="s">
        <v>86</v>
      </c>
      <c r="K36" s="197">
        <v>9</v>
      </c>
      <c r="L36" s="61">
        <v>1.0922330097087379E-2</v>
      </c>
      <c r="M36" s="201"/>
      <c r="N36" s="201"/>
      <c r="O36" s="201"/>
      <c r="P36" s="201"/>
      <c r="Q36" s="201"/>
    </row>
    <row r="37" spans="2:17" ht="15" customHeight="1">
      <c r="B37" s="196" t="s">
        <v>207</v>
      </c>
      <c r="C37" s="197">
        <v>12</v>
      </c>
      <c r="D37" s="61">
        <v>8.9908518082850702E-5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1.4563106796116505E-2</v>
      </c>
      <c r="M37" s="201"/>
      <c r="N37" s="201"/>
      <c r="O37" s="201"/>
      <c r="P37" s="201"/>
      <c r="Q37" s="201"/>
    </row>
    <row r="38" spans="2:17" ht="15" customHeight="1">
      <c r="B38" s="196" t="s">
        <v>208</v>
      </c>
      <c r="C38" s="197">
        <v>157</v>
      </c>
      <c r="D38" s="61">
        <v>1.1763031115839633E-3</v>
      </c>
      <c r="E38" s="198">
        <v>97</v>
      </c>
      <c r="F38" s="199">
        <v>1.1839664095303192E-3</v>
      </c>
      <c r="G38" s="197">
        <v>6</v>
      </c>
      <c r="H38" s="61">
        <v>1.1957908163265306E-4</v>
      </c>
      <c r="I38" s="198">
        <v>40</v>
      </c>
      <c r="J38" s="200">
        <v>7.3937153419593352E-2</v>
      </c>
      <c r="K38" s="197">
        <v>14</v>
      </c>
      <c r="L38" s="61">
        <v>1.6990291262135922E-2</v>
      </c>
      <c r="M38" s="201"/>
      <c r="N38" s="201"/>
      <c r="O38" s="201"/>
      <c r="P38" s="201"/>
      <c r="Q38" s="201"/>
    </row>
    <row r="39" spans="2:17" ht="15" customHeight="1">
      <c r="B39" s="188" t="s">
        <v>220</v>
      </c>
      <c r="C39" s="206">
        <v>133469</v>
      </c>
      <c r="D39" s="207">
        <v>1</v>
      </c>
      <c r="E39" s="206">
        <v>81928</v>
      </c>
      <c r="F39" s="207">
        <v>1</v>
      </c>
      <c r="G39" s="206">
        <v>50176</v>
      </c>
      <c r="H39" s="208">
        <v>1</v>
      </c>
      <c r="I39" s="206">
        <v>541</v>
      </c>
      <c r="J39" s="208">
        <v>1</v>
      </c>
      <c r="K39" s="206">
        <v>824</v>
      </c>
      <c r="L39" s="207">
        <v>1</v>
      </c>
    </row>
    <row r="40" spans="2:17" ht="30" customHeight="1">
      <c r="B40" s="209" t="s">
        <v>221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topLeftCell="A4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211" customWidth="1"/>
    <col min="5" max="5" width="9.7109375" style="178" customWidth="1"/>
    <col min="6" max="6" width="21.7109375" style="178" customWidth="1"/>
    <col min="7" max="8" width="11.7109375" style="211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223</v>
      </c>
      <c r="C5" s="102"/>
      <c r="D5" s="102"/>
      <c r="E5" s="212"/>
      <c r="F5" s="102" t="s">
        <v>224</v>
      </c>
      <c r="G5" s="102"/>
      <c r="H5" s="102"/>
    </row>
    <row r="6" spans="2:8" ht="30" customHeight="1">
      <c r="B6" s="48"/>
      <c r="C6" s="213" t="str">
        <f>'Cuotas Plazas Autorizadas05'!$C$7</f>
        <v>abril 2012</v>
      </c>
      <c r="D6" s="214" t="s">
        <v>49</v>
      </c>
      <c r="F6" s="48"/>
      <c r="G6" s="213" t="str">
        <f>'Cuotas Plazas Autorizadas05'!$C$7</f>
        <v>abril 2012</v>
      </c>
      <c r="H6" s="214" t="s">
        <v>49</v>
      </c>
    </row>
    <row r="7" spans="2:8" ht="15" customHeight="1">
      <c r="B7" s="215" t="s">
        <v>177</v>
      </c>
      <c r="C7" s="216">
        <v>47088</v>
      </c>
      <c r="D7" s="217">
        <f t="shared" ref="D7:D17" si="0">IFERROR(C7/$C$7,"-")</f>
        <v>1</v>
      </c>
      <c r="F7" s="215" t="s">
        <v>177</v>
      </c>
      <c r="G7" s="216">
        <v>39743</v>
      </c>
      <c r="H7" s="217">
        <f>IFERROR(G7/$G$7,"-")</f>
        <v>1</v>
      </c>
    </row>
    <row r="8" spans="2:8" ht="15" customHeight="1">
      <c r="B8" s="218" t="s">
        <v>147</v>
      </c>
      <c r="C8" s="219">
        <v>33758</v>
      </c>
      <c r="D8" s="220">
        <f t="shared" si="0"/>
        <v>0.71691301393136253</v>
      </c>
      <c r="E8" s="201"/>
      <c r="F8" s="218" t="s">
        <v>147</v>
      </c>
      <c r="G8" s="219">
        <v>16541</v>
      </c>
      <c r="H8" s="220">
        <f t="shared" ref="H8:H31" si="1">IFERROR(G8/$G$7,"-")</f>
        <v>0.41619907908310899</v>
      </c>
    </row>
    <row r="9" spans="2:8" ht="15" customHeight="1">
      <c r="B9" s="62" t="s">
        <v>225</v>
      </c>
      <c r="C9" s="221">
        <v>477</v>
      </c>
      <c r="D9" s="222">
        <f t="shared" si="0"/>
        <v>1.0129969418960244E-2</v>
      </c>
      <c r="E9" s="201"/>
      <c r="F9" s="62" t="s">
        <v>225</v>
      </c>
      <c r="G9" s="221">
        <v>190</v>
      </c>
      <c r="H9" s="222">
        <f t="shared" si="1"/>
        <v>4.7807161009485949E-3</v>
      </c>
    </row>
    <row r="10" spans="2:8" ht="15" customHeight="1">
      <c r="B10" s="62" t="s">
        <v>226</v>
      </c>
      <c r="C10" s="221">
        <v>1155</v>
      </c>
      <c r="D10" s="222">
        <f t="shared" si="0"/>
        <v>2.4528542303771661E-2</v>
      </c>
      <c r="E10" s="201"/>
      <c r="F10" s="62" t="s">
        <v>226</v>
      </c>
      <c r="G10" s="221">
        <v>96</v>
      </c>
      <c r="H10" s="222">
        <f t="shared" si="1"/>
        <v>2.4155197141635006E-3</v>
      </c>
    </row>
    <row r="11" spans="2:8" ht="15" customHeight="1">
      <c r="B11" s="62" t="s">
        <v>227</v>
      </c>
      <c r="C11" s="221">
        <v>8561</v>
      </c>
      <c r="D11" s="222">
        <f t="shared" si="0"/>
        <v>0.18180852871219844</v>
      </c>
      <c r="E11" s="201"/>
      <c r="F11" s="62" t="s">
        <v>227</v>
      </c>
      <c r="G11" s="221">
        <v>4905</v>
      </c>
      <c r="H11" s="222">
        <f t="shared" si="1"/>
        <v>0.12341796039554136</v>
      </c>
    </row>
    <row r="12" spans="2:8" ht="15" customHeight="1">
      <c r="B12" s="62" t="s">
        <v>228</v>
      </c>
      <c r="C12" s="221">
        <v>18133</v>
      </c>
      <c r="D12" s="222">
        <f t="shared" si="0"/>
        <v>0.38508749575263335</v>
      </c>
      <c r="E12" s="201"/>
      <c r="F12" s="62" t="s">
        <v>228</v>
      </c>
      <c r="G12" s="221">
        <v>9739</v>
      </c>
      <c r="H12" s="222">
        <f t="shared" si="1"/>
        <v>0.2450494426691493</v>
      </c>
    </row>
    <row r="13" spans="2:8" ht="15" customHeight="1">
      <c r="B13" s="62" t="s">
        <v>229</v>
      </c>
      <c r="C13" s="221">
        <v>5432</v>
      </c>
      <c r="D13" s="222">
        <f t="shared" si="0"/>
        <v>0.11535847774379884</v>
      </c>
      <c r="E13" s="201"/>
      <c r="F13" s="62" t="s">
        <v>229</v>
      </c>
      <c r="G13" s="221">
        <v>1611</v>
      </c>
      <c r="H13" s="222">
        <f t="shared" si="1"/>
        <v>4.0535440203306246E-2</v>
      </c>
    </row>
    <row r="14" spans="2:8" ht="15" hidden="1" customHeight="1">
      <c r="B14" s="62" t="s">
        <v>230</v>
      </c>
      <c r="C14" s="221" t="s">
        <v>86</v>
      </c>
      <c r="D14" s="222" t="str">
        <f t="shared" si="0"/>
        <v>-</v>
      </c>
      <c r="E14" s="201"/>
      <c r="F14" s="62" t="s">
        <v>230</v>
      </c>
      <c r="G14" s="221" t="s">
        <v>86</v>
      </c>
      <c r="H14" s="222" t="str">
        <f t="shared" si="1"/>
        <v>-</v>
      </c>
    </row>
    <row r="15" spans="2:8" ht="15" customHeight="1">
      <c r="B15" s="218" t="s">
        <v>148</v>
      </c>
      <c r="C15" s="219">
        <v>13294</v>
      </c>
      <c r="D15" s="220">
        <f t="shared" si="0"/>
        <v>0.28232246007475365</v>
      </c>
      <c r="E15" s="201"/>
      <c r="F15" s="218" t="s">
        <v>148</v>
      </c>
      <c r="G15" s="219">
        <v>23182</v>
      </c>
      <c r="H15" s="220">
        <f t="shared" si="1"/>
        <v>0.58329768764310697</v>
      </c>
    </row>
    <row r="16" spans="2:8" ht="15" customHeight="1">
      <c r="B16" s="62" t="s">
        <v>231</v>
      </c>
      <c r="C16" s="221">
        <v>1041</v>
      </c>
      <c r="D16" s="222">
        <f t="shared" si="0"/>
        <v>2.2107543323139654E-2</v>
      </c>
      <c r="E16" s="201"/>
      <c r="F16" s="62" t="s">
        <v>231</v>
      </c>
      <c r="G16" s="221">
        <v>3804</v>
      </c>
      <c r="H16" s="222">
        <f t="shared" si="1"/>
        <v>9.5714968673728709E-2</v>
      </c>
    </row>
    <row r="17" spans="2:10" ht="15" customHeight="1">
      <c r="B17" s="62" t="s">
        <v>232</v>
      </c>
      <c r="C17" s="221">
        <v>5645</v>
      </c>
      <c r="D17" s="222">
        <f t="shared" si="0"/>
        <v>0.11988192320761128</v>
      </c>
      <c r="E17" s="201"/>
      <c r="F17" s="62" t="s">
        <v>232</v>
      </c>
      <c r="G17" s="221">
        <v>5173</v>
      </c>
      <c r="H17" s="222">
        <f t="shared" si="1"/>
        <v>0.13016128626424781</v>
      </c>
    </row>
    <row r="18" spans="2:10" ht="15" customHeight="1">
      <c r="B18" s="62" t="s">
        <v>233</v>
      </c>
      <c r="C18" s="221">
        <v>6604</v>
      </c>
      <c r="D18" s="222">
        <f>IFERROR(C18/$C$7,"-")</f>
        <v>0.14024804621134895</v>
      </c>
      <c r="E18" s="201"/>
      <c r="F18" s="62" t="s">
        <v>233</v>
      </c>
      <c r="G18" s="221">
        <v>13987</v>
      </c>
      <c r="H18" s="222">
        <f t="shared" si="1"/>
        <v>0.35193619002088417</v>
      </c>
    </row>
    <row r="19" spans="2:10" ht="15" hidden="1" customHeight="1">
      <c r="B19" s="62" t="s">
        <v>234</v>
      </c>
      <c r="C19" s="221" t="s">
        <v>86</v>
      </c>
      <c r="D19" s="222" t="str">
        <f t="shared" ref="D19:D31" si="2">IFERROR(C19/$C$7,"-")</f>
        <v>-</v>
      </c>
      <c r="E19" s="201"/>
      <c r="F19" s="62" t="s">
        <v>234</v>
      </c>
      <c r="G19" s="221" t="s">
        <v>86</v>
      </c>
      <c r="H19" s="222" t="str">
        <f t="shared" si="1"/>
        <v>-</v>
      </c>
    </row>
    <row r="20" spans="2:10" ht="15" customHeight="1">
      <c r="B20" s="62" t="s">
        <v>235</v>
      </c>
      <c r="C20" s="221" t="s">
        <v>86</v>
      </c>
      <c r="D20" s="222" t="str">
        <f t="shared" si="2"/>
        <v>-</v>
      </c>
      <c r="E20" s="201"/>
      <c r="F20" s="62" t="s">
        <v>235</v>
      </c>
      <c r="G20" s="221">
        <v>218</v>
      </c>
      <c r="H20" s="222">
        <f t="shared" si="1"/>
        <v>5.4852426842462824E-3</v>
      </c>
    </row>
    <row r="21" spans="2:10" ht="15" customHeight="1">
      <c r="B21" s="62" t="s">
        <v>230</v>
      </c>
      <c r="C21" s="223">
        <v>4</v>
      </c>
      <c r="D21" s="222">
        <f t="shared" si="2"/>
        <v>8.4947332653754679E-5</v>
      </c>
      <c r="E21" s="201"/>
      <c r="F21" s="62" t="s">
        <v>230</v>
      </c>
      <c r="G21" s="223" t="s">
        <v>86</v>
      </c>
      <c r="H21" s="222" t="str">
        <f t="shared" si="1"/>
        <v>-</v>
      </c>
    </row>
    <row r="22" spans="2:10" ht="15" customHeight="1">
      <c r="B22" s="218" t="s">
        <v>179</v>
      </c>
      <c r="C22" s="224">
        <v>22</v>
      </c>
      <c r="D22" s="220">
        <f t="shared" si="2"/>
        <v>4.6721032959565071E-4</v>
      </c>
      <c r="E22" s="201"/>
      <c r="F22" s="218" t="s">
        <v>179</v>
      </c>
      <c r="G22" s="224">
        <v>0</v>
      </c>
      <c r="H22" s="220">
        <f t="shared" si="1"/>
        <v>0</v>
      </c>
    </row>
    <row r="23" spans="2:10" ht="15" customHeight="1">
      <c r="B23" s="62" t="s">
        <v>236</v>
      </c>
      <c r="C23" s="221">
        <v>22</v>
      </c>
      <c r="D23" s="222">
        <f t="shared" si="2"/>
        <v>4.6721032959565071E-4</v>
      </c>
      <c r="E23" s="201"/>
      <c r="F23" s="62" t="s">
        <v>236</v>
      </c>
      <c r="G23" s="221" t="s">
        <v>86</v>
      </c>
      <c r="H23" s="222" t="str">
        <f t="shared" si="1"/>
        <v>-</v>
      </c>
    </row>
    <row r="24" spans="2:10" ht="15" hidden="1" customHeight="1">
      <c r="B24" s="62" t="s">
        <v>237</v>
      </c>
      <c r="C24" s="221" t="s">
        <v>86</v>
      </c>
      <c r="D24" s="222" t="str">
        <f t="shared" si="2"/>
        <v>-</v>
      </c>
      <c r="E24" s="201"/>
      <c r="F24" s="62" t="s">
        <v>237</v>
      </c>
      <c r="G24" s="221" t="s">
        <v>86</v>
      </c>
      <c r="H24" s="222" t="str">
        <f t="shared" si="1"/>
        <v>-</v>
      </c>
    </row>
    <row r="25" spans="2:10" ht="15" hidden="1" customHeight="1">
      <c r="B25" s="62" t="s">
        <v>230</v>
      </c>
      <c r="C25" s="221">
        <v>0</v>
      </c>
      <c r="D25" s="222">
        <f t="shared" si="2"/>
        <v>0</v>
      </c>
      <c r="E25" s="201"/>
      <c r="F25" s="62" t="s">
        <v>230</v>
      </c>
      <c r="G25" s="221" t="s">
        <v>86</v>
      </c>
      <c r="H25" s="222" t="str">
        <f t="shared" si="1"/>
        <v>-</v>
      </c>
    </row>
    <row r="26" spans="2:10" ht="15" customHeight="1">
      <c r="B26" s="218" t="s">
        <v>180</v>
      </c>
      <c r="C26" s="219">
        <v>14</v>
      </c>
      <c r="D26" s="220">
        <f t="shared" si="2"/>
        <v>2.9731566428814135E-4</v>
      </c>
      <c r="E26" s="201"/>
      <c r="F26" s="218" t="s">
        <v>180</v>
      </c>
      <c r="G26" s="219">
        <v>20</v>
      </c>
      <c r="H26" s="220">
        <f t="shared" si="1"/>
        <v>5.0323327378406265E-4</v>
      </c>
    </row>
    <row r="27" spans="2:10" ht="15" hidden="1" customHeight="1">
      <c r="B27" s="62" t="s">
        <v>238</v>
      </c>
      <c r="C27" s="223" t="s">
        <v>86</v>
      </c>
      <c r="D27" s="222" t="str">
        <f t="shared" si="2"/>
        <v>-</v>
      </c>
      <c r="E27" s="201"/>
      <c r="F27" s="62" t="s">
        <v>238</v>
      </c>
      <c r="G27" s="223" t="s">
        <v>86</v>
      </c>
      <c r="H27" s="222" t="str">
        <f t="shared" si="1"/>
        <v>-</v>
      </c>
    </row>
    <row r="28" spans="2:10" ht="15" hidden="1" customHeight="1">
      <c r="B28" s="62" t="s">
        <v>239</v>
      </c>
      <c r="C28" s="223" t="s">
        <v>86</v>
      </c>
      <c r="D28" s="222" t="str">
        <f t="shared" si="2"/>
        <v>-</v>
      </c>
      <c r="E28" s="201"/>
      <c r="F28" s="62" t="s">
        <v>239</v>
      </c>
      <c r="G28" s="223" t="s">
        <v>86</v>
      </c>
      <c r="H28" s="222" t="str">
        <f t="shared" si="1"/>
        <v>-</v>
      </c>
    </row>
    <row r="29" spans="2:10" ht="15" customHeight="1">
      <c r="B29" s="62" t="s">
        <v>240</v>
      </c>
      <c r="C29" s="223">
        <v>5</v>
      </c>
      <c r="D29" s="222">
        <f t="shared" si="2"/>
        <v>1.0618416581719333E-4</v>
      </c>
      <c r="E29" s="225"/>
      <c r="F29" s="62" t="s">
        <v>240</v>
      </c>
      <c r="G29" s="223" t="s">
        <v>86</v>
      </c>
      <c r="H29" s="222" t="str">
        <f t="shared" si="1"/>
        <v>-</v>
      </c>
    </row>
    <row r="30" spans="2:10" ht="15" customHeight="1">
      <c r="B30" s="62" t="s">
        <v>241</v>
      </c>
      <c r="C30" s="223">
        <v>9</v>
      </c>
      <c r="D30" s="222">
        <f t="shared" si="2"/>
        <v>1.9113149847094801E-4</v>
      </c>
      <c r="E30" s="225"/>
      <c r="F30" s="62" t="s">
        <v>241</v>
      </c>
      <c r="G30" s="223">
        <v>20</v>
      </c>
      <c r="H30" s="222">
        <f t="shared" si="1"/>
        <v>5.0323327378406265E-4</v>
      </c>
    </row>
    <row r="31" spans="2:10" ht="15" customHeight="1" thickBot="1">
      <c r="B31" s="62" t="s">
        <v>230</v>
      </c>
      <c r="C31" s="223">
        <v>0</v>
      </c>
      <c r="D31" s="222">
        <f t="shared" si="2"/>
        <v>0</v>
      </c>
      <c r="E31" s="201"/>
      <c r="F31" s="62" t="s">
        <v>230</v>
      </c>
      <c r="G31" s="223" t="s">
        <v>86</v>
      </c>
      <c r="H31" s="222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201"/>
      <c r="F32" s="63" t="s">
        <v>242</v>
      </c>
      <c r="G32" s="63"/>
      <c r="H32" s="63"/>
      <c r="J32" s="41" t="s">
        <v>45</v>
      </c>
    </row>
    <row r="33" spans="2:8" ht="15" customHeight="1">
      <c r="C33" s="226"/>
      <c r="D33" s="226"/>
      <c r="E33" s="201"/>
      <c r="F33" s="201"/>
      <c r="G33" s="226"/>
    </row>
    <row r="34" spans="2:8" ht="54" customHeight="1">
      <c r="B34" s="102" t="s">
        <v>243</v>
      </c>
      <c r="C34" s="102"/>
      <c r="D34" s="102"/>
      <c r="E34" s="212"/>
      <c r="F34" s="102" t="s">
        <v>244</v>
      </c>
      <c r="G34" s="102"/>
      <c r="H34" s="102"/>
    </row>
    <row r="35" spans="2:8" ht="30" customHeight="1">
      <c r="B35" s="48"/>
      <c r="C35" s="213" t="str">
        <f>'Cuotas Plazas Autorizadas05'!$C$7</f>
        <v>abril 2012</v>
      </c>
      <c r="D35" s="214" t="s">
        <v>49</v>
      </c>
      <c r="F35" s="48"/>
      <c r="G35" s="213" t="str">
        <f>'Cuotas Plazas Autorizadas05'!$C$7</f>
        <v>abril 2012</v>
      </c>
      <c r="H35" s="214" t="s">
        <v>49</v>
      </c>
    </row>
    <row r="36" spans="2:8" ht="15" customHeight="1">
      <c r="B36" s="215" t="s">
        <v>177</v>
      </c>
      <c r="C36" s="216">
        <v>21973</v>
      </c>
      <c r="D36" s="217">
        <f>IFERROR(C36/$C$36,"-")</f>
        <v>1</v>
      </c>
      <c r="F36" s="215" t="s">
        <v>177</v>
      </c>
      <c r="G36" s="216">
        <v>2543</v>
      </c>
      <c r="H36" s="217">
        <f>IFERROR(G36/$G$36,"-")</f>
        <v>1</v>
      </c>
    </row>
    <row r="37" spans="2:8" ht="15" customHeight="1">
      <c r="B37" s="218" t="s">
        <v>147</v>
      </c>
      <c r="C37" s="219">
        <v>15960</v>
      </c>
      <c r="D37" s="220">
        <f t="shared" ref="D37:D60" si="3">IFERROR(C37/$C$36,"-")</f>
        <v>0.72634597005415735</v>
      </c>
      <c r="E37" s="201"/>
      <c r="F37" s="218" t="s">
        <v>147</v>
      </c>
      <c r="G37" s="219">
        <v>2529</v>
      </c>
      <c r="H37" s="220">
        <f t="shared" ref="H37:H60" si="4">IFERROR(G37/$G$36,"-")</f>
        <v>0.99449469130947699</v>
      </c>
    </row>
    <row r="38" spans="2:8" ht="15" customHeight="1">
      <c r="B38" s="62" t="s">
        <v>225</v>
      </c>
      <c r="C38" s="221">
        <v>145</v>
      </c>
      <c r="D38" s="222">
        <f t="shared" si="3"/>
        <v>6.599007873299049E-3</v>
      </c>
      <c r="E38" s="201"/>
      <c r="F38" s="62" t="s">
        <v>225</v>
      </c>
      <c r="G38" s="221">
        <v>218</v>
      </c>
      <c r="H38" s="222">
        <f t="shared" si="4"/>
        <v>8.5725521038143931E-2</v>
      </c>
    </row>
    <row r="39" spans="2:8" ht="15" customHeight="1">
      <c r="B39" s="62" t="s">
        <v>226</v>
      </c>
      <c r="C39" s="221">
        <v>317</v>
      </c>
      <c r="D39" s="222">
        <f t="shared" si="3"/>
        <v>1.4426796523005507E-2</v>
      </c>
      <c r="E39" s="201"/>
      <c r="F39" s="62" t="s">
        <v>226</v>
      </c>
      <c r="G39" s="221">
        <v>680</v>
      </c>
      <c r="H39" s="222">
        <f t="shared" si="4"/>
        <v>0.26740070782540309</v>
      </c>
    </row>
    <row r="40" spans="2:8" ht="15" customHeight="1">
      <c r="B40" s="62" t="s">
        <v>227</v>
      </c>
      <c r="C40" s="221">
        <v>3163</v>
      </c>
      <c r="D40" s="222">
        <f t="shared" si="3"/>
        <v>0.14394939243617166</v>
      </c>
      <c r="E40" s="201"/>
      <c r="F40" s="62" t="s">
        <v>227</v>
      </c>
      <c r="G40" s="221">
        <v>907</v>
      </c>
      <c r="H40" s="222">
        <f t="shared" si="4"/>
        <v>0.35666535587888321</v>
      </c>
    </row>
    <row r="41" spans="2:8" ht="15" customHeight="1">
      <c r="B41" s="62" t="s">
        <v>228</v>
      </c>
      <c r="C41" s="221">
        <v>11241</v>
      </c>
      <c r="D41" s="222">
        <f t="shared" si="3"/>
        <v>0.51158239657761795</v>
      </c>
      <c r="E41" s="201"/>
      <c r="F41" s="62" t="s">
        <v>228</v>
      </c>
      <c r="G41" s="221">
        <v>408</v>
      </c>
      <c r="H41" s="222">
        <f t="shared" si="4"/>
        <v>0.16044042469524183</v>
      </c>
    </row>
    <row r="42" spans="2:8" ht="15" customHeight="1">
      <c r="B42" s="62" t="s">
        <v>229</v>
      </c>
      <c r="C42" s="221">
        <v>1094</v>
      </c>
      <c r="D42" s="222">
        <f t="shared" si="3"/>
        <v>4.9788376644063166E-2</v>
      </c>
      <c r="E42" s="201"/>
      <c r="F42" s="62" t="s">
        <v>229</v>
      </c>
      <c r="G42" s="221">
        <v>316</v>
      </c>
      <c r="H42" s="222">
        <f t="shared" si="4"/>
        <v>0.12426268187180496</v>
      </c>
    </row>
    <row r="43" spans="2:8" ht="15" customHeight="1">
      <c r="B43" s="62" t="s">
        <v>230</v>
      </c>
      <c r="C43" s="221" t="s">
        <v>86</v>
      </c>
      <c r="D43" s="222" t="str">
        <f t="shared" si="3"/>
        <v>-</v>
      </c>
      <c r="E43" s="201"/>
      <c r="F43" s="62" t="s">
        <v>230</v>
      </c>
      <c r="G43" s="221" t="s">
        <v>86</v>
      </c>
      <c r="H43" s="222" t="str">
        <f t="shared" si="4"/>
        <v>-</v>
      </c>
    </row>
    <row r="44" spans="2:8" ht="15" customHeight="1">
      <c r="B44" s="218" t="s">
        <v>148</v>
      </c>
      <c r="C44" s="219">
        <v>6013</v>
      </c>
      <c r="D44" s="220">
        <f t="shared" si="3"/>
        <v>0.27365402994584265</v>
      </c>
      <c r="E44" s="201"/>
      <c r="F44" s="218" t="s">
        <v>148</v>
      </c>
      <c r="G44" s="219">
        <v>6</v>
      </c>
      <c r="H44" s="220">
        <f t="shared" si="4"/>
        <v>2.3594180102241447E-3</v>
      </c>
    </row>
    <row r="45" spans="2:8" ht="15" customHeight="1">
      <c r="B45" s="62" t="s">
        <v>231</v>
      </c>
      <c r="C45" s="221">
        <v>182</v>
      </c>
      <c r="D45" s="222">
        <f t="shared" si="3"/>
        <v>8.2828926409684606E-3</v>
      </c>
      <c r="E45" s="201"/>
      <c r="F45" s="62" t="s">
        <v>231</v>
      </c>
      <c r="G45" s="221" t="s">
        <v>86</v>
      </c>
      <c r="H45" s="222" t="str">
        <f t="shared" si="4"/>
        <v>-</v>
      </c>
    </row>
    <row r="46" spans="2:8" ht="15" customHeight="1">
      <c r="B46" s="62" t="s">
        <v>232</v>
      </c>
      <c r="C46" s="221">
        <v>722</v>
      </c>
      <c r="D46" s="222">
        <f t="shared" si="3"/>
        <v>3.2858508169116646E-2</v>
      </c>
      <c r="E46" s="201"/>
      <c r="F46" s="62" t="s">
        <v>232</v>
      </c>
      <c r="G46" s="221" t="s">
        <v>86</v>
      </c>
      <c r="H46" s="222" t="str">
        <f t="shared" si="4"/>
        <v>-</v>
      </c>
    </row>
    <row r="47" spans="2:8" ht="15" customHeight="1">
      <c r="B47" s="62" t="s">
        <v>233</v>
      </c>
      <c r="C47" s="221">
        <v>5109</v>
      </c>
      <c r="D47" s="222">
        <f t="shared" si="3"/>
        <v>0.23251262913575751</v>
      </c>
      <c r="E47" s="201"/>
      <c r="F47" s="62" t="s">
        <v>233</v>
      </c>
      <c r="G47" s="221" t="s">
        <v>86</v>
      </c>
      <c r="H47" s="222" t="str">
        <f t="shared" si="4"/>
        <v>-</v>
      </c>
    </row>
    <row r="48" spans="2:8" ht="15" customHeight="1">
      <c r="B48" s="62" t="s">
        <v>234</v>
      </c>
      <c r="C48" s="221" t="s">
        <v>86</v>
      </c>
      <c r="D48" s="222" t="str">
        <f t="shared" si="3"/>
        <v>-</v>
      </c>
      <c r="E48" s="201"/>
      <c r="F48" s="62" t="s">
        <v>234</v>
      </c>
      <c r="G48" s="221" t="s">
        <v>86</v>
      </c>
      <c r="H48" s="222" t="str">
        <f t="shared" si="4"/>
        <v>-</v>
      </c>
    </row>
    <row r="49" spans="2:8" ht="15" customHeight="1">
      <c r="B49" s="62" t="s">
        <v>235</v>
      </c>
      <c r="C49" s="221" t="s">
        <v>86</v>
      </c>
      <c r="D49" s="222" t="str">
        <f t="shared" si="3"/>
        <v>-</v>
      </c>
      <c r="E49" s="201"/>
      <c r="F49" s="62" t="s">
        <v>235</v>
      </c>
      <c r="G49" s="221" t="s">
        <v>86</v>
      </c>
      <c r="H49" s="222" t="str">
        <f t="shared" si="4"/>
        <v>-</v>
      </c>
    </row>
    <row r="50" spans="2:8" ht="15" customHeight="1">
      <c r="B50" s="62" t="s">
        <v>230</v>
      </c>
      <c r="C50" s="223" t="s">
        <v>86</v>
      </c>
      <c r="D50" s="222" t="str">
        <f t="shared" si="3"/>
        <v>-</v>
      </c>
      <c r="E50" s="201"/>
      <c r="F50" s="62" t="s">
        <v>230</v>
      </c>
      <c r="G50" s="223">
        <v>6</v>
      </c>
      <c r="H50" s="222">
        <f t="shared" si="4"/>
        <v>2.3594180102241447E-3</v>
      </c>
    </row>
    <row r="51" spans="2:8" ht="15" customHeight="1">
      <c r="B51" s="218" t="s">
        <v>179</v>
      </c>
      <c r="C51" s="224">
        <v>0</v>
      </c>
      <c r="D51" s="220">
        <f t="shared" si="3"/>
        <v>0</v>
      </c>
      <c r="E51" s="201"/>
      <c r="F51" s="218" t="s">
        <v>179</v>
      </c>
      <c r="G51" s="224">
        <v>0</v>
      </c>
      <c r="H51" s="220">
        <f t="shared" si="4"/>
        <v>0</v>
      </c>
    </row>
    <row r="52" spans="2:8" ht="15" customHeight="1">
      <c r="B52" s="62" t="s">
        <v>236</v>
      </c>
      <c r="C52" s="221" t="s">
        <v>86</v>
      </c>
      <c r="D52" s="222" t="str">
        <f t="shared" si="3"/>
        <v>-</v>
      </c>
      <c r="E52" s="201"/>
      <c r="F52" s="62" t="s">
        <v>236</v>
      </c>
      <c r="G52" s="221" t="s">
        <v>86</v>
      </c>
      <c r="H52" s="222" t="str">
        <f t="shared" si="4"/>
        <v>-</v>
      </c>
    </row>
    <row r="53" spans="2:8" ht="15" customHeight="1">
      <c r="B53" s="62" t="s">
        <v>237</v>
      </c>
      <c r="C53" s="221" t="s">
        <v>86</v>
      </c>
      <c r="D53" s="222" t="str">
        <f t="shared" si="3"/>
        <v>-</v>
      </c>
      <c r="E53" s="201"/>
      <c r="F53" s="62" t="s">
        <v>237</v>
      </c>
      <c r="G53" s="221" t="s">
        <v>86</v>
      </c>
      <c r="H53" s="222" t="str">
        <f t="shared" si="4"/>
        <v>-</v>
      </c>
    </row>
    <row r="54" spans="2:8" ht="15" customHeight="1">
      <c r="B54" s="62" t="s">
        <v>230</v>
      </c>
      <c r="C54" s="221" t="s">
        <v>86</v>
      </c>
      <c r="D54" s="222" t="str">
        <f t="shared" si="3"/>
        <v>-</v>
      </c>
      <c r="E54" s="201"/>
      <c r="F54" s="62" t="s">
        <v>230</v>
      </c>
      <c r="G54" s="221">
        <v>0</v>
      </c>
      <c r="H54" s="222">
        <f t="shared" si="4"/>
        <v>0</v>
      </c>
    </row>
    <row r="55" spans="2:8" ht="15" customHeight="1">
      <c r="B55" s="218" t="s">
        <v>180</v>
      </c>
      <c r="C55" s="219">
        <v>0</v>
      </c>
      <c r="D55" s="220">
        <f t="shared" si="3"/>
        <v>0</v>
      </c>
      <c r="E55" s="201"/>
      <c r="F55" s="218" t="s">
        <v>180</v>
      </c>
      <c r="G55" s="219">
        <v>8</v>
      </c>
      <c r="H55" s="220">
        <f t="shared" si="4"/>
        <v>3.1458906802988595E-3</v>
      </c>
    </row>
    <row r="56" spans="2:8" ht="15" customHeight="1">
      <c r="B56" s="62" t="s">
        <v>238</v>
      </c>
      <c r="C56" s="223" t="s">
        <v>86</v>
      </c>
      <c r="D56" s="222" t="str">
        <f t="shared" si="3"/>
        <v>-</v>
      </c>
      <c r="E56" s="201"/>
      <c r="F56" s="62" t="s">
        <v>238</v>
      </c>
      <c r="G56" s="223">
        <v>8</v>
      </c>
      <c r="H56" s="222">
        <f t="shared" si="4"/>
        <v>3.1458906802988595E-3</v>
      </c>
    </row>
    <row r="57" spans="2:8" ht="15" customHeight="1">
      <c r="B57" s="62" t="s">
        <v>239</v>
      </c>
      <c r="C57" s="223" t="s">
        <v>86</v>
      </c>
      <c r="D57" s="222" t="str">
        <f t="shared" si="3"/>
        <v>-</v>
      </c>
      <c r="E57" s="201"/>
      <c r="F57" s="62" t="s">
        <v>239</v>
      </c>
      <c r="G57" s="223" t="s">
        <v>86</v>
      </c>
      <c r="H57" s="222" t="str">
        <f t="shared" si="4"/>
        <v>-</v>
      </c>
    </row>
    <row r="58" spans="2:8" ht="15" customHeight="1">
      <c r="B58" s="62" t="s">
        <v>240</v>
      </c>
      <c r="C58" s="223" t="s">
        <v>86</v>
      </c>
      <c r="D58" s="222" t="str">
        <f t="shared" si="3"/>
        <v>-</v>
      </c>
      <c r="E58" s="225"/>
      <c r="F58" s="62" t="s">
        <v>240</v>
      </c>
      <c r="G58" s="223" t="s">
        <v>86</v>
      </c>
      <c r="H58" s="222" t="str">
        <f t="shared" si="4"/>
        <v>-</v>
      </c>
    </row>
    <row r="59" spans="2:8" ht="15" customHeight="1">
      <c r="B59" s="62" t="s">
        <v>241</v>
      </c>
      <c r="C59" s="223" t="s">
        <v>86</v>
      </c>
      <c r="D59" s="222" t="str">
        <f t="shared" si="3"/>
        <v>-</v>
      </c>
      <c r="E59" s="225"/>
      <c r="F59" s="62" t="s">
        <v>241</v>
      </c>
      <c r="G59" s="223" t="s">
        <v>86</v>
      </c>
      <c r="H59" s="222" t="str">
        <f t="shared" si="4"/>
        <v>-</v>
      </c>
    </row>
    <row r="60" spans="2:8" ht="15" customHeight="1">
      <c r="B60" s="62" t="s">
        <v>230</v>
      </c>
      <c r="C60" s="223" t="s">
        <v>86</v>
      </c>
      <c r="D60" s="222" t="str">
        <f t="shared" si="3"/>
        <v>-</v>
      </c>
      <c r="E60" s="201"/>
      <c r="F60" s="62" t="s">
        <v>230</v>
      </c>
      <c r="G60" s="223">
        <v>0</v>
      </c>
      <c r="H60" s="222">
        <f t="shared" si="4"/>
        <v>0</v>
      </c>
    </row>
    <row r="61" spans="2:8" ht="40.5" customHeight="1">
      <c r="B61" s="63" t="s">
        <v>242</v>
      </c>
      <c r="C61" s="63"/>
      <c r="D61" s="63"/>
      <c r="E61" s="201"/>
      <c r="F61" s="63" t="s">
        <v>242</v>
      </c>
      <c r="G61" s="63"/>
      <c r="H61" s="63"/>
    </row>
    <row r="63" spans="2:8" ht="54" customHeight="1">
      <c r="B63" s="102" t="s">
        <v>245</v>
      </c>
      <c r="C63" s="102"/>
      <c r="D63" s="102"/>
    </row>
    <row r="64" spans="2:8" ht="30" customHeight="1">
      <c r="B64" s="48"/>
      <c r="C64" s="213" t="str">
        <f>'Cuotas Plazas Autorizadas05'!$C$7</f>
        <v>abril 2012</v>
      </c>
      <c r="D64" s="214" t="s">
        <v>49</v>
      </c>
    </row>
    <row r="65" spans="2:4" ht="15" customHeight="1">
      <c r="B65" s="215" t="s">
        <v>177</v>
      </c>
      <c r="C65" s="216">
        <v>134199</v>
      </c>
      <c r="D65" s="217">
        <f>IFERROR(C65/$C$65,"-")</f>
        <v>1</v>
      </c>
    </row>
    <row r="66" spans="2:4" ht="15" customHeight="1">
      <c r="B66" s="218" t="s">
        <v>147</v>
      </c>
      <c r="C66" s="219">
        <v>82109</v>
      </c>
      <c r="D66" s="220">
        <f t="shared" ref="D66:D89" si="5">IFERROR(C66/$C$65,"-")</f>
        <v>0.61184509571606349</v>
      </c>
    </row>
    <row r="67" spans="2:4" ht="15" customHeight="1">
      <c r="B67" s="62" t="s">
        <v>225</v>
      </c>
      <c r="C67" s="221">
        <v>1374</v>
      </c>
      <c r="D67" s="222">
        <f t="shared" si="5"/>
        <v>1.0238526367558625E-2</v>
      </c>
    </row>
    <row r="68" spans="2:4" ht="15" customHeight="1">
      <c r="B68" s="62" t="s">
        <v>226</v>
      </c>
      <c r="C68" s="221">
        <v>2500</v>
      </c>
      <c r="D68" s="222">
        <f t="shared" si="5"/>
        <v>1.8629050887115403E-2</v>
      </c>
    </row>
    <row r="69" spans="2:4" ht="15" customHeight="1">
      <c r="B69" s="62" t="s">
        <v>227</v>
      </c>
      <c r="C69" s="221">
        <v>19662</v>
      </c>
      <c r="D69" s="222">
        <f t="shared" si="5"/>
        <v>0.14651375941698522</v>
      </c>
    </row>
    <row r="70" spans="2:4" ht="15" customHeight="1">
      <c r="B70" s="62" t="s">
        <v>228</v>
      </c>
      <c r="C70" s="221">
        <v>46788</v>
      </c>
      <c r="D70" s="222">
        <f t="shared" si="5"/>
        <v>0.34864641316254219</v>
      </c>
    </row>
    <row r="71" spans="2:4" ht="15" customHeight="1">
      <c r="B71" s="62" t="s">
        <v>229</v>
      </c>
      <c r="C71" s="221">
        <v>11785</v>
      </c>
      <c r="D71" s="222">
        <f t="shared" si="5"/>
        <v>8.7817345881862005E-2</v>
      </c>
    </row>
    <row r="72" spans="2:4" ht="15" customHeight="1">
      <c r="B72" s="62" t="s">
        <v>230</v>
      </c>
      <c r="C72" s="221" t="s">
        <v>86</v>
      </c>
      <c r="D72" s="222" t="str">
        <f t="shared" si="5"/>
        <v>-</v>
      </c>
    </row>
    <row r="73" spans="2:4" ht="15" customHeight="1">
      <c r="B73" s="218" t="s">
        <v>178</v>
      </c>
      <c r="C73" s="219">
        <v>50781</v>
      </c>
      <c r="D73" s="220">
        <f t="shared" si="5"/>
        <v>0.3784007332394429</v>
      </c>
    </row>
    <row r="74" spans="2:4" ht="15" customHeight="1">
      <c r="B74" s="62" t="s">
        <v>231</v>
      </c>
      <c r="C74" s="221">
        <v>7622</v>
      </c>
      <c r="D74" s="222">
        <f t="shared" si="5"/>
        <v>5.6796250344637443E-2</v>
      </c>
    </row>
    <row r="75" spans="2:4" ht="15" customHeight="1">
      <c r="B75" s="62" t="s">
        <v>232</v>
      </c>
      <c r="C75" s="221">
        <v>15079</v>
      </c>
      <c r="D75" s="222">
        <f t="shared" si="5"/>
        <v>0.11236298333072527</v>
      </c>
    </row>
    <row r="76" spans="2:4" ht="15" customHeight="1">
      <c r="B76" s="62" t="s">
        <v>233</v>
      </c>
      <c r="C76" s="221">
        <v>27776</v>
      </c>
      <c r="D76" s="222">
        <f t="shared" si="5"/>
        <v>0.20697620697620697</v>
      </c>
    </row>
    <row r="77" spans="2:4" ht="15" customHeight="1">
      <c r="B77" s="62" t="s">
        <v>234</v>
      </c>
      <c r="C77" s="221" t="s">
        <v>86</v>
      </c>
      <c r="D77" s="222" t="str">
        <f t="shared" si="5"/>
        <v>-</v>
      </c>
    </row>
    <row r="78" spans="2:4" ht="15" customHeight="1">
      <c r="B78" s="62" t="s">
        <v>235</v>
      </c>
      <c r="C78" s="221">
        <v>218</v>
      </c>
      <c r="D78" s="222">
        <f t="shared" si="5"/>
        <v>1.6244532373564631E-3</v>
      </c>
    </row>
    <row r="79" spans="2:4" ht="15" customHeight="1">
      <c r="B79" s="62" t="s">
        <v>230</v>
      </c>
      <c r="C79" s="223">
        <v>86</v>
      </c>
      <c r="D79" s="222">
        <f t="shared" si="5"/>
        <v>6.4083935051676983E-4</v>
      </c>
    </row>
    <row r="80" spans="2:4" ht="15" customHeight="1">
      <c r="B80" s="218" t="s">
        <v>179</v>
      </c>
      <c r="C80" s="224">
        <v>511</v>
      </c>
      <c r="D80" s="220">
        <f t="shared" si="5"/>
        <v>3.8077780013263886E-3</v>
      </c>
    </row>
    <row r="81" spans="2:4" ht="15" customHeight="1">
      <c r="B81" s="62" t="s">
        <v>236</v>
      </c>
      <c r="C81" s="221">
        <v>173</v>
      </c>
      <c r="D81" s="222">
        <f t="shared" si="5"/>
        <v>1.2891303213883858E-3</v>
      </c>
    </row>
    <row r="82" spans="2:4" ht="15" customHeight="1">
      <c r="B82" s="62" t="s">
        <v>237</v>
      </c>
      <c r="C82" s="221">
        <v>338</v>
      </c>
      <c r="D82" s="222">
        <f t="shared" si="5"/>
        <v>2.5186476799380023E-3</v>
      </c>
    </row>
    <row r="83" spans="2:4" ht="15" customHeight="1">
      <c r="B83" s="62" t="s">
        <v>230</v>
      </c>
      <c r="C83" s="221" t="s">
        <v>86</v>
      </c>
      <c r="D83" s="222" t="str">
        <f t="shared" si="5"/>
        <v>-</v>
      </c>
    </row>
    <row r="84" spans="2:4" ht="15" customHeight="1">
      <c r="B84" s="218" t="s">
        <v>180</v>
      </c>
      <c r="C84" s="219">
        <v>798</v>
      </c>
      <c r="D84" s="220">
        <f t="shared" si="5"/>
        <v>5.9463930431672366E-3</v>
      </c>
    </row>
    <row r="85" spans="2:4" ht="15" customHeight="1">
      <c r="B85" s="62" t="s">
        <v>238</v>
      </c>
      <c r="C85" s="223">
        <v>62</v>
      </c>
      <c r="D85" s="222">
        <f t="shared" si="5"/>
        <v>4.6200046200046198E-4</v>
      </c>
    </row>
    <row r="86" spans="2:4" ht="15" customHeight="1">
      <c r="B86" s="62" t="s">
        <v>239</v>
      </c>
      <c r="C86" s="223">
        <v>39</v>
      </c>
      <c r="D86" s="222">
        <f t="shared" si="5"/>
        <v>2.906131938390003E-4</v>
      </c>
    </row>
    <row r="87" spans="2:4" ht="15" customHeight="1">
      <c r="B87" s="62" t="s">
        <v>240</v>
      </c>
      <c r="C87" s="223">
        <v>288</v>
      </c>
      <c r="D87" s="222">
        <f t="shared" si="5"/>
        <v>2.1460666621956944E-3</v>
      </c>
    </row>
    <row r="88" spans="2:4" ht="15" customHeight="1">
      <c r="B88" s="62" t="s">
        <v>241</v>
      </c>
      <c r="C88" s="223">
        <v>391</v>
      </c>
      <c r="D88" s="222">
        <f t="shared" si="5"/>
        <v>2.913583558744849E-3</v>
      </c>
    </row>
    <row r="89" spans="2:4" ht="15" customHeight="1">
      <c r="B89" s="62" t="s">
        <v>230</v>
      </c>
      <c r="C89" s="223" t="s">
        <v>86</v>
      </c>
      <c r="D89" s="222" t="str">
        <f t="shared" si="5"/>
        <v>-</v>
      </c>
    </row>
    <row r="90" spans="2:4" ht="40.5" customHeight="1">
      <c r="B90" s="63" t="s">
        <v>242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7" t="s">
        <v>246</v>
      </c>
      <c r="B1" s="228" t="s">
        <v>96</v>
      </c>
      <c r="D1" s="229" t="s">
        <v>177</v>
      </c>
      <c r="F1" s="229" t="s">
        <v>177</v>
      </c>
    </row>
    <row r="2" spans="1:6">
      <c r="A2" s="230"/>
      <c r="B2" s="231" t="s">
        <v>67</v>
      </c>
      <c r="D2" s="229" t="s">
        <v>212</v>
      </c>
      <c r="F2" s="229" t="s">
        <v>247</v>
      </c>
    </row>
    <row r="3" spans="1:6">
      <c r="A3" s="232"/>
      <c r="B3" s="233" t="s">
        <v>73</v>
      </c>
      <c r="D3" s="229" t="s">
        <v>248</v>
      </c>
      <c r="F3" s="229" t="s">
        <v>249</v>
      </c>
    </row>
    <row r="4" spans="1:6">
      <c r="A4" s="227" t="s">
        <v>250</v>
      </c>
      <c r="B4" s="228" t="s">
        <v>96</v>
      </c>
      <c r="D4" s="229" t="s">
        <v>179</v>
      </c>
      <c r="F4" s="229" t="s">
        <v>251</v>
      </c>
    </row>
    <row r="5" spans="1:6">
      <c r="A5" s="230"/>
      <c r="B5" s="231" t="s">
        <v>67</v>
      </c>
      <c r="D5" s="229" t="s">
        <v>180</v>
      </c>
      <c r="F5" s="229"/>
    </row>
    <row r="6" spans="1:6">
      <c r="A6" s="232"/>
      <c r="B6" s="233" t="s">
        <v>73</v>
      </c>
    </row>
    <row r="7" spans="1:6">
      <c r="A7" s="227" t="s">
        <v>56</v>
      </c>
      <c r="B7" s="228" t="s">
        <v>96</v>
      </c>
    </row>
    <row r="8" spans="1:6">
      <c r="A8" s="230"/>
      <c r="B8" s="231" t="s">
        <v>67</v>
      </c>
      <c r="D8" s="234" t="s">
        <v>252</v>
      </c>
    </row>
    <row r="9" spans="1:6">
      <c r="A9" s="232"/>
      <c r="B9" s="233" t="s">
        <v>73</v>
      </c>
      <c r="D9" s="234" t="s">
        <v>253</v>
      </c>
    </row>
    <row r="10" spans="1:6">
      <c r="A10" s="227" t="s">
        <v>151</v>
      </c>
      <c r="B10" s="228" t="s">
        <v>96</v>
      </c>
      <c r="D10" s="234" t="s">
        <v>254</v>
      </c>
    </row>
    <row r="11" spans="1:6">
      <c r="A11" s="230"/>
      <c r="B11" s="231" t="s">
        <v>67</v>
      </c>
      <c r="D11" s="234" t="s">
        <v>26</v>
      </c>
    </row>
    <row r="12" spans="1:6">
      <c r="A12" s="232"/>
      <c r="B12" s="233" t="s">
        <v>73</v>
      </c>
      <c r="D12" s="234" t="s">
        <v>255</v>
      </c>
      <c r="F12" s="2">
        <v>2001</v>
      </c>
    </row>
    <row r="13" spans="1:6">
      <c r="A13" s="227" t="s">
        <v>152</v>
      </c>
      <c r="B13" s="228" t="s">
        <v>96</v>
      </c>
      <c r="D13" s="234" t="s">
        <v>256</v>
      </c>
      <c r="F13" s="2">
        <v>2002</v>
      </c>
    </row>
    <row r="14" spans="1:6">
      <c r="A14" s="230"/>
      <c r="B14" s="231" t="s">
        <v>67</v>
      </c>
      <c r="F14" s="2">
        <v>2003</v>
      </c>
    </row>
    <row r="15" spans="1:6">
      <c r="A15" s="230"/>
      <c r="B15" s="233" t="s">
        <v>73</v>
      </c>
      <c r="F15" s="2">
        <v>2004</v>
      </c>
    </row>
    <row r="18" spans="1:21">
      <c r="A18" s="235" t="s">
        <v>257</v>
      </c>
      <c r="B18" s="236" t="s">
        <v>55</v>
      </c>
    </row>
    <row r="19" spans="1:21">
      <c r="A19" s="237"/>
      <c r="B19" s="238" t="s">
        <v>258</v>
      </c>
    </row>
    <row r="20" spans="1:21">
      <c r="A20" s="235" t="s">
        <v>259</v>
      </c>
      <c r="B20" s="236" t="s">
        <v>55</v>
      </c>
    </row>
    <row r="21" spans="1:21">
      <c r="A21" s="237"/>
      <c r="B21" s="238" t="s">
        <v>258</v>
      </c>
    </row>
    <row r="22" spans="1:21">
      <c r="A22" s="235" t="s">
        <v>260</v>
      </c>
      <c r="B22" s="236" t="s">
        <v>55</v>
      </c>
    </row>
    <row r="23" spans="1:21">
      <c r="A23" s="237"/>
      <c r="B23" s="238" t="s">
        <v>258</v>
      </c>
    </row>
    <row r="25" spans="1:21">
      <c r="A25" s="227" t="s">
        <v>246</v>
      </c>
      <c r="B25" s="228" t="s">
        <v>96</v>
      </c>
      <c r="D25" s="227" t="s">
        <v>246</v>
      </c>
      <c r="E25" s="228" t="s">
        <v>96</v>
      </c>
    </row>
    <row r="26" spans="1:21">
      <c r="A26" s="230"/>
      <c r="B26" s="231" t="s">
        <v>67</v>
      </c>
      <c r="D26" s="230"/>
      <c r="E26" s="231" t="s">
        <v>67</v>
      </c>
    </row>
    <row r="27" spans="1:21">
      <c r="A27" s="232"/>
      <c r="B27" s="233" t="s">
        <v>73</v>
      </c>
      <c r="D27" s="232"/>
      <c r="E27" s="233" t="s">
        <v>73</v>
      </c>
    </row>
    <row r="28" spans="1:21">
      <c r="A28" s="227" t="s">
        <v>149</v>
      </c>
      <c r="B28" s="228" t="s">
        <v>96</v>
      </c>
      <c r="D28" s="227" t="s">
        <v>55</v>
      </c>
      <c r="E28" s="228" t="s">
        <v>96</v>
      </c>
    </row>
    <row r="29" spans="1:21">
      <c r="A29" s="230"/>
      <c r="B29" s="231" t="s">
        <v>67</v>
      </c>
      <c r="D29" s="230"/>
      <c r="E29" s="231" t="s">
        <v>67</v>
      </c>
    </row>
    <row r="30" spans="1:21">
      <c r="A30" s="232"/>
      <c r="B30" s="233" t="s">
        <v>73</v>
      </c>
      <c r="D30" s="232"/>
      <c r="E30" s="233" t="s">
        <v>73</v>
      </c>
    </row>
    <row r="31" spans="1:21">
      <c r="A31" s="227" t="s">
        <v>150</v>
      </c>
      <c r="B31" s="228" t="s">
        <v>96</v>
      </c>
      <c r="D31" s="227" t="s">
        <v>56</v>
      </c>
      <c r="E31" s="228" t="s">
        <v>96</v>
      </c>
      <c r="G31" s="239" t="s">
        <v>246</v>
      </c>
      <c r="H31" s="239"/>
      <c r="I31" s="239"/>
      <c r="J31" s="239" t="s">
        <v>149</v>
      </c>
      <c r="K31" s="239"/>
      <c r="L31" s="239"/>
      <c r="M31" s="239" t="s">
        <v>150</v>
      </c>
      <c r="N31" s="239"/>
      <c r="O31" s="239"/>
      <c r="P31" s="239" t="s">
        <v>151</v>
      </c>
      <c r="Q31" s="239"/>
      <c r="R31" s="239"/>
      <c r="S31" s="239" t="s">
        <v>152</v>
      </c>
      <c r="T31" s="239"/>
      <c r="U31" s="239"/>
    </row>
    <row r="32" spans="1:21">
      <c r="A32" s="230"/>
      <c r="B32" s="231" t="s">
        <v>67</v>
      </c>
      <c r="D32" s="230"/>
      <c r="E32" s="231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2"/>
      <c r="B33" s="233" t="s">
        <v>73</v>
      </c>
      <c r="D33" s="230"/>
      <c r="E33" s="233" t="s">
        <v>73</v>
      </c>
    </row>
    <row r="34" spans="1:5">
      <c r="A34" s="227" t="s">
        <v>151</v>
      </c>
      <c r="B34" s="228" t="s">
        <v>96</v>
      </c>
      <c r="D34" s="227" t="s">
        <v>57</v>
      </c>
      <c r="E34" s="228" t="s">
        <v>96</v>
      </c>
    </row>
    <row r="35" spans="1:5">
      <c r="A35" s="230"/>
      <c r="B35" s="231" t="s">
        <v>67</v>
      </c>
      <c r="D35" s="230"/>
      <c r="E35" s="231" t="s">
        <v>67</v>
      </c>
    </row>
    <row r="36" spans="1:5">
      <c r="A36" s="232"/>
      <c r="B36" s="233" t="s">
        <v>73</v>
      </c>
      <c r="D36" s="230"/>
      <c r="E36" s="233" t="s">
        <v>73</v>
      </c>
    </row>
    <row r="37" spans="1:5">
      <c r="A37" s="227" t="s">
        <v>57</v>
      </c>
      <c r="B37" s="228" t="s">
        <v>96</v>
      </c>
      <c r="D37" s="227" t="s">
        <v>58</v>
      </c>
      <c r="E37" s="228" t="s">
        <v>96</v>
      </c>
    </row>
    <row r="38" spans="1:5">
      <c r="A38" s="230"/>
      <c r="B38" s="231" t="s">
        <v>67</v>
      </c>
      <c r="D38" s="230"/>
      <c r="E38" s="231" t="s">
        <v>67</v>
      </c>
    </row>
    <row r="39" spans="1:5">
      <c r="A39" s="230"/>
      <c r="B39" s="233" t="s">
        <v>73</v>
      </c>
      <c r="D39" s="232"/>
      <c r="E39" s="233" t="s">
        <v>73</v>
      </c>
    </row>
    <row r="40" spans="1:5">
      <c r="A40" s="227" t="s">
        <v>152</v>
      </c>
      <c r="B40" s="228" t="s">
        <v>96</v>
      </c>
    </row>
    <row r="41" spans="1:5">
      <c r="A41" s="230"/>
      <c r="B41" s="231" t="s">
        <v>67</v>
      </c>
    </row>
    <row r="42" spans="1:5">
      <c r="A42" s="230"/>
      <c r="B42" s="233" t="s">
        <v>73</v>
      </c>
    </row>
    <row r="43" spans="1:5">
      <c r="A43" s="227" t="s">
        <v>55</v>
      </c>
      <c r="B43" s="228" t="s">
        <v>96</v>
      </c>
    </row>
    <row r="44" spans="1:5">
      <c r="A44" s="230"/>
      <c r="B44" s="231" t="s">
        <v>67</v>
      </c>
    </row>
    <row r="45" spans="1:5">
      <c r="A45" s="230"/>
      <c r="B45" s="233" t="s">
        <v>73</v>
      </c>
    </row>
    <row r="46" spans="1:5">
      <c r="A46" s="227" t="s">
        <v>56</v>
      </c>
      <c r="B46" s="228" t="s">
        <v>96</v>
      </c>
    </row>
    <row r="47" spans="1:5">
      <c r="A47" s="230"/>
      <c r="B47" s="231" t="s">
        <v>67</v>
      </c>
    </row>
    <row r="48" spans="1:5">
      <c r="A48" s="230"/>
      <c r="B48" s="233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1" t="s">
        <v>261</v>
      </c>
    </row>
    <row r="3" spans="1:9">
      <c r="A3" s="151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40" t="s">
        <v>268</v>
      </c>
    </row>
    <row r="8" spans="1:9" ht="54.75" customHeight="1">
      <c r="A8" s="241" t="s">
        <v>269</v>
      </c>
      <c r="B8" s="242"/>
      <c r="C8" s="242"/>
      <c r="D8" s="242"/>
      <c r="E8" s="242"/>
      <c r="F8" s="242"/>
      <c r="G8" s="243"/>
      <c r="I8" s="244" t="s">
        <v>270</v>
      </c>
    </row>
    <row r="9" spans="1:9" ht="14.25">
      <c r="I9" s="245" t="s">
        <v>271</v>
      </c>
    </row>
    <row r="10" spans="1:9" ht="25.5">
      <c r="A10" s="246" t="s">
        <v>272</v>
      </c>
      <c r="B10" s="247" t="s">
        <v>273</v>
      </c>
    </row>
    <row r="12" spans="1:9">
      <c r="A12" s="2" t="s">
        <v>274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acum. mayo 2011</v>
      </c>
      <c r="D6" s="68" t="s">
        <v>49</v>
      </c>
      <c r="E6" s="47" t="str">
        <f>actualizaciones!$A$2</f>
        <v>acum. mayo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mayo 2011</v>
      </c>
      <c r="K6" s="68" t="s">
        <v>49</v>
      </c>
      <c r="L6" s="47" t="str">
        <f>actualizaciones!$A$2</f>
        <v>acum. mayo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742815</v>
      </c>
      <c r="D8" s="54">
        <f>C8/$C$8</f>
        <v>1</v>
      </c>
      <c r="E8" s="71">
        <v>726630</v>
      </c>
      <c r="F8" s="54">
        <f>E8/$E$8</f>
        <v>1</v>
      </c>
      <c r="G8" s="54">
        <f>(E8-C8)/C8</f>
        <v>-2.1788736091759051E-2</v>
      </c>
      <c r="H8" s="66"/>
      <c r="I8" s="70" t="s">
        <v>65</v>
      </c>
      <c r="J8" s="71">
        <v>613806</v>
      </c>
      <c r="K8" s="54">
        <f>J8/$C$8</f>
        <v>0.82632418569899635</v>
      </c>
      <c r="L8" s="71">
        <v>564414</v>
      </c>
      <c r="M8" s="54">
        <f>L8/$E$8</f>
        <v>0.77675570785681847</v>
      </c>
      <c r="N8" s="54">
        <f>(L8-J8)/J8</f>
        <v>-8.0468421618557009E-2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500427</v>
      </c>
      <c r="D10" s="74">
        <f>C10/$C$8</f>
        <v>0.67368994971830132</v>
      </c>
      <c r="E10" s="73">
        <v>508862</v>
      </c>
      <c r="F10" s="74">
        <f>E10/$E$8</f>
        <v>0.70030414378707184</v>
      </c>
      <c r="G10" s="74">
        <f>(E10-C10)/C10</f>
        <v>1.6855605313062644E-2</v>
      </c>
      <c r="H10" s="66"/>
      <c r="I10" s="72" t="s">
        <v>67</v>
      </c>
      <c r="J10" s="73">
        <v>290331</v>
      </c>
      <c r="K10" s="74">
        <f>J10/$C$8</f>
        <v>0.39085236566305204</v>
      </c>
      <c r="L10" s="73">
        <v>274987</v>
      </c>
      <c r="M10" s="74">
        <f>L10/$E$8</f>
        <v>0.37844157273990892</v>
      </c>
      <c r="N10" s="74">
        <f>(L10-J10)/J10</f>
        <v>-5.2850022904891311E-2</v>
      </c>
    </row>
    <row r="11" spans="2:14" ht="15" customHeight="1">
      <c r="B11" s="75" t="s">
        <v>68</v>
      </c>
      <c r="C11" s="76">
        <v>74104</v>
      </c>
      <c r="D11" s="60">
        <f>C11/$C$8</f>
        <v>9.9761044136157731E-2</v>
      </c>
      <c r="E11" s="76">
        <v>88289</v>
      </c>
      <c r="F11" s="60">
        <f>E11/$E$8</f>
        <v>0.12150475482707843</v>
      </c>
      <c r="G11" s="61">
        <f>(E11-C11)/C11</f>
        <v>0.19142016625283387</v>
      </c>
      <c r="H11" s="66"/>
      <c r="I11" s="75" t="s">
        <v>68</v>
      </c>
      <c r="J11" s="76">
        <v>36435</v>
      </c>
      <c r="K11" s="60">
        <f>J11/$C$8</f>
        <v>4.9049898023060923E-2</v>
      </c>
      <c r="L11" s="76">
        <v>35201</v>
      </c>
      <c r="M11" s="60">
        <f>L11/$E$8</f>
        <v>4.8444187550747975E-2</v>
      </c>
      <c r="N11" s="61">
        <f>(L11-J11)/J11</f>
        <v>-3.3868533003979691E-2</v>
      </c>
    </row>
    <row r="12" spans="2:14" ht="15" customHeight="1">
      <c r="B12" s="75" t="s">
        <v>69</v>
      </c>
      <c r="C12" s="76">
        <v>343791</v>
      </c>
      <c r="D12" s="60">
        <f>C12/$C$8</f>
        <v>0.46282183316168896</v>
      </c>
      <c r="E12" s="76">
        <v>337746</v>
      </c>
      <c r="F12" s="60">
        <f>E12/$E$8</f>
        <v>0.46481152718715163</v>
      </c>
      <c r="G12" s="61">
        <f>(E12-C12)/C12</f>
        <v>-1.758335733047113E-2</v>
      </c>
      <c r="H12" s="66"/>
      <c r="I12" s="75" t="s">
        <v>69</v>
      </c>
      <c r="J12" s="76">
        <v>162264</v>
      </c>
      <c r="K12" s="60">
        <f>J12/$C$8</f>
        <v>0.21844470022818602</v>
      </c>
      <c r="L12" s="76">
        <v>158691</v>
      </c>
      <c r="M12" s="60">
        <f>L12/$E$8</f>
        <v>0.21839312992857438</v>
      </c>
      <c r="N12" s="61">
        <f>(L12-J12)/J12</f>
        <v>-2.2019671646206183E-2</v>
      </c>
    </row>
    <row r="13" spans="2:14" ht="15" customHeight="1">
      <c r="B13" s="75" t="s">
        <v>70</v>
      </c>
      <c r="C13" s="76">
        <v>77629</v>
      </c>
      <c r="D13" s="60">
        <f>C13/$C$8</f>
        <v>0.1045065056575325</v>
      </c>
      <c r="E13" s="76">
        <v>74492</v>
      </c>
      <c r="F13" s="60">
        <f>E13/$E$8</f>
        <v>0.10251709948667134</v>
      </c>
      <c r="G13" s="61">
        <f>(E13-C13)/C13</f>
        <v>-4.0410155998402655E-2</v>
      </c>
      <c r="H13" s="66"/>
      <c r="I13" s="75" t="s">
        <v>70</v>
      </c>
      <c r="J13" s="76">
        <v>83037</v>
      </c>
      <c r="K13" s="60">
        <f>J13/$C$8</f>
        <v>0.11178691868096363</v>
      </c>
      <c r="L13" s="76">
        <v>73476</v>
      </c>
      <c r="M13" s="60">
        <f>L13/$E$8</f>
        <v>0.10111886379587962</v>
      </c>
      <c r="N13" s="61">
        <f>(L13-J13)/J13</f>
        <v>-0.11514144297120561</v>
      </c>
    </row>
    <row r="14" spans="2:14" ht="15" customHeight="1">
      <c r="B14" s="75" t="s">
        <v>71</v>
      </c>
      <c r="C14" s="76">
        <v>4903</v>
      </c>
      <c r="D14" s="60">
        <f>C14/$C$8</f>
        <v>6.6005667629221269E-3</v>
      </c>
      <c r="E14" s="76">
        <v>8335</v>
      </c>
      <c r="F14" s="60">
        <f>E14/$E$8</f>
        <v>1.1470762286170402E-2</v>
      </c>
      <c r="G14" s="61">
        <f>(E14-C14)/C14</f>
        <v>0.69997960432388329</v>
      </c>
      <c r="H14" s="66"/>
      <c r="I14" s="75" t="s">
        <v>71</v>
      </c>
      <c r="J14" s="76">
        <v>8595</v>
      </c>
      <c r="K14" s="60">
        <f>J14/$C$8</f>
        <v>1.1570848730841462E-2</v>
      </c>
      <c r="L14" s="76">
        <v>7619</v>
      </c>
      <c r="M14" s="60">
        <f>L14/$E$8</f>
        <v>1.0485391464706935E-2</v>
      </c>
      <c r="N14" s="61">
        <f>(L14-J14)/J14</f>
        <v>-0.11355439208842351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242388</v>
      </c>
      <c r="D16" s="74">
        <f>C16/$C$8</f>
        <v>0.32631005028169868</v>
      </c>
      <c r="E16" s="73">
        <v>217768</v>
      </c>
      <c r="F16" s="74">
        <f>E16/$E$8</f>
        <v>0.29969585621292816</v>
      </c>
      <c r="G16" s="74">
        <f>(E16-C16)/C16</f>
        <v>-0.10157268511642491</v>
      </c>
      <c r="H16" s="66"/>
      <c r="I16" s="72" t="s">
        <v>73</v>
      </c>
      <c r="J16" s="73">
        <v>323475</v>
      </c>
      <c r="K16" s="74">
        <f>J16/$C$8</f>
        <v>0.43547182003594437</v>
      </c>
      <c r="L16" s="73">
        <v>289427</v>
      </c>
      <c r="M16" s="74">
        <f>L16/$E$8</f>
        <v>0.39831413511690955</v>
      </c>
      <c r="N16" s="74">
        <f>(L16-J16)/J16</f>
        <v>-0.10525697503671072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acum. mayo 2011</v>
      </c>
      <c r="D20" s="68" t="s">
        <v>49</v>
      </c>
      <c r="E20" s="47" t="str">
        <f>actualizaciones!$A$2</f>
        <v>acum. mayo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mayo 2011</v>
      </c>
      <c r="K20" s="68" t="s">
        <v>49</v>
      </c>
      <c r="L20" s="47" t="str">
        <f>actualizaciones!$A$2</f>
        <v>acum. mayo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292557</v>
      </c>
      <c r="D22" s="54">
        <f>C22/$C$8</f>
        <v>0.39384907413016701</v>
      </c>
      <c r="E22" s="71">
        <v>281526</v>
      </c>
      <c r="F22" s="54">
        <f>E22/$E$8</f>
        <v>0.38744065067503408</v>
      </c>
      <c r="G22" s="54">
        <f>(E22-C22)/C22</f>
        <v>-3.7705472779663449E-2</v>
      </c>
      <c r="H22" s="66"/>
      <c r="I22" s="70" t="s">
        <v>65</v>
      </c>
      <c r="J22" s="71">
        <v>68000</v>
      </c>
      <c r="K22" s="54">
        <f>J22/$C$8</f>
        <v>9.1543654880421099E-2</v>
      </c>
      <c r="L22" s="71">
        <v>74992</v>
      </c>
      <c r="M22" s="54">
        <f>L22/$E$8</f>
        <v>0.10320520760221846</v>
      </c>
      <c r="N22" s="54">
        <f>(L22-J22)/J22</f>
        <v>0.1028235294117647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214963</v>
      </c>
      <c r="D24" s="74">
        <f>C24/$C$8</f>
        <v>0.28938968653029357</v>
      </c>
      <c r="E24" s="73">
        <v>211772</v>
      </c>
      <c r="F24" s="74">
        <f>E24/$E$8</f>
        <v>0.29144406369128717</v>
      </c>
      <c r="G24" s="74">
        <f>(E24-C24)/C24</f>
        <v>-1.4844415085386788E-2</v>
      </c>
      <c r="H24" s="66"/>
      <c r="I24" s="72" t="s">
        <v>67</v>
      </c>
      <c r="J24" s="73">
        <v>68000</v>
      </c>
      <c r="K24" s="74">
        <f>J24/$C$8</f>
        <v>9.1543654880421099E-2</v>
      </c>
      <c r="L24" s="73">
        <v>74992</v>
      </c>
      <c r="M24" s="74">
        <f>L24/$E$8</f>
        <v>0.10320520760221846</v>
      </c>
      <c r="N24" s="74">
        <f>(L24-J24)/J24</f>
        <v>0.1028235294117647</v>
      </c>
    </row>
    <row r="25" spans="2:16" ht="15" customHeight="1">
      <c r="B25" s="75" t="s">
        <v>77</v>
      </c>
      <c r="C25" s="76">
        <v>176803</v>
      </c>
      <c r="D25" s="60">
        <f>C25/$C$8</f>
        <v>0.23801754137975134</v>
      </c>
      <c r="E25" s="76">
        <v>176765</v>
      </c>
      <c r="F25" s="60">
        <f>E25/$E$8</f>
        <v>0.24326686208937148</v>
      </c>
      <c r="G25" s="61">
        <f>(E25-C25)/C25</f>
        <v>-2.1492847972036673E-4</v>
      </c>
      <c r="H25" s="66"/>
      <c r="I25" s="75" t="s">
        <v>77</v>
      </c>
      <c r="J25" s="76">
        <v>20018</v>
      </c>
      <c r="K25" s="60">
        <f>J25/$C$8</f>
        <v>2.6948836520533377E-2</v>
      </c>
      <c r="L25" s="76">
        <v>24158</v>
      </c>
      <c r="M25" s="60">
        <f>L25/$E$8</f>
        <v>3.3246631710774396E-2</v>
      </c>
      <c r="N25" s="61">
        <f>(L25-J25)/J25</f>
        <v>0.2068138675192327</v>
      </c>
    </row>
    <row r="26" spans="2:16" ht="15" customHeight="1">
      <c r="B26" s="75" t="s">
        <v>70</v>
      </c>
      <c r="C26" s="76">
        <v>31316</v>
      </c>
      <c r="D26" s="60">
        <f>C26/$C$8</f>
        <v>4.2158545532871579E-2</v>
      </c>
      <c r="E26" s="76">
        <v>29215</v>
      </c>
      <c r="F26" s="60">
        <f>E26/$E$8</f>
        <v>4.0206157191417916E-2</v>
      </c>
      <c r="G26" s="61">
        <f>(E26-C26)/C26</f>
        <v>-6.7090305275258652E-2</v>
      </c>
      <c r="H26" s="66"/>
      <c r="I26" s="75" t="s">
        <v>70</v>
      </c>
      <c r="J26" s="76">
        <v>21111</v>
      </c>
      <c r="K26" s="60">
        <f>J26/$C$8</f>
        <v>2.8420266149714261E-2</v>
      </c>
      <c r="L26" s="76">
        <v>24661</v>
      </c>
      <c r="M26" s="60">
        <f>L26/$E$8</f>
        <v>3.3938868475014795E-2</v>
      </c>
      <c r="N26" s="61">
        <f>(L26-J26)/J26</f>
        <v>0.16815877978305149</v>
      </c>
    </row>
    <row r="27" spans="2:16" ht="15" customHeight="1">
      <c r="B27" s="75" t="s">
        <v>71</v>
      </c>
      <c r="C27" s="76">
        <v>6844</v>
      </c>
      <c r="D27" s="60">
        <f>C27/$C$8</f>
        <v>9.2135996176706172E-3</v>
      </c>
      <c r="E27" s="76">
        <v>5792</v>
      </c>
      <c r="F27" s="60">
        <f>E27/$E$8</f>
        <v>7.9710444104977782E-3</v>
      </c>
      <c r="G27" s="61">
        <f>(E27-C27)/C27</f>
        <v>-0.15371127995324371</v>
      </c>
      <c r="H27" s="66"/>
      <c r="I27" s="75" t="s">
        <v>78</v>
      </c>
      <c r="J27" s="76">
        <v>23128</v>
      </c>
      <c r="K27" s="60">
        <f>J27/$C$8</f>
        <v>3.1135612501093812E-2</v>
      </c>
      <c r="L27" s="76">
        <v>22482</v>
      </c>
      <c r="M27" s="60">
        <f>L27/$E$8</f>
        <v>3.0940093307460469E-2</v>
      </c>
      <c r="N27" s="61">
        <f>(L27-J27)/J27</f>
        <v>-2.7931511587685923E-2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3743</v>
      </c>
      <c r="K28" s="60">
        <f>J28/$C$8</f>
        <v>5.0389397090796501E-3</v>
      </c>
      <c r="L28" s="76">
        <v>3691</v>
      </c>
      <c r="M28" s="60">
        <f>L28/$E$8</f>
        <v>5.0796141089688015E-3</v>
      </c>
      <c r="N28" s="61">
        <f>(L28-J28)/J28</f>
        <v>-1.3892599519102324E-2</v>
      </c>
    </row>
    <row r="29" spans="2:16" ht="15" customHeight="1">
      <c r="B29" s="72" t="s">
        <v>73</v>
      </c>
      <c r="C29" s="73">
        <v>77594</v>
      </c>
      <c r="D29" s="74">
        <f>C29/$C$8</f>
        <v>0.10445938759987346</v>
      </c>
      <c r="E29" s="73">
        <v>69754</v>
      </c>
      <c r="F29" s="74">
        <f>E29/$E$8</f>
        <v>9.5996586983746884E-2</v>
      </c>
      <c r="G29" s="74">
        <f>(E29-C29)/C29</f>
        <v>-0.1010387401087713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acum. mayo 2011</v>
      </c>
      <c r="D36" s="68" t="s">
        <v>49</v>
      </c>
      <c r="E36" s="47" t="str">
        <f>actualizaciones!$A$2</f>
        <v>acum. mayo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2090216</v>
      </c>
      <c r="D38" s="54">
        <f>C38/$C$38</f>
        <v>1</v>
      </c>
      <c r="E38" s="71">
        <v>2003791</v>
      </c>
      <c r="F38" s="54">
        <f>E38/$E$38</f>
        <v>1</v>
      </c>
      <c r="G38" s="54">
        <f>E38/C38-1</f>
        <v>-4.1347401416887086E-2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1298161</v>
      </c>
      <c r="D40" s="74">
        <f t="shared" ref="D40:D45" si="0">C40/$C$38</f>
        <v>0.62106547840031845</v>
      </c>
      <c r="E40" s="73">
        <v>1304904</v>
      </c>
      <c r="F40" s="74">
        <f t="shared" ref="F40:F45" si="1">E40/$E$38</f>
        <v>0.65121761700696335</v>
      </c>
      <c r="G40" s="74">
        <f t="shared" ref="G40:G45" si="2">E40/C40-1</f>
        <v>5.1942709725527614E-3</v>
      </c>
      <c r="H40" s="66"/>
      <c r="I40" s="66"/>
    </row>
    <row r="41" spans="2:14" ht="15" customHeight="1">
      <c r="B41" s="75" t="s">
        <v>68</v>
      </c>
      <c r="C41" s="76">
        <v>169998</v>
      </c>
      <c r="D41" s="60">
        <f t="shared" si="0"/>
        <v>8.1330350547503219E-2</v>
      </c>
      <c r="E41" s="76">
        <v>196301</v>
      </c>
      <c r="F41" s="60">
        <f t="shared" si="1"/>
        <v>9.7964807706991397E-2</v>
      </c>
      <c r="G41" s="61">
        <f t="shared" si="2"/>
        <v>0.15472534970999652</v>
      </c>
      <c r="H41" s="66"/>
      <c r="I41" s="66"/>
    </row>
    <row r="42" spans="2:14" ht="15" customHeight="1">
      <c r="B42" s="75" t="s">
        <v>69</v>
      </c>
      <c r="C42" s="76">
        <v>800131</v>
      </c>
      <c r="D42" s="60">
        <f t="shared" si="0"/>
        <v>0.38279823711999145</v>
      </c>
      <c r="E42" s="76">
        <v>797386</v>
      </c>
      <c r="F42" s="60">
        <f t="shared" si="1"/>
        <v>0.39793870718053931</v>
      </c>
      <c r="G42" s="61">
        <f t="shared" si="2"/>
        <v>-3.4306882248031911E-3</v>
      </c>
      <c r="H42" s="66"/>
      <c r="I42" s="66"/>
    </row>
    <row r="43" spans="2:14" ht="15" customHeight="1">
      <c r="B43" s="75" t="s">
        <v>70</v>
      </c>
      <c r="C43" s="76">
        <v>258655</v>
      </c>
      <c r="D43" s="60">
        <f t="shared" si="0"/>
        <v>0.12374558418842838</v>
      </c>
      <c r="E43" s="76">
        <v>247109</v>
      </c>
      <c r="F43" s="60">
        <f t="shared" si="1"/>
        <v>0.12332074552685385</v>
      </c>
      <c r="G43" s="61">
        <f t="shared" si="2"/>
        <v>-4.4638611277570517E-2</v>
      </c>
      <c r="H43" s="66"/>
      <c r="I43" s="66"/>
    </row>
    <row r="44" spans="2:14" ht="15" customHeight="1">
      <c r="B44" s="75" t="s">
        <v>78</v>
      </c>
      <c r="C44" s="76">
        <v>52830</v>
      </c>
      <c r="D44" s="60">
        <f t="shared" si="0"/>
        <v>2.5274899818966079E-2</v>
      </c>
      <c r="E44" s="76">
        <v>48643</v>
      </c>
      <c r="F44" s="60">
        <f t="shared" si="1"/>
        <v>2.4275485816634568E-2</v>
      </c>
      <c r="G44" s="61">
        <f t="shared" si="2"/>
        <v>-7.9254211622184378E-2</v>
      </c>
      <c r="H44" s="66"/>
      <c r="I44" s="66"/>
    </row>
    <row r="45" spans="2:14" ht="15" customHeight="1">
      <c r="B45" s="75" t="s">
        <v>79</v>
      </c>
      <c r="C45" s="76">
        <v>16547</v>
      </c>
      <c r="D45" s="60">
        <f t="shared" si="0"/>
        <v>7.9164067254293338E-3</v>
      </c>
      <c r="E45" s="76">
        <v>15465</v>
      </c>
      <c r="F45" s="60">
        <f t="shared" si="1"/>
        <v>7.7178707759441977E-3</v>
      </c>
      <c r="G45" s="61">
        <f t="shared" si="2"/>
        <v>-6.5389496585483764E-2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792055</v>
      </c>
      <c r="D47" s="74">
        <f>C47/$C$38</f>
        <v>0.37893452159968155</v>
      </c>
      <c r="E47" s="73">
        <v>698887</v>
      </c>
      <c r="F47" s="74">
        <f>E47/$E$38</f>
        <v>0.34878238299303671</v>
      </c>
      <c r="G47" s="74">
        <f>E47/C47-1</f>
        <v>-0.11762819501171007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92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40</v>
      </c>
      <c r="C8" s="83">
        <v>2562962</v>
      </c>
      <c r="D8" s="84">
        <f t="shared" ref="D8:D10" si="0">C8/C21-1</f>
        <v>-2.2221052278186271E-2</v>
      </c>
      <c r="E8" s="85">
        <v>1013697</v>
      </c>
      <c r="F8" s="86">
        <f t="shared" ref="F8:F12" si="1">E8/E21-1</f>
        <v>-1.6205435779482635E-2</v>
      </c>
      <c r="G8" s="83">
        <v>776116</v>
      </c>
      <c r="H8" s="84">
        <f t="shared" ref="H8:H12" si="2">G8/G21-1</f>
        <v>-5.1382684210204643E-2</v>
      </c>
      <c r="I8" s="85">
        <v>352382</v>
      </c>
      <c r="J8" s="86">
        <f t="shared" ref="J8:J12" si="3">I8/I21-1</f>
        <v>4.3389946939548896E-2</v>
      </c>
      <c r="K8" s="83">
        <v>31843</v>
      </c>
      <c r="L8" s="84">
        <f t="shared" ref="L8:L12" si="4">K8/K21-1</f>
        <v>0.1954873104069681</v>
      </c>
    </row>
    <row r="9" spans="2:18">
      <c r="B9" s="82" t="s">
        <v>41</v>
      </c>
      <c r="C9" s="83">
        <v>2974220</v>
      </c>
      <c r="D9" s="84">
        <f t="shared" si="0"/>
        <v>-0.12201624946827461</v>
      </c>
      <c r="E9" s="85">
        <v>1148909</v>
      </c>
      <c r="F9" s="86">
        <f t="shared" si="1"/>
        <v>-0.10991313024729954</v>
      </c>
      <c r="G9" s="83">
        <v>918501</v>
      </c>
      <c r="H9" s="84">
        <f t="shared" si="2"/>
        <v>-0.13776015019948373</v>
      </c>
      <c r="I9" s="85">
        <v>400759</v>
      </c>
      <c r="J9" s="86">
        <f t="shared" si="3"/>
        <v>-7.8117308232003246E-2</v>
      </c>
      <c r="K9" s="83">
        <v>29581</v>
      </c>
      <c r="L9" s="84">
        <f t="shared" si="4"/>
        <v>0.10690764855560553</v>
      </c>
    </row>
    <row r="10" spans="2:18">
      <c r="B10" s="82" t="s">
        <v>42</v>
      </c>
      <c r="C10" s="83">
        <v>3356667</v>
      </c>
      <c r="D10" s="84">
        <f t="shared" si="0"/>
        <v>-8.2141826847485611E-2</v>
      </c>
      <c r="E10" s="85">
        <v>1236078</v>
      </c>
      <c r="F10" s="86">
        <f t="shared" si="1"/>
        <v>-8.2085761642517241E-2</v>
      </c>
      <c r="G10" s="83">
        <v>1032876</v>
      </c>
      <c r="H10" s="84">
        <f t="shared" si="2"/>
        <v>-0.10911656534849545</v>
      </c>
      <c r="I10" s="85">
        <v>525008</v>
      </c>
      <c r="J10" s="86">
        <f t="shared" si="3"/>
        <v>-5.062702868870983E-2</v>
      </c>
      <c r="K10" s="83">
        <v>29552</v>
      </c>
      <c r="L10" s="84">
        <f t="shared" si="4"/>
        <v>-0.1389026486785746</v>
      </c>
    </row>
    <row r="11" spans="2:18">
      <c r="B11" s="82" t="s">
        <v>43</v>
      </c>
      <c r="C11" s="83">
        <v>3508753</v>
      </c>
      <c r="D11" s="84">
        <f>C11/C24-1</f>
        <v>-1.9238972020767076E-2</v>
      </c>
      <c r="E11" s="85">
        <v>1293268</v>
      </c>
      <c r="F11" s="86">
        <f t="shared" si="1"/>
        <v>-1.7319852712106232E-2</v>
      </c>
      <c r="G11" s="83">
        <v>1064661</v>
      </c>
      <c r="H11" s="84">
        <f t="shared" si="2"/>
        <v>-5.2181344728583823E-2</v>
      </c>
      <c r="I11" s="85">
        <v>547845</v>
      </c>
      <c r="J11" s="86">
        <f t="shared" si="3"/>
        <v>2.6101826341192957E-2</v>
      </c>
      <c r="K11" s="83">
        <v>41796</v>
      </c>
      <c r="L11" s="84">
        <f t="shared" si="4"/>
        <v>0.31628507542594408</v>
      </c>
    </row>
    <row r="12" spans="2:18">
      <c r="B12" s="82" t="s">
        <v>44</v>
      </c>
      <c r="C12" s="83">
        <v>3606245</v>
      </c>
      <c r="D12" s="84">
        <f t="shared" ref="D12" si="5">C12/C25-1</f>
        <v>5.5713345581820617E-2</v>
      </c>
      <c r="E12" s="85">
        <v>1383431</v>
      </c>
      <c r="F12" s="86">
        <f t="shared" si="1"/>
        <v>9.1925191303627196E-2</v>
      </c>
      <c r="G12" s="83">
        <v>1085621</v>
      </c>
      <c r="H12" s="84">
        <f t="shared" si="2"/>
        <v>-2.7543735499879096E-2</v>
      </c>
      <c r="I12" s="85">
        <v>551141</v>
      </c>
      <c r="J12" s="86">
        <f t="shared" si="3"/>
        <v>5.9566630844148927E-2</v>
      </c>
      <c r="K12" s="83">
        <v>32842</v>
      </c>
      <c r="L12" s="84">
        <f t="shared" si="4"/>
        <v>0.14173474708847555</v>
      </c>
    </row>
    <row r="13" spans="2:18" ht="25.5">
      <c r="B13" s="30" t="str">
        <f>actualizaciones!$A$2</f>
        <v>acum. mayo 2012</v>
      </c>
      <c r="C13" s="31">
        <v>16008847</v>
      </c>
      <c r="D13" s="32">
        <v>-3.904697567923443E-2</v>
      </c>
      <c r="E13" s="33">
        <v>6075383</v>
      </c>
      <c r="F13" s="34">
        <v>-2.806639319858939E-2</v>
      </c>
      <c r="G13" s="31">
        <v>4877775</v>
      </c>
      <c r="H13" s="32">
        <v>-7.6604648538912135E-2</v>
      </c>
      <c r="I13" s="33">
        <v>2377135</v>
      </c>
      <c r="J13" s="34">
        <v>-1.001043489077813E-3</v>
      </c>
      <c r="K13" s="31">
        <v>165614</v>
      </c>
      <c r="L13" s="32">
        <v>0.11752599580288403</v>
      </c>
      <c r="O13" s="81"/>
      <c r="P13" s="81"/>
      <c r="Q13" s="81"/>
      <c r="R13" s="81"/>
    </row>
    <row r="14" spans="2:18" outlineLevel="1">
      <c r="B14" s="82" t="s">
        <v>33</v>
      </c>
      <c r="C14" s="83">
        <v>3276850</v>
      </c>
      <c r="D14" s="84">
        <f t="shared" ref="D14:D25" si="6">C14/C27-1</f>
        <v>7.8053742633071854E-2</v>
      </c>
      <c r="E14" s="85">
        <v>1228866</v>
      </c>
      <c r="F14" s="86">
        <f t="shared" ref="F14:F25" si="7">E14/E27-1</f>
        <v>8.1070666976331696E-2</v>
      </c>
      <c r="G14" s="83">
        <v>1036319</v>
      </c>
      <c r="H14" s="84">
        <f t="shared" ref="H14:H25" si="8">G14/G27-1</f>
        <v>6.5918490564485177E-2</v>
      </c>
      <c r="I14" s="85">
        <v>491652</v>
      </c>
      <c r="J14" s="86">
        <f t="shared" ref="J14:J25" si="9">I14/I27-1</f>
        <v>0.10035540674825216</v>
      </c>
      <c r="K14" s="83">
        <v>28750</v>
      </c>
      <c r="L14" s="84">
        <f t="shared" ref="L14:L25" si="10">K14/K27-1</f>
        <v>6.229875402491869E-3</v>
      </c>
    </row>
    <row r="15" spans="2:18" outlineLevel="1">
      <c r="B15" s="82" t="s">
        <v>34</v>
      </c>
      <c r="C15" s="83">
        <v>3458609</v>
      </c>
      <c r="D15" s="84">
        <f t="shared" si="6"/>
        <v>7.3821046229201492E-2</v>
      </c>
      <c r="E15" s="85">
        <v>1294980</v>
      </c>
      <c r="F15" s="86">
        <f t="shared" si="7"/>
        <v>6.3632488355302996E-2</v>
      </c>
      <c r="G15" s="83">
        <v>1099561</v>
      </c>
      <c r="H15" s="84">
        <f t="shared" si="8"/>
        <v>6.2478379595362732E-2</v>
      </c>
      <c r="I15" s="85">
        <v>484244</v>
      </c>
      <c r="J15" s="86">
        <f t="shared" si="9"/>
        <v>8.7509376165002539E-2</v>
      </c>
      <c r="K15" s="83">
        <v>30132</v>
      </c>
      <c r="L15" s="84">
        <f t="shared" si="10"/>
        <v>-9.4348926657681353E-3</v>
      </c>
    </row>
    <row r="16" spans="2:18" outlineLevel="1">
      <c r="B16" s="82" t="s">
        <v>35</v>
      </c>
      <c r="C16" s="83">
        <v>3346622</v>
      </c>
      <c r="D16" s="84">
        <f t="shared" si="6"/>
        <v>9.3253241664349895E-2</v>
      </c>
      <c r="E16" s="85">
        <v>1339844</v>
      </c>
      <c r="F16" s="86">
        <f t="shared" si="7"/>
        <v>0.1422389466989713</v>
      </c>
      <c r="G16" s="83">
        <v>1076645</v>
      </c>
      <c r="H16" s="84">
        <f t="shared" si="8"/>
        <v>2.38414034580543E-2</v>
      </c>
      <c r="I16" s="85">
        <v>362475</v>
      </c>
      <c r="J16" s="86">
        <f t="shared" si="9"/>
        <v>5.8253192495664408E-2</v>
      </c>
      <c r="K16" s="83">
        <v>27556</v>
      </c>
      <c r="L16" s="84">
        <f t="shared" si="10"/>
        <v>-1.5786841917279859E-2</v>
      </c>
    </row>
    <row r="17" spans="2:18" outlineLevel="1">
      <c r="B17" s="82" t="s">
        <v>36</v>
      </c>
      <c r="C17" s="83">
        <v>3189974</v>
      </c>
      <c r="D17" s="84">
        <f t="shared" si="6"/>
        <v>0.15137034038610553</v>
      </c>
      <c r="E17" s="85">
        <v>1254561</v>
      </c>
      <c r="F17" s="86">
        <f t="shared" si="7"/>
        <v>0.16173382078406973</v>
      </c>
      <c r="G17" s="83">
        <v>1016923</v>
      </c>
      <c r="H17" s="84">
        <f t="shared" si="8"/>
        <v>0.13699285663972494</v>
      </c>
      <c r="I17" s="85">
        <v>395215</v>
      </c>
      <c r="J17" s="86">
        <f t="shared" si="9"/>
        <v>0.14596260684999818</v>
      </c>
      <c r="K17" s="83">
        <v>26763</v>
      </c>
      <c r="L17" s="84">
        <f t="shared" si="10"/>
        <v>0.18483265450681774</v>
      </c>
    </row>
    <row r="18" spans="2:18" outlineLevel="1">
      <c r="B18" s="82" t="s">
        <v>37</v>
      </c>
      <c r="C18" s="83">
        <v>3858837</v>
      </c>
      <c r="D18" s="84">
        <f t="shared" si="6"/>
        <v>7.0787629618920489E-2</v>
      </c>
      <c r="E18" s="85">
        <v>1461141</v>
      </c>
      <c r="F18" s="86">
        <f t="shared" si="7"/>
        <v>5.1947210449053927E-2</v>
      </c>
      <c r="G18" s="83">
        <v>1221327</v>
      </c>
      <c r="H18" s="84">
        <f t="shared" si="8"/>
        <v>4.8292667435151593E-2</v>
      </c>
      <c r="I18" s="85">
        <v>496356</v>
      </c>
      <c r="J18" s="86">
        <f t="shared" si="9"/>
        <v>0.1115102113937656</v>
      </c>
      <c r="K18" s="83">
        <v>18819</v>
      </c>
      <c r="L18" s="84">
        <f t="shared" si="10"/>
        <v>-0.16800035368495514</v>
      </c>
    </row>
    <row r="19" spans="2:18" outlineLevel="1">
      <c r="B19" s="82" t="s">
        <v>38</v>
      </c>
      <c r="C19" s="83">
        <v>3554722</v>
      </c>
      <c r="D19" s="84">
        <f t="shared" si="6"/>
        <v>9.2600105979740999E-2</v>
      </c>
      <c r="E19" s="85">
        <v>1396810</v>
      </c>
      <c r="F19" s="86">
        <f t="shared" si="7"/>
        <v>6.9248828986478994E-2</v>
      </c>
      <c r="G19" s="83">
        <v>1146555</v>
      </c>
      <c r="H19" s="84">
        <f t="shared" si="8"/>
        <v>6.3812711140224465E-2</v>
      </c>
      <c r="I19" s="85">
        <v>413348</v>
      </c>
      <c r="J19" s="86">
        <f t="shared" si="9"/>
        <v>0.11183198304337072</v>
      </c>
      <c r="K19" s="83">
        <v>24013</v>
      </c>
      <c r="L19" s="84">
        <f t="shared" si="10"/>
        <v>4.7048050928752083E-2</v>
      </c>
    </row>
    <row r="20" spans="2:18" outlineLevel="1">
      <c r="B20" s="82" t="s">
        <v>39</v>
      </c>
      <c r="C20" s="83">
        <v>2885529</v>
      </c>
      <c r="D20" s="84">
        <f t="shared" si="6"/>
        <v>8.4266846831139386E-2</v>
      </c>
      <c r="E20" s="85">
        <v>1128843</v>
      </c>
      <c r="F20" s="86">
        <f t="shared" si="7"/>
        <v>0.13264756316467019</v>
      </c>
      <c r="G20" s="83">
        <v>943805</v>
      </c>
      <c r="H20" s="84">
        <f t="shared" si="8"/>
        <v>0.1211775271502189</v>
      </c>
      <c r="I20" s="85">
        <v>374950</v>
      </c>
      <c r="J20" s="86">
        <f t="shared" si="9"/>
        <v>-8.8200962988181475E-2</v>
      </c>
      <c r="K20" s="83">
        <v>25250</v>
      </c>
      <c r="L20" s="84">
        <f t="shared" si="10"/>
        <v>-3.3566808282619487E-2</v>
      </c>
      <c r="N20" s="87"/>
      <c r="O20" s="87"/>
      <c r="P20" s="87"/>
    </row>
    <row r="21" spans="2:18" outlineLevel="1">
      <c r="B21" s="82" t="s">
        <v>40</v>
      </c>
      <c r="C21" s="83">
        <v>2621208</v>
      </c>
      <c r="D21" s="84">
        <f t="shared" si="6"/>
        <v>6.6137585505909424E-2</v>
      </c>
      <c r="E21" s="85">
        <v>1030395</v>
      </c>
      <c r="F21" s="86">
        <f t="shared" si="7"/>
        <v>8.1722744212902265E-2</v>
      </c>
      <c r="G21" s="83">
        <v>818155</v>
      </c>
      <c r="H21" s="84">
        <f t="shared" si="8"/>
        <v>7.9202122116682094E-2</v>
      </c>
      <c r="I21" s="85">
        <v>337728</v>
      </c>
      <c r="J21" s="86">
        <f t="shared" si="9"/>
        <v>-0.10121593246771221</v>
      </c>
      <c r="K21" s="83">
        <v>26636</v>
      </c>
      <c r="L21" s="84">
        <f t="shared" si="10"/>
        <v>5.2140938536893611E-2</v>
      </c>
    </row>
    <row r="22" spans="2:18" outlineLevel="1">
      <c r="B22" s="82" t="s">
        <v>41</v>
      </c>
      <c r="C22" s="83">
        <v>3387557</v>
      </c>
      <c r="D22" s="84">
        <f t="shared" si="6"/>
        <v>0.25249552067072734</v>
      </c>
      <c r="E22" s="85">
        <v>1290783</v>
      </c>
      <c r="F22" s="86">
        <f t="shared" si="7"/>
        <v>0.21625113071008584</v>
      </c>
      <c r="G22" s="83">
        <v>1065250</v>
      </c>
      <c r="H22" s="84">
        <f t="shared" si="8"/>
        <v>0.29587412655468404</v>
      </c>
      <c r="I22" s="85">
        <v>434718</v>
      </c>
      <c r="J22" s="86">
        <f t="shared" si="9"/>
        <v>0.15690026373146759</v>
      </c>
      <c r="K22" s="83">
        <v>26724</v>
      </c>
      <c r="L22" s="84">
        <f t="shared" si="10"/>
        <v>-2.9981851179673336E-2</v>
      </c>
    </row>
    <row r="23" spans="2:18" outlineLevel="1">
      <c r="B23" s="82" t="s">
        <v>42</v>
      </c>
      <c r="C23" s="83">
        <v>3657065</v>
      </c>
      <c r="D23" s="84">
        <f t="shared" si="6"/>
        <v>0.1506685054381256</v>
      </c>
      <c r="E23" s="85">
        <v>1346616</v>
      </c>
      <c r="F23" s="86">
        <f t="shared" si="7"/>
        <v>0.18307587286610039</v>
      </c>
      <c r="G23" s="83">
        <v>1159384</v>
      </c>
      <c r="H23" s="84">
        <f t="shared" si="8"/>
        <v>0.14445458987507953</v>
      </c>
      <c r="I23" s="85">
        <v>553005</v>
      </c>
      <c r="J23" s="86">
        <f t="shared" si="9"/>
        <v>0.13452748280785842</v>
      </c>
      <c r="K23" s="83">
        <v>34319</v>
      </c>
      <c r="L23" s="84">
        <f t="shared" si="10"/>
        <v>0.20565606885649035</v>
      </c>
    </row>
    <row r="24" spans="2:18" outlineLevel="1">
      <c r="B24" s="82" t="s">
        <v>43</v>
      </c>
      <c r="C24" s="83">
        <v>3577582</v>
      </c>
      <c r="D24" s="84">
        <f>C24/C37-1</f>
        <v>0.17311309370786399</v>
      </c>
      <c r="E24" s="85">
        <v>1316062</v>
      </c>
      <c r="F24" s="86">
        <f t="shared" si="7"/>
        <v>0.21722683285284727</v>
      </c>
      <c r="G24" s="83">
        <v>1123275</v>
      </c>
      <c r="H24" s="84">
        <f t="shared" si="8"/>
        <v>0.19382149351636246</v>
      </c>
      <c r="I24" s="85">
        <v>533909</v>
      </c>
      <c r="J24" s="86">
        <f t="shared" si="9"/>
        <v>2.1569505353630447E-2</v>
      </c>
      <c r="K24" s="83">
        <v>31753</v>
      </c>
      <c r="L24" s="84">
        <f t="shared" si="10"/>
        <v>-8.3104732753891075E-2</v>
      </c>
    </row>
    <row r="25" spans="2:18" outlineLevel="1">
      <c r="B25" s="82" t="s">
        <v>44</v>
      </c>
      <c r="C25" s="83">
        <v>3415932</v>
      </c>
      <c r="D25" s="84">
        <f t="shared" si="6"/>
        <v>5.8338344739510717E-2</v>
      </c>
      <c r="E25" s="85">
        <v>1266965</v>
      </c>
      <c r="F25" s="86">
        <f t="shared" si="7"/>
        <v>8.9998322371392492E-2</v>
      </c>
      <c r="G25" s="83">
        <v>1116370</v>
      </c>
      <c r="H25" s="84">
        <f t="shared" si="8"/>
        <v>9.1681620160079857E-2</v>
      </c>
      <c r="I25" s="85">
        <v>520157</v>
      </c>
      <c r="J25" s="86">
        <f t="shared" si="9"/>
        <v>-4.7212839694320885E-2</v>
      </c>
      <c r="K25" s="83">
        <v>28765</v>
      </c>
      <c r="L25" s="84">
        <f t="shared" si="10"/>
        <v>4.1892127770990495E-3</v>
      </c>
    </row>
    <row r="26" spans="2:18" ht="15" customHeight="1">
      <c r="B26" s="35">
        <v>2011</v>
      </c>
      <c r="C26" s="88">
        <v>40230487</v>
      </c>
      <c r="D26" s="89">
        <f>C26/C39-1</f>
        <v>0.11043781800147245</v>
      </c>
      <c r="E26" s="88">
        <v>15355866</v>
      </c>
      <c r="F26" s="89">
        <f>E26/E39-1</f>
        <v>0.12129901828523426</v>
      </c>
      <c r="G26" s="88">
        <v>12823569</v>
      </c>
      <c r="H26" s="89">
        <f>G26/G39-1</f>
        <v>0.10600887286283589</v>
      </c>
      <c r="I26" s="88">
        <v>5397757</v>
      </c>
      <c r="J26" s="89">
        <f>I26/I39-1</f>
        <v>5.4957801742654633E-2</v>
      </c>
      <c r="K26" s="88">
        <v>329480</v>
      </c>
      <c r="L26" s="89">
        <f>K26/K39-1</f>
        <v>1.1096653818771118E-2</v>
      </c>
      <c r="O26" s="81"/>
      <c r="P26" s="81"/>
      <c r="Q26" s="81"/>
      <c r="R26" s="81"/>
    </row>
    <row r="27" spans="2:18" hidden="1" outlineLevel="1">
      <c r="B27" s="82" t="s">
        <v>33</v>
      </c>
      <c r="C27" s="83">
        <v>3039598</v>
      </c>
      <c r="D27" s="84">
        <f>C27/C40-1</f>
        <v>6.4640757384912817E-3</v>
      </c>
      <c r="E27" s="85">
        <v>1136712</v>
      </c>
      <c r="F27" s="86">
        <f>E27/E40-1</f>
        <v>2.0222028557298932E-2</v>
      </c>
      <c r="G27" s="83">
        <v>972231</v>
      </c>
      <c r="H27" s="84">
        <f>G27/G40-1</f>
        <v>6.1057422090288416E-2</v>
      </c>
      <c r="I27" s="85">
        <v>446812</v>
      </c>
      <c r="J27" s="86">
        <f>I27/I40-1</f>
        <v>-0.11982854058568837</v>
      </c>
      <c r="K27" s="83">
        <v>28572</v>
      </c>
      <c r="L27" s="84">
        <f>K27/K40-1</f>
        <v>-0.20800532209779354</v>
      </c>
    </row>
    <row r="28" spans="2:18" hidden="1" outlineLevel="1">
      <c r="B28" s="82" t="s">
        <v>34</v>
      </c>
      <c r="C28" s="83">
        <v>3220843</v>
      </c>
      <c r="D28" s="84">
        <f t="shared" ref="D28:F78" si="11">C28/C41-1</f>
        <v>7.4448105062862036E-2</v>
      </c>
      <c r="E28" s="85">
        <v>1217507</v>
      </c>
      <c r="F28" s="86">
        <f t="shared" si="11"/>
        <v>6.7316374423827874E-2</v>
      </c>
      <c r="G28" s="83">
        <v>1034902</v>
      </c>
      <c r="H28" s="84">
        <f t="shared" ref="H28:H38" si="12">G28/G41-1</f>
        <v>0.16204480864867787</v>
      </c>
      <c r="I28" s="85">
        <v>445278</v>
      </c>
      <c r="J28" s="86">
        <f t="shared" ref="J28:J38" si="13">I28/I41-1</f>
        <v>-8.6603609868368459E-2</v>
      </c>
      <c r="K28" s="83">
        <v>30419</v>
      </c>
      <c r="L28" s="84">
        <f t="shared" ref="L28:L38" si="14">K28/K41-1</f>
        <v>9.8000288766965094E-2</v>
      </c>
    </row>
    <row r="29" spans="2:18" hidden="1" outlineLevel="1">
      <c r="B29" s="82" t="s">
        <v>35</v>
      </c>
      <c r="C29" s="83">
        <v>3061159</v>
      </c>
      <c r="D29" s="84">
        <f t="shared" si="11"/>
        <v>6.3841048647435006E-2</v>
      </c>
      <c r="E29" s="85">
        <v>1172998</v>
      </c>
      <c r="F29" s="86">
        <f t="shared" si="11"/>
        <v>6.7908343628545698E-2</v>
      </c>
      <c r="G29" s="83">
        <v>1051574</v>
      </c>
      <c r="H29" s="84">
        <f t="shared" si="12"/>
        <v>0.12665906685123351</v>
      </c>
      <c r="I29" s="85">
        <v>342522</v>
      </c>
      <c r="J29" s="86">
        <f t="shared" si="13"/>
        <v>-8.60523198104447E-2</v>
      </c>
      <c r="K29" s="83">
        <v>27998</v>
      </c>
      <c r="L29" s="84">
        <f t="shared" si="14"/>
        <v>-3.3551950293406962E-2</v>
      </c>
    </row>
    <row r="30" spans="2:18" hidden="1" outlineLevel="1">
      <c r="B30" s="82" t="s">
        <v>36</v>
      </c>
      <c r="C30" s="83">
        <v>2770589</v>
      </c>
      <c r="D30" s="84">
        <f t="shared" si="11"/>
        <v>1.9562233433795928E-2</v>
      </c>
      <c r="E30" s="85">
        <v>1079904</v>
      </c>
      <c r="F30" s="86">
        <f t="shared" si="11"/>
        <v>2.1019749033726942E-2</v>
      </c>
      <c r="G30" s="83">
        <v>894397</v>
      </c>
      <c r="H30" s="84">
        <f t="shared" si="12"/>
        <v>5.5148941190349854E-2</v>
      </c>
      <c r="I30" s="85">
        <v>344876</v>
      </c>
      <c r="J30" s="86">
        <f t="shared" si="13"/>
        <v>-0.11994488108604673</v>
      </c>
      <c r="K30" s="83">
        <v>22588</v>
      </c>
      <c r="L30" s="84">
        <f t="shared" si="14"/>
        <v>-0.12656123119755613</v>
      </c>
    </row>
    <row r="31" spans="2:18" hidden="1" outlineLevel="1">
      <c r="B31" s="82" t="s">
        <v>37</v>
      </c>
      <c r="C31" s="83">
        <v>3603737</v>
      </c>
      <c r="D31" s="84">
        <f t="shared" si="11"/>
        <v>9.482941182402671E-3</v>
      </c>
      <c r="E31" s="85">
        <v>1388987</v>
      </c>
      <c r="F31" s="86">
        <f t="shared" si="11"/>
        <v>-5.6241109416018675E-3</v>
      </c>
      <c r="G31" s="83">
        <v>1165063</v>
      </c>
      <c r="H31" s="84">
        <f t="shared" si="12"/>
        <v>6.6312834692007883E-2</v>
      </c>
      <c r="I31" s="85">
        <v>446560</v>
      </c>
      <c r="J31" s="86">
        <f t="shared" si="13"/>
        <v>-0.20802333933369399</v>
      </c>
      <c r="K31" s="83">
        <v>22619</v>
      </c>
      <c r="L31" s="84">
        <f t="shared" si="14"/>
        <v>5.7753460531238199E-2</v>
      </c>
    </row>
    <row r="32" spans="2:18" hidden="1" outlineLevel="1">
      <c r="B32" s="82" t="s">
        <v>38</v>
      </c>
      <c r="C32" s="83">
        <v>3253452</v>
      </c>
      <c r="D32" s="84">
        <f t="shared" si="11"/>
        <v>2.3377128292525029E-2</v>
      </c>
      <c r="E32" s="85">
        <v>1306347</v>
      </c>
      <c r="F32" s="86">
        <f t="shared" si="11"/>
        <v>6.2691066817865959E-2</v>
      </c>
      <c r="G32" s="83">
        <v>1077779</v>
      </c>
      <c r="H32" s="84">
        <f t="shared" si="12"/>
        <v>5.9954800081823967E-2</v>
      </c>
      <c r="I32" s="85">
        <v>371772</v>
      </c>
      <c r="J32" s="86">
        <f t="shared" si="13"/>
        <v>-0.18210977890221103</v>
      </c>
      <c r="K32" s="83">
        <v>22934</v>
      </c>
      <c r="L32" s="84">
        <f t="shared" si="14"/>
        <v>-0.15869405722670582</v>
      </c>
    </row>
    <row r="33" spans="2:17" hidden="1" outlineLevel="1">
      <c r="B33" s="82" t="s">
        <v>39</v>
      </c>
      <c r="C33" s="83">
        <v>2661272</v>
      </c>
      <c r="D33" s="84">
        <f t="shared" si="11"/>
        <v>3.607557089287261E-2</v>
      </c>
      <c r="E33" s="85">
        <v>996641</v>
      </c>
      <c r="F33" s="86">
        <f t="shared" si="11"/>
        <v>2.8320468678580957E-2</v>
      </c>
      <c r="G33" s="83">
        <v>841798</v>
      </c>
      <c r="H33" s="84">
        <f t="shared" si="12"/>
        <v>3.9864019359453051E-2</v>
      </c>
      <c r="I33" s="85">
        <v>411220</v>
      </c>
      <c r="J33" s="86">
        <f t="shared" si="13"/>
        <v>1.8269521248408971E-2</v>
      </c>
      <c r="K33" s="83">
        <v>26127</v>
      </c>
      <c r="L33" s="84">
        <f t="shared" si="14"/>
        <v>-7.0279695395345509E-2</v>
      </c>
      <c r="N33" s="87"/>
      <c r="O33" s="87"/>
      <c r="P33" s="87"/>
    </row>
    <row r="34" spans="2:17" hidden="1" outlineLevel="1">
      <c r="B34" s="82" t="s">
        <v>40</v>
      </c>
      <c r="C34" s="83">
        <v>2458602</v>
      </c>
      <c r="D34" s="84">
        <f t="shared" si="11"/>
        <v>1.4648129592242709E-2</v>
      </c>
      <c r="E34" s="85">
        <v>952550</v>
      </c>
      <c r="F34" s="86">
        <f t="shared" si="11"/>
        <v>5.6023396480771925E-2</v>
      </c>
      <c r="G34" s="83">
        <v>758111</v>
      </c>
      <c r="H34" s="84">
        <f t="shared" si="12"/>
        <v>1.3876573919904711E-2</v>
      </c>
      <c r="I34" s="85">
        <v>375761</v>
      </c>
      <c r="J34" s="86">
        <f t="shared" si="13"/>
        <v>-6.123107523355098E-3</v>
      </c>
      <c r="K34" s="83">
        <v>25316</v>
      </c>
      <c r="L34" s="84">
        <f t="shared" si="14"/>
        <v>-0.16008095285491519</v>
      </c>
    </row>
    <row r="35" spans="2:17" hidden="1" outlineLevel="1">
      <c r="B35" s="82" t="s">
        <v>41</v>
      </c>
      <c r="C35" s="83">
        <v>2704646</v>
      </c>
      <c r="D35" s="84">
        <f t="shared" si="11"/>
        <v>-7.3257212835748375E-2</v>
      </c>
      <c r="E35" s="85">
        <v>1061280</v>
      </c>
      <c r="F35" s="86">
        <f t="shared" si="11"/>
        <v>-3.62592387094548E-2</v>
      </c>
      <c r="G35" s="83">
        <v>822032</v>
      </c>
      <c r="H35" s="84">
        <f t="shared" si="12"/>
        <v>-8.4832298150475771E-2</v>
      </c>
      <c r="I35" s="85">
        <v>375761</v>
      </c>
      <c r="J35" s="86">
        <f t="shared" si="13"/>
        <v>-0.16679749170702285</v>
      </c>
      <c r="K35" s="83">
        <v>27550</v>
      </c>
      <c r="L35" s="84">
        <f t="shared" si="14"/>
        <v>-7.6649797231625127E-2</v>
      </c>
    </row>
    <row r="36" spans="2:17" hidden="1" outlineLevel="1">
      <c r="B36" s="82" t="s">
        <v>42</v>
      </c>
      <c r="C36" s="83">
        <v>3178209</v>
      </c>
      <c r="D36" s="84">
        <f t="shared" si="11"/>
        <v>-3.2647373846854788E-2</v>
      </c>
      <c r="E36" s="85">
        <v>1138233</v>
      </c>
      <c r="F36" s="86">
        <f t="shared" si="11"/>
        <v>-1.7154822554183546E-2</v>
      </c>
      <c r="G36" s="83">
        <v>1013045</v>
      </c>
      <c r="H36" s="84">
        <f t="shared" si="12"/>
        <v>-2.182026045654728E-2</v>
      </c>
      <c r="I36" s="85">
        <v>487432</v>
      </c>
      <c r="J36" s="86">
        <f t="shared" si="13"/>
        <v>-0.10964006174023433</v>
      </c>
      <c r="K36" s="83">
        <v>28465</v>
      </c>
      <c r="L36" s="84">
        <f t="shared" si="14"/>
        <v>-0.22362535457124155</v>
      </c>
    </row>
    <row r="37" spans="2:17" hidden="1" outlineLevel="1">
      <c r="B37" s="82" t="s">
        <v>43</v>
      </c>
      <c r="C37" s="83">
        <v>3049648</v>
      </c>
      <c r="D37" s="84">
        <f t="shared" si="11"/>
        <v>-3.0898829095330149E-2</v>
      </c>
      <c r="E37" s="85">
        <v>1081197</v>
      </c>
      <c r="F37" s="86">
        <f t="shared" si="11"/>
        <v>-2.5021980350693696E-2</v>
      </c>
      <c r="G37" s="83">
        <v>940907</v>
      </c>
      <c r="H37" s="84">
        <f t="shared" si="12"/>
        <v>-6.0253586820276928E-2</v>
      </c>
      <c r="I37" s="85">
        <v>522636</v>
      </c>
      <c r="J37" s="86">
        <f t="shared" si="13"/>
        <v>-1.6238661453931491E-2</v>
      </c>
      <c r="K37" s="83">
        <v>34631</v>
      </c>
      <c r="L37" s="84">
        <f t="shared" si="14"/>
        <v>-0.11819825325287092</v>
      </c>
    </row>
    <row r="38" spans="2:17" hidden="1" outlineLevel="1">
      <c r="B38" s="82" t="s">
        <v>44</v>
      </c>
      <c r="C38" s="83">
        <v>3227637</v>
      </c>
      <c r="D38" s="84">
        <f t="shared" si="11"/>
        <v>-5.6395205550938021E-2</v>
      </c>
      <c r="E38" s="85">
        <v>1162355</v>
      </c>
      <c r="F38" s="86">
        <f t="shared" si="11"/>
        <v>-6.4817630768884138E-2</v>
      </c>
      <c r="G38" s="83">
        <v>1022615</v>
      </c>
      <c r="H38" s="84">
        <f t="shared" si="12"/>
        <v>-5.5476328141885189E-2</v>
      </c>
      <c r="I38" s="85">
        <v>545932</v>
      </c>
      <c r="J38" s="86">
        <f t="shared" si="13"/>
        <v>-8.1423600594961676E-2</v>
      </c>
      <c r="K38" s="83">
        <v>28645</v>
      </c>
      <c r="L38" s="84">
        <f t="shared" si="14"/>
        <v>-0.13141696230934841</v>
      </c>
    </row>
    <row r="39" spans="2:17" collapsed="1">
      <c r="B39" s="38">
        <v>2010</v>
      </c>
      <c r="C39" s="90">
        <v>36229392</v>
      </c>
      <c r="D39" s="91">
        <f>C39/C52-1</f>
        <v>2.8979059372828964E-3</v>
      </c>
      <c r="E39" s="90">
        <v>13694711</v>
      </c>
      <c r="F39" s="91">
        <f>E39/E52-1</f>
        <v>1.2961071591193862E-2</v>
      </c>
      <c r="G39" s="90">
        <v>11594454</v>
      </c>
      <c r="H39" s="91">
        <f>G39/G52-1</f>
        <v>2.8574515770976694E-2</v>
      </c>
      <c r="I39" s="90">
        <v>5116562</v>
      </c>
      <c r="J39" s="91">
        <f>I39/I52-1</f>
        <v>-0.10016953504486348</v>
      </c>
      <c r="K39" s="90">
        <v>325864</v>
      </c>
      <c r="L39" s="91">
        <f>K39/K52-1</f>
        <v>-0.10538612110879586</v>
      </c>
    </row>
    <row r="40" spans="2:17" ht="15" hidden="1" customHeight="1" outlineLevel="1">
      <c r="B40" s="82" t="s">
        <v>33</v>
      </c>
      <c r="C40" s="83">
        <v>3020076</v>
      </c>
      <c r="D40" s="84">
        <f t="shared" si="11"/>
        <v>-0.10062421660235699</v>
      </c>
      <c r="E40" s="85">
        <v>1114181</v>
      </c>
      <c r="F40" s="86">
        <f t="shared" si="11"/>
        <v>-9.2075037504899426E-2</v>
      </c>
      <c r="G40" s="83">
        <v>916285</v>
      </c>
      <c r="H40" s="84">
        <f t="shared" ref="H40:H78" si="15">G40/G53-1</f>
        <v>-0.12024590887968012</v>
      </c>
      <c r="I40" s="85">
        <v>507642</v>
      </c>
      <c r="J40" s="86">
        <f t="shared" ref="J40:J78" si="16">I40/I53-1</f>
        <v>-0.12698887673607528</v>
      </c>
      <c r="K40" s="83">
        <v>36076</v>
      </c>
      <c r="L40" s="84">
        <f t="shared" ref="L40:L78" si="17">K40/K53-1</f>
        <v>-5.4810312303500308E-2</v>
      </c>
      <c r="N40" s="87"/>
      <c r="O40" s="87"/>
      <c r="P40" s="87"/>
    </row>
    <row r="41" spans="2:17" ht="15" hidden="1" customHeight="1" outlineLevel="1">
      <c r="B41" s="82" t="s">
        <v>34</v>
      </c>
      <c r="C41" s="83">
        <v>2997672</v>
      </c>
      <c r="D41" s="84">
        <f t="shared" si="11"/>
        <v>-0.11885319628502189</v>
      </c>
      <c r="E41" s="85">
        <v>1140718</v>
      </c>
      <c r="F41" s="86">
        <f t="shared" si="11"/>
        <v>-9.1916617178084081E-2</v>
      </c>
      <c r="G41" s="83">
        <v>890587</v>
      </c>
      <c r="H41" s="84">
        <f t="shared" si="15"/>
        <v>-0.16278385482275881</v>
      </c>
      <c r="I41" s="85">
        <v>487497</v>
      </c>
      <c r="J41" s="86">
        <f t="shared" si="16"/>
        <v>-0.11267867121220665</v>
      </c>
      <c r="K41" s="83">
        <v>27704</v>
      </c>
      <c r="L41" s="84">
        <f t="shared" si="17"/>
        <v>-0.34725036520427877</v>
      </c>
      <c r="O41" s="87"/>
      <c r="P41" s="87"/>
      <c r="Q41" s="87"/>
    </row>
    <row r="42" spans="2:17" ht="15" hidden="1" customHeight="1" outlineLevel="1">
      <c r="B42" s="82" t="s">
        <v>35</v>
      </c>
      <c r="C42" s="83">
        <v>2877459</v>
      </c>
      <c r="D42" s="84">
        <f t="shared" si="11"/>
        <v>-0.12571846305344481</v>
      </c>
      <c r="E42" s="85">
        <v>1098407</v>
      </c>
      <c r="F42" s="86">
        <f t="shared" si="11"/>
        <v>-0.14627355913207107</v>
      </c>
      <c r="G42" s="83">
        <v>933356</v>
      </c>
      <c r="H42" s="84">
        <f t="shared" si="15"/>
        <v>-9.4199361231962486E-2</v>
      </c>
      <c r="I42" s="85">
        <v>374772</v>
      </c>
      <c r="J42" s="86">
        <f t="shared" si="16"/>
        <v>-0.21729922998043105</v>
      </c>
      <c r="K42" s="83">
        <v>28970</v>
      </c>
      <c r="L42" s="84">
        <f t="shared" si="17"/>
        <v>-0.32806049079185418</v>
      </c>
    </row>
    <row r="43" spans="2:17" ht="15" hidden="1" customHeight="1" outlineLevel="1">
      <c r="B43" s="82" t="s">
        <v>36</v>
      </c>
      <c r="C43" s="83">
        <v>2717430</v>
      </c>
      <c r="D43" s="84">
        <f t="shared" si="11"/>
        <v>-0.11981197986997827</v>
      </c>
      <c r="E43" s="85">
        <v>1057672</v>
      </c>
      <c r="F43" s="86">
        <f t="shared" si="11"/>
        <v>-0.1130276103356781</v>
      </c>
      <c r="G43" s="83">
        <v>847650</v>
      </c>
      <c r="H43" s="84">
        <f t="shared" si="15"/>
        <v>-9.9423095311454213E-2</v>
      </c>
      <c r="I43" s="85">
        <v>391880</v>
      </c>
      <c r="J43" s="86">
        <f t="shared" si="16"/>
        <v>-0.22710382858540357</v>
      </c>
      <c r="K43" s="83">
        <v>25861</v>
      </c>
      <c r="L43" s="84">
        <f t="shared" si="17"/>
        <v>-0.24259020618556704</v>
      </c>
    </row>
    <row r="44" spans="2:17" ht="15" hidden="1" customHeight="1" outlineLevel="1">
      <c r="B44" s="82" t="s">
        <v>37</v>
      </c>
      <c r="C44" s="83">
        <v>3569884</v>
      </c>
      <c r="D44" s="84">
        <f t="shared" si="11"/>
        <v>-0.14115038584531348</v>
      </c>
      <c r="E44" s="85">
        <v>1396843</v>
      </c>
      <c r="F44" s="86">
        <f t="shared" si="11"/>
        <v>-0.12639381489850454</v>
      </c>
      <c r="G44" s="83">
        <v>1092609</v>
      </c>
      <c r="H44" s="84">
        <f t="shared" si="15"/>
        <v>-0.11538875696384754</v>
      </c>
      <c r="I44" s="85">
        <v>563855</v>
      </c>
      <c r="J44" s="86">
        <f t="shared" si="16"/>
        <v>-0.24445590856101518</v>
      </c>
      <c r="K44" s="83">
        <v>21384</v>
      </c>
      <c r="L44" s="84">
        <f t="shared" si="17"/>
        <v>-0.32942393928941016</v>
      </c>
    </row>
    <row r="45" spans="2:17" ht="15" hidden="1" customHeight="1" outlineLevel="1">
      <c r="B45" s="82" t="s">
        <v>38</v>
      </c>
      <c r="C45" s="83">
        <v>3179133</v>
      </c>
      <c r="D45" s="84">
        <f t="shared" si="11"/>
        <v>-0.16385121540279957</v>
      </c>
      <c r="E45" s="85">
        <v>1229282</v>
      </c>
      <c r="F45" s="86">
        <f t="shared" si="11"/>
        <v>-0.17766683546607032</v>
      </c>
      <c r="G45" s="83">
        <v>1016816</v>
      </c>
      <c r="H45" s="84">
        <f t="shared" si="15"/>
        <v>-0.13327628003395919</v>
      </c>
      <c r="I45" s="85">
        <v>454550</v>
      </c>
      <c r="J45" s="86">
        <f t="shared" si="16"/>
        <v>-0.24326043128578301</v>
      </c>
      <c r="K45" s="83">
        <v>27260</v>
      </c>
      <c r="L45" s="84">
        <f t="shared" si="17"/>
        <v>-0.35486924624304816</v>
      </c>
      <c r="O45" s="81"/>
      <c r="P45" s="81"/>
      <c r="Q45" s="81"/>
    </row>
    <row r="46" spans="2:17" ht="15" hidden="1" customHeight="1" outlineLevel="1">
      <c r="B46" s="82" t="s">
        <v>39</v>
      </c>
      <c r="C46" s="83">
        <v>2568608</v>
      </c>
      <c r="D46" s="84">
        <f t="shared" si="11"/>
        <v>-0.16802419155012427</v>
      </c>
      <c r="E46" s="85">
        <v>969193</v>
      </c>
      <c r="F46" s="86">
        <f t="shared" si="11"/>
        <v>-0.20338817271116283</v>
      </c>
      <c r="G46" s="83">
        <v>809527</v>
      </c>
      <c r="H46" s="84">
        <f t="shared" si="15"/>
        <v>-0.18128786859779866</v>
      </c>
      <c r="I46" s="85">
        <v>403842</v>
      </c>
      <c r="J46" s="86">
        <f t="shared" si="16"/>
        <v>-0.20322858134983268</v>
      </c>
      <c r="K46" s="83">
        <v>28102</v>
      </c>
      <c r="L46" s="84">
        <f t="shared" si="17"/>
        <v>-0.28193990188062146</v>
      </c>
    </row>
    <row r="47" spans="2:17" ht="15" hidden="1" customHeight="1" outlineLevel="1">
      <c r="B47" s="82" t="s">
        <v>40</v>
      </c>
      <c r="C47" s="83">
        <v>2423108</v>
      </c>
      <c r="D47" s="84">
        <f t="shared" si="11"/>
        <v>-0.18381636922596034</v>
      </c>
      <c r="E47" s="85">
        <v>902016</v>
      </c>
      <c r="F47" s="86">
        <f t="shared" si="11"/>
        <v>-0.24811887179820602</v>
      </c>
      <c r="G47" s="83">
        <v>747735</v>
      </c>
      <c r="H47" s="84">
        <f t="shared" si="15"/>
        <v>-0.15025961495845819</v>
      </c>
      <c r="I47" s="85">
        <v>378076</v>
      </c>
      <c r="J47" s="86">
        <f t="shared" si="16"/>
        <v>-0.25850731047196918</v>
      </c>
      <c r="K47" s="83">
        <v>30141</v>
      </c>
      <c r="L47" s="84">
        <f t="shared" si="17"/>
        <v>-0.36440892412804182</v>
      </c>
    </row>
    <row r="48" spans="2:17" ht="15" hidden="1" customHeight="1" outlineLevel="1">
      <c r="B48" s="82" t="s">
        <v>41</v>
      </c>
      <c r="C48" s="83">
        <v>2918443</v>
      </c>
      <c r="D48" s="84">
        <f t="shared" si="11"/>
        <v>-0.13583689398582843</v>
      </c>
      <c r="E48" s="85">
        <v>1101209</v>
      </c>
      <c r="F48" s="86">
        <f t="shared" si="11"/>
        <v>-0.16406812804258264</v>
      </c>
      <c r="G48" s="83">
        <v>898231</v>
      </c>
      <c r="H48" s="84">
        <f t="shared" si="15"/>
        <v>-8.3659359930302601E-2</v>
      </c>
      <c r="I48" s="85">
        <v>450984</v>
      </c>
      <c r="J48" s="86">
        <f t="shared" si="16"/>
        <v>-0.26445855052419376</v>
      </c>
      <c r="K48" s="83">
        <v>29837</v>
      </c>
      <c r="L48" s="84">
        <f t="shared" si="17"/>
        <v>-0.29333049121311161</v>
      </c>
    </row>
    <row r="49" spans="2:12" ht="15" hidden="1" customHeight="1" outlineLevel="1">
      <c r="B49" s="82" t="s">
        <v>42</v>
      </c>
      <c r="C49" s="83">
        <v>3285471</v>
      </c>
      <c r="D49" s="84">
        <f t="shared" si="11"/>
        <v>-0.17517913745897196</v>
      </c>
      <c r="E49" s="85">
        <v>1158100</v>
      </c>
      <c r="F49" s="86">
        <f t="shared" si="11"/>
        <v>-0.23331495125217727</v>
      </c>
      <c r="G49" s="83">
        <v>1035643</v>
      </c>
      <c r="H49" s="84">
        <f t="shared" si="15"/>
        <v>-0.16210452223089711</v>
      </c>
      <c r="I49" s="85">
        <v>547455</v>
      </c>
      <c r="J49" s="86">
        <f t="shared" si="16"/>
        <v>-0.17383614503649758</v>
      </c>
      <c r="K49" s="83">
        <v>36664</v>
      </c>
      <c r="L49" s="84">
        <f t="shared" si="17"/>
        <v>-0.23743760399334446</v>
      </c>
    </row>
    <row r="50" spans="2:12" ht="15" hidden="1" customHeight="1" outlineLevel="1">
      <c r="B50" s="82" t="s">
        <v>43</v>
      </c>
      <c r="C50" s="83">
        <v>3146883</v>
      </c>
      <c r="D50" s="84">
        <f t="shared" si="11"/>
        <v>-0.16047434562851515</v>
      </c>
      <c r="E50" s="85">
        <v>1108945</v>
      </c>
      <c r="F50" s="86">
        <f t="shared" si="11"/>
        <v>-0.20602548433773582</v>
      </c>
      <c r="G50" s="83">
        <v>1001235</v>
      </c>
      <c r="H50" s="84">
        <f t="shared" si="15"/>
        <v>-0.16602043561664603</v>
      </c>
      <c r="I50" s="85">
        <v>531263</v>
      </c>
      <c r="J50" s="86">
        <f t="shared" si="16"/>
        <v>-0.16080813186639598</v>
      </c>
      <c r="K50" s="83">
        <v>39273</v>
      </c>
      <c r="L50" s="84">
        <f t="shared" si="17"/>
        <v>-0.1910646975220911</v>
      </c>
    </row>
    <row r="51" spans="2:12" ht="15" hidden="1" customHeight="1" outlineLevel="1">
      <c r="B51" s="82" t="s">
        <v>44</v>
      </c>
      <c r="C51" s="83">
        <v>3420539</v>
      </c>
      <c r="D51" s="84">
        <f t="shared" si="11"/>
        <v>-9.9811253323199511E-2</v>
      </c>
      <c r="E51" s="85">
        <v>1242918</v>
      </c>
      <c r="F51" s="86">
        <f t="shared" si="11"/>
        <v>-0.14317681089085155</v>
      </c>
      <c r="G51" s="83">
        <v>1082678</v>
      </c>
      <c r="H51" s="84">
        <f t="shared" si="15"/>
        <v>-0.10436098286529238</v>
      </c>
      <c r="I51" s="85">
        <v>594324</v>
      </c>
      <c r="J51" s="86">
        <f t="shared" si="16"/>
        <v>-6.7863041156349002E-2</v>
      </c>
      <c r="K51" s="83">
        <v>32979</v>
      </c>
      <c r="L51" s="84">
        <f t="shared" si="17"/>
        <v>-0.23347433990330979</v>
      </c>
    </row>
    <row r="52" spans="2:12" collapsed="1">
      <c r="B52" s="38">
        <v>2009</v>
      </c>
      <c r="C52" s="90">
        <v>36124706</v>
      </c>
      <c r="D52" s="91">
        <f t="shared" si="11"/>
        <v>-0.1411573422777006</v>
      </c>
      <c r="E52" s="90">
        <v>13519484</v>
      </c>
      <c r="F52" s="91">
        <f t="shared" si="11"/>
        <v>-0.16276246416833373</v>
      </c>
      <c r="G52" s="90">
        <v>11272352</v>
      </c>
      <c r="H52" s="91">
        <f t="shared" si="15"/>
        <v>-0.13153237221397163</v>
      </c>
      <c r="I52" s="90">
        <v>5686140</v>
      </c>
      <c r="J52" s="91">
        <f t="shared" si="16"/>
        <v>-0.1907996498579807</v>
      </c>
      <c r="K52" s="90">
        <v>364251</v>
      </c>
      <c r="L52" s="91">
        <f t="shared" si="17"/>
        <v>-0.27214579024668051</v>
      </c>
    </row>
    <row r="53" spans="2:12" ht="15" hidden="1" customHeight="1" outlineLevel="1">
      <c r="B53" s="82" t="s">
        <v>33</v>
      </c>
      <c r="C53" s="83">
        <v>3357969</v>
      </c>
      <c r="D53" s="84">
        <f t="shared" si="11"/>
        <v>-7.3087376260990933E-2</v>
      </c>
      <c r="E53" s="85">
        <v>1227173</v>
      </c>
      <c r="F53" s="86">
        <f t="shared" si="11"/>
        <v>-9.7680844634016717E-2</v>
      </c>
      <c r="G53" s="83">
        <v>1041524</v>
      </c>
      <c r="H53" s="84">
        <f t="shared" si="15"/>
        <v>-7.734611347096787E-2</v>
      </c>
      <c r="I53" s="85">
        <v>581484</v>
      </c>
      <c r="J53" s="86">
        <f t="shared" si="16"/>
        <v>-7.5771350825550421E-2</v>
      </c>
      <c r="K53" s="83">
        <v>38168</v>
      </c>
      <c r="L53" s="84">
        <f t="shared" si="17"/>
        <v>-8.4261036468330164E-2</v>
      </c>
    </row>
    <row r="54" spans="2:12" ht="15" hidden="1" customHeight="1" outlineLevel="1">
      <c r="B54" s="82" t="s">
        <v>34</v>
      </c>
      <c r="C54" s="83">
        <v>3402012</v>
      </c>
      <c r="D54" s="84">
        <f t="shared" si="11"/>
        <v>-6.7762877199155191E-2</v>
      </c>
      <c r="E54" s="85">
        <v>1256182</v>
      </c>
      <c r="F54" s="86">
        <f t="shared" si="11"/>
        <v>-9.2129046432750328E-2</v>
      </c>
      <c r="G54" s="83">
        <v>1063748</v>
      </c>
      <c r="H54" s="84">
        <f t="shared" si="15"/>
        <v>-5.7954817169829753E-2</v>
      </c>
      <c r="I54" s="85">
        <v>549403</v>
      </c>
      <c r="J54" s="86">
        <f t="shared" si="16"/>
        <v>-9.6544556686010696E-2</v>
      </c>
      <c r="K54" s="83">
        <v>42442</v>
      </c>
      <c r="L54" s="84">
        <f t="shared" si="17"/>
        <v>-1.911299082483997E-2</v>
      </c>
    </row>
    <row r="55" spans="2:12" ht="15" hidden="1" customHeight="1" outlineLevel="1">
      <c r="B55" s="82" t="s">
        <v>35</v>
      </c>
      <c r="C55" s="83">
        <v>3291227</v>
      </c>
      <c r="D55" s="84">
        <f t="shared" si="11"/>
        <v>-4.4851448513034131E-2</v>
      </c>
      <c r="E55" s="85">
        <v>1286603</v>
      </c>
      <c r="F55" s="86">
        <f t="shared" si="11"/>
        <v>-6.4076357689890395E-2</v>
      </c>
      <c r="G55" s="83">
        <v>1030421</v>
      </c>
      <c r="H55" s="84">
        <f t="shared" si="15"/>
        <v>-6.7350550603041404E-3</v>
      </c>
      <c r="I55" s="85">
        <v>478819</v>
      </c>
      <c r="J55" s="86">
        <f t="shared" si="16"/>
        <v>-7.7478695959601773E-2</v>
      </c>
      <c r="K55" s="83">
        <v>43114</v>
      </c>
      <c r="L55" s="84">
        <f t="shared" si="17"/>
        <v>-1.1894666880572058E-2</v>
      </c>
    </row>
    <row r="56" spans="2:12" ht="15" hidden="1" customHeight="1" outlineLevel="1">
      <c r="B56" s="82" t="s">
        <v>36</v>
      </c>
      <c r="C56" s="83">
        <v>3087329</v>
      </c>
      <c r="D56" s="84">
        <f t="shared" si="11"/>
        <v>-4.1075012121172594E-2</v>
      </c>
      <c r="E56" s="85">
        <v>1192452</v>
      </c>
      <c r="F56" s="86">
        <f t="shared" si="11"/>
        <v>-4.1001741144490844E-2</v>
      </c>
      <c r="G56" s="83">
        <v>941230</v>
      </c>
      <c r="H56" s="84">
        <f t="shared" si="15"/>
        <v>-6.6907985689711458E-3</v>
      </c>
      <c r="I56" s="85">
        <v>507028</v>
      </c>
      <c r="J56" s="86">
        <f t="shared" si="16"/>
        <v>-9.5819958627576862E-2</v>
      </c>
      <c r="K56" s="83">
        <v>34144</v>
      </c>
      <c r="L56" s="84">
        <f t="shared" si="17"/>
        <v>-7.4562948909066229E-2</v>
      </c>
    </row>
    <row r="57" spans="2:12" ht="13.5" hidden="1" customHeight="1" outlineLevel="1">
      <c r="B57" s="82" t="s">
        <v>37</v>
      </c>
      <c r="C57" s="83">
        <v>4156588</v>
      </c>
      <c r="D57" s="84">
        <f t="shared" si="11"/>
        <v>-1.7439634036220064E-2</v>
      </c>
      <c r="E57" s="85">
        <v>1598939</v>
      </c>
      <c r="F57" s="86">
        <f t="shared" si="11"/>
        <v>-2.3279694132551931E-2</v>
      </c>
      <c r="G57" s="83">
        <v>1235129</v>
      </c>
      <c r="H57" s="84">
        <f t="shared" si="15"/>
        <v>1.4205606862704112E-2</v>
      </c>
      <c r="I57" s="85">
        <v>746290</v>
      </c>
      <c r="J57" s="86">
        <f t="shared" si="16"/>
        <v>-3.5677690040457399E-2</v>
      </c>
      <c r="K57" s="83">
        <v>31889</v>
      </c>
      <c r="L57" s="84">
        <f t="shared" si="17"/>
        <v>0.17706333973128596</v>
      </c>
    </row>
    <row r="58" spans="2:12" ht="13.5" hidden="1" customHeight="1" outlineLevel="1">
      <c r="B58" s="82" t="s">
        <v>38</v>
      </c>
      <c r="C58" s="83">
        <v>3802114</v>
      </c>
      <c r="D58" s="84">
        <f t="shared" si="11"/>
        <v>3.2414452282811146E-2</v>
      </c>
      <c r="E58" s="85">
        <v>1494871</v>
      </c>
      <c r="F58" s="86">
        <f t="shared" si="11"/>
        <v>5.8478364463779631E-2</v>
      </c>
      <c r="G58" s="83">
        <v>1173172</v>
      </c>
      <c r="H58" s="84">
        <f t="shared" si="15"/>
        <v>5.9619947559663711E-2</v>
      </c>
      <c r="I58" s="85">
        <v>600669</v>
      </c>
      <c r="J58" s="86">
        <f t="shared" si="16"/>
        <v>-8.5029474934881E-2</v>
      </c>
      <c r="K58" s="83">
        <v>42255</v>
      </c>
      <c r="L58" s="84">
        <f t="shared" si="17"/>
        <v>7.318584914656201E-3</v>
      </c>
    </row>
    <row r="59" spans="2:12" ht="15" hidden="1" customHeight="1" outlineLevel="1">
      <c r="B59" s="82" t="s">
        <v>39</v>
      </c>
      <c r="C59" s="83">
        <v>3087359</v>
      </c>
      <c r="D59" s="84">
        <f t="shared" si="11"/>
        <v>5.3191050247438643E-2</v>
      </c>
      <c r="E59" s="85">
        <v>1216644</v>
      </c>
      <c r="F59" s="86">
        <f t="shared" si="11"/>
        <v>0.10804253505426176</v>
      </c>
      <c r="G59" s="83">
        <v>988781</v>
      </c>
      <c r="H59" s="84">
        <f t="shared" si="15"/>
        <v>0.1353905793382042</v>
      </c>
      <c r="I59" s="85">
        <v>506848</v>
      </c>
      <c r="J59" s="86">
        <f t="shared" si="16"/>
        <v>-2.2996349112722636E-2</v>
      </c>
      <c r="K59" s="83">
        <v>39136</v>
      </c>
      <c r="L59" s="84">
        <f t="shared" si="17"/>
        <v>-7.4230023182097704E-2</v>
      </c>
    </row>
    <row r="60" spans="2:12" ht="15" hidden="1" customHeight="1" outlineLevel="1">
      <c r="B60" s="82" t="s">
        <v>40</v>
      </c>
      <c r="C60" s="83">
        <v>2968827</v>
      </c>
      <c r="D60" s="84">
        <f t="shared" si="11"/>
        <v>9.5694103058083568E-2</v>
      </c>
      <c r="E60" s="85">
        <v>1199679</v>
      </c>
      <c r="F60" s="86">
        <f t="shared" si="11"/>
        <v>0.19350856074096923</v>
      </c>
      <c r="G60" s="83">
        <v>879957</v>
      </c>
      <c r="H60" s="84">
        <f t="shared" si="15"/>
        <v>4.3191420753884824E-2</v>
      </c>
      <c r="I60" s="85">
        <v>509885</v>
      </c>
      <c r="J60" s="86">
        <f t="shared" si="16"/>
        <v>0.18899488616887061</v>
      </c>
      <c r="K60" s="83">
        <v>47422</v>
      </c>
      <c r="L60" s="84">
        <f t="shared" si="17"/>
        <v>8.0227790432801926E-2</v>
      </c>
    </row>
    <row r="61" spans="2:12" ht="15" hidden="1" customHeight="1" outlineLevel="1">
      <c r="B61" s="82" t="s">
        <v>41</v>
      </c>
      <c r="C61" s="83">
        <v>3377190</v>
      </c>
      <c r="D61" s="84">
        <f t="shared" si="11"/>
        <v>2.2995041009888029E-2</v>
      </c>
      <c r="E61" s="85">
        <v>1317343</v>
      </c>
      <c r="F61" s="86">
        <f t="shared" si="11"/>
        <v>1.5665862775091188E-2</v>
      </c>
      <c r="G61" s="83">
        <v>980237</v>
      </c>
      <c r="H61" s="84">
        <f t="shared" si="15"/>
        <v>6.3934607720127046E-2</v>
      </c>
      <c r="I61" s="85">
        <v>613132</v>
      </c>
      <c r="J61" s="86">
        <f t="shared" si="16"/>
        <v>0.10866361563512017</v>
      </c>
      <c r="K61" s="83">
        <v>42222</v>
      </c>
      <c r="L61" s="84">
        <f t="shared" si="17"/>
        <v>-4.9760313280669766E-2</v>
      </c>
    </row>
    <row r="62" spans="2:12" ht="15" hidden="1" customHeight="1" outlineLevel="1">
      <c r="B62" s="82" t="s">
        <v>42</v>
      </c>
      <c r="C62" s="83">
        <v>3983254</v>
      </c>
      <c r="D62" s="84">
        <f t="shared" si="11"/>
        <v>3.0876709520935686E-2</v>
      </c>
      <c r="E62" s="85">
        <v>1510529</v>
      </c>
      <c r="F62" s="86">
        <f t="shared" si="11"/>
        <v>6.5267447166076353E-2</v>
      </c>
      <c r="G62" s="83">
        <v>1236005</v>
      </c>
      <c r="H62" s="84">
        <f t="shared" si="15"/>
        <v>6.4159244415554317E-2</v>
      </c>
      <c r="I62" s="85">
        <v>662647</v>
      </c>
      <c r="J62" s="86">
        <f t="shared" si="16"/>
        <v>-2.3091211982721793E-2</v>
      </c>
      <c r="K62" s="83">
        <v>48080</v>
      </c>
      <c r="L62" s="84">
        <f t="shared" si="17"/>
        <v>-2.9294785084088781E-2</v>
      </c>
    </row>
    <row r="63" spans="2:12" ht="15" hidden="1" customHeight="1" outlineLevel="1">
      <c r="B63" s="82" t="s">
        <v>43</v>
      </c>
      <c r="C63" s="83">
        <v>3748406</v>
      </c>
      <c r="D63" s="84">
        <f t="shared" si="11"/>
        <v>5.9235601833850238E-2</v>
      </c>
      <c r="E63" s="85">
        <v>1396701</v>
      </c>
      <c r="F63" s="86">
        <f t="shared" si="11"/>
        <v>8.3445489163613606E-2</v>
      </c>
      <c r="G63" s="83">
        <v>1200551</v>
      </c>
      <c r="H63" s="84">
        <f t="shared" si="15"/>
        <v>0.1040351437023932</v>
      </c>
      <c r="I63" s="85">
        <v>633065</v>
      </c>
      <c r="J63" s="86">
        <f t="shared" si="16"/>
        <v>1.6640356638718545E-2</v>
      </c>
      <c r="K63" s="83">
        <v>48549</v>
      </c>
      <c r="L63" s="84">
        <f t="shared" si="17"/>
        <v>0.20675598419129537</v>
      </c>
    </row>
    <row r="64" spans="2:12" ht="15" hidden="1" customHeight="1" outlineLevel="1">
      <c r="B64" s="82" t="s">
        <v>44</v>
      </c>
      <c r="C64" s="83">
        <v>3799802</v>
      </c>
      <c r="D64" s="84">
        <f t="shared" si="11"/>
        <v>1.5006585866151667E-2</v>
      </c>
      <c r="E64" s="85">
        <v>1450612</v>
      </c>
      <c r="F64" s="86">
        <f t="shared" si="11"/>
        <v>3.2811757979732681E-2</v>
      </c>
      <c r="G64" s="83">
        <v>1208833</v>
      </c>
      <c r="H64" s="84">
        <f t="shared" si="15"/>
        <v>6.4048926605690282E-2</v>
      </c>
      <c r="I64" s="85">
        <v>637593</v>
      </c>
      <c r="J64" s="86">
        <f t="shared" si="16"/>
        <v>-8.9654175494007227E-3</v>
      </c>
      <c r="K64" s="83">
        <v>43024</v>
      </c>
      <c r="L64" s="84">
        <f t="shared" si="17"/>
        <v>0.10741036266762771</v>
      </c>
    </row>
    <row r="65" spans="2:14" collapsed="1">
      <c r="B65" s="38">
        <v>2008</v>
      </c>
      <c r="C65" s="90">
        <v>42062077</v>
      </c>
      <c r="D65" s="91">
        <f t="shared" si="11"/>
        <v>2.9322277811290043E-3</v>
      </c>
      <c r="E65" s="90">
        <v>16147728</v>
      </c>
      <c r="F65" s="91">
        <f t="shared" si="11"/>
        <v>1.411494936624913E-2</v>
      </c>
      <c r="G65" s="90">
        <v>12979588</v>
      </c>
      <c r="H65" s="91">
        <f t="shared" si="15"/>
        <v>3.1050786105855765E-2</v>
      </c>
      <c r="I65" s="90">
        <v>7026863</v>
      </c>
      <c r="J65" s="91">
        <f t="shared" si="16"/>
        <v>-2.3026275085405223E-2</v>
      </c>
      <c r="K65" s="90">
        <v>500445</v>
      </c>
      <c r="L65" s="91">
        <f t="shared" si="17"/>
        <v>1.3586180496904188E-2</v>
      </c>
    </row>
    <row r="66" spans="2:14" ht="15" hidden="1" customHeight="1" outlineLevel="1">
      <c r="B66" s="82" t="s">
        <v>33</v>
      </c>
      <c r="C66" s="83">
        <v>3622746</v>
      </c>
      <c r="D66" s="84">
        <f t="shared" si="11"/>
        <v>1.0631483921937912E-2</v>
      </c>
      <c r="E66" s="85">
        <v>1360021</v>
      </c>
      <c r="F66" s="86">
        <f t="shared" si="11"/>
        <v>3.7176087664429813E-2</v>
      </c>
      <c r="G66" s="83">
        <v>1128835</v>
      </c>
      <c r="H66" s="84">
        <f t="shared" si="15"/>
        <v>8.9468862422630302E-3</v>
      </c>
      <c r="I66" s="85">
        <v>629156</v>
      </c>
      <c r="J66" s="86">
        <f t="shared" si="16"/>
        <v>3.0739212277991479E-2</v>
      </c>
      <c r="K66" s="83">
        <v>41680</v>
      </c>
      <c r="L66" s="84">
        <f t="shared" si="17"/>
        <v>-8.9280251715247116E-2</v>
      </c>
    </row>
    <row r="67" spans="2:14" ht="15" hidden="1" customHeight="1" outlineLevel="1">
      <c r="B67" s="82" t="s">
        <v>34</v>
      </c>
      <c r="C67" s="83">
        <v>3649299</v>
      </c>
      <c r="D67" s="84">
        <f t="shared" si="11"/>
        <v>1.7668444628620383E-2</v>
      </c>
      <c r="E67" s="85">
        <v>1383657</v>
      </c>
      <c r="F67" s="86">
        <f t="shared" si="11"/>
        <v>4.4559545594549999E-2</v>
      </c>
      <c r="G67" s="83">
        <v>1129190</v>
      </c>
      <c r="H67" s="84">
        <f t="shared" si="15"/>
        <v>3.1531790772221457E-2</v>
      </c>
      <c r="I67" s="85">
        <v>608113</v>
      </c>
      <c r="J67" s="86">
        <f t="shared" si="16"/>
        <v>8.5244281253058496E-3</v>
      </c>
      <c r="K67" s="83">
        <v>43269</v>
      </c>
      <c r="L67" s="84">
        <f t="shared" si="17"/>
        <v>-5.5096960167714926E-2</v>
      </c>
    </row>
    <row r="68" spans="2:14" ht="15" hidden="1" customHeight="1" outlineLevel="1">
      <c r="B68" s="82" t="s">
        <v>35</v>
      </c>
      <c r="C68" s="83">
        <v>3445775</v>
      </c>
      <c r="D68" s="84">
        <f t="shared" si="11"/>
        <v>-6.5837034579028564E-2</v>
      </c>
      <c r="E68" s="85">
        <v>1374688</v>
      </c>
      <c r="F68" s="86">
        <f t="shared" si="11"/>
        <v>-2.2951285732561888E-2</v>
      </c>
      <c r="G68" s="83">
        <v>1037408</v>
      </c>
      <c r="H68" s="84">
        <f t="shared" si="15"/>
        <v>-0.10735339291722135</v>
      </c>
      <c r="I68" s="85">
        <v>519033</v>
      </c>
      <c r="J68" s="86">
        <f t="shared" si="16"/>
        <v>-7.8429701440860811E-2</v>
      </c>
      <c r="K68" s="83">
        <v>43633</v>
      </c>
      <c r="L68" s="84">
        <f t="shared" si="17"/>
        <v>7.5684737322190276E-2</v>
      </c>
    </row>
    <row r="69" spans="2:14" ht="15" hidden="1" customHeight="1" outlineLevel="1">
      <c r="B69" s="82" t="s">
        <v>36</v>
      </c>
      <c r="C69" s="83">
        <v>3219573</v>
      </c>
      <c r="D69" s="84">
        <f t="shared" si="11"/>
        <v>-7.6750556819058402E-2</v>
      </c>
      <c r="E69" s="85">
        <v>1243435</v>
      </c>
      <c r="F69" s="86">
        <f t="shared" si="11"/>
        <v>-5.5843672644990794E-2</v>
      </c>
      <c r="G69" s="83">
        <v>947570</v>
      </c>
      <c r="H69" s="84">
        <f t="shared" si="15"/>
        <v>-9.0699720848643195E-2</v>
      </c>
      <c r="I69" s="85">
        <v>560760</v>
      </c>
      <c r="J69" s="86">
        <f t="shared" si="16"/>
        <v>-9.3703635464445378E-2</v>
      </c>
      <c r="K69" s="83">
        <v>36895</v>
      </c>
      <c r="L69" s="84">
        <f t="shared" si="17"/>
        <v>-3.1576460706598808E-2</v>
      </c>
    </row>
    <row r="70" spans="2:14" ht="15" hidden="1" customHeight="1" outlineLevel="1">
      <c r="B70" s="82" t="s">
        <v>37</v>
      </c>
      <c r="C70" s="83">
        <v>4230364</v>
      </c>
      <c r="D70" s="84">
        <f t="shared" si="11"/>
        <v>-6.9784562610975764E-2</v>
      </c>
      <c r="E70" s="85">
        <v>1637049</v>
      </c>
      <c r="F70" s="86">
        <f t="shared" si="11"/>
        <v>-5.6503218570596148E-2</v>
      </c>
      <c r="G70" s="83">
        <v>1217829</v>
      </c>
      <c r="H70" s="84">
        <f t="shared" si="15"/>
        <v>-9.9613178545604586E-2</v>
      </c>
      <c r="I70" s="85">
        <v>773901</v>
      </c>
      <c r="J70" s="86">
        <f t="shared" si="16"/>
        <v>-1.3515546128509248E-2</v>
      </c>
      <c r="K70" s="83">
        <v>27092</v>
      </c>
      <c r="L70" s="84">
        <f t="shared" si="17"/>
        <v>-0.1774350255040078</v>
      </c>
    </row>
    <row r="71" spans="2:14" ht="15" hidden="1" customHeight="1" outlineLevel="1">
      <c r="B71" s="82" t="s">
        <v>38</v>
      </c>
      <c r="C71" s="83">
        <v>3682740</v>
      </c>
      <c r="D71" s="84">
        <f t="shared" si="11"/>
        <v>-8.5730656550322304E-2</v>
      </c>
      <c r="E71" s="85">
        <v>1412283</v>
      </c>
      <c r="F71" s="86">
        <f t="shared" si="11"/>
        <v>-7.5245645947676687E-2</v>
      </c>
      <c r="G71" s="83">
        <v>1107163</v>
      </c>
      <c r="H71" s="84">
        <f t="shared" si="15"/>
        <v>-8.1355676253345832E-2</v>
      </c>
      <c r="I71" s="85">
        <v>656490</v>
      </c>
      <c r="J71" s="86">
        <f t="shared" si="16"/>
        <v>-7.6680951490201932E-2</v>
      </c>
      <c r="K71" s="83">
        <v>41948</v>
      </c>
      <c r="L71" s="84">
        <f t="shared" si="17"/>
        <v>0.15267091668498578</v>
      </c>
    </row>
    <row r="72" spans="2:14" ht="15" hidden="1" customHeight="1" outlineLevel="1" thickBot="1">
      <c r="B72" s="82" t="s">
        <v>39</v>
      </c>
      <c r="C72" s="83">
        <v>2931433</v>
      </c>
      <c r="D72" s="84">
        <f t="shared" si="11"/>
        <v>-7.9909843855735074E-2</v>
      </c>
      <c r="E72" s="85">
        <v>1098012</v>
      </c>
      <c r="F72" s="86">
        <f t="shared" si="11"/>
        <v>-8.5760246991909317E-2</v>
      </c>
      <c r="G72" s="83">
        <v>870873</v>
      </c>
      <c r="H72" s="84">
        <f t="shared" si="15"/>
        <v>-9.5817833155619869E-2</v>
      </c>
      <c r="I72" s="85">
        <v>518778</v>
      </c>
      <c r="J72" s="86">
        <f t="shared" si="16"/>
        <v>-5.9211612011700554E-2</v>
      </c>
      <c r="K72" s="83">
        <v>42274</v>
      </c>
      <c r="L72" s="84">
        <f t="shared" si="17"/>
        <v>0.20168282213820743</v>
      </c>
    </row>
    <row r="73" spans="2:14" ht="16.5" hidden="1" customHeight="1" outlineLevel="1" thickBot="1">
      <c r="B73" s="82" t="s">
        <v>40</v>
      </c>
      <c r="C73" s="83">
        <v>2709540</v>
      </c>
      <c r="D73" s="84">
        <f t="shared" si="11"/>
        <v>-9.3656559277397911E-2</v>
      </c>
      <c r="E73" s="85">
        <v>1005170</v>
      </c>
      <c r="F73" s="86">
        <f t="shared" si="11"/>
        <v>-0.11041549402972928</v>
      </c>
      <c r="G73" s="83">
        <v>843524</v>
      </c>
      <c r="H73" s="84">
        <f t="shared" si="15"/>
        <v>-5.591699916618631E-2</v>
      </c>
      <c r="I73" s="85">
        <v>428837</v>
      </c>
      <c r="J73" s="86">
        <f t="shared" si="16"/>
        <v>-0.16024305419568097</v>
      </c>
      <c r="K73" s="83">
        <v>43900</v>
      </c>
      <c r="L73" s="84">
        <f t="shared" si="17"/>
        <v>0.27010762643212582</v>
      </c>
      <c r="N73" s="41" t="s">
        <v>45</v>
      </c>
    </row>
    <row r="74" spans="2:14" ht="15" hidden="1" customHeight="1" outlineLevel="1">
      <c r="B74" s="82" t="s">
        <v>41</v>
      </c>
      <c r="C74" s="83">
        <v>3301277</v>
      </c>
      <c r="D74" s="84">
        <f t="shared" si="11"/>
        <v>-7.8833618272889594E-2</v>
      </c>
      <c r="E74" s="85">
        <v>1297024</v>
      </c>
      <c r="F74" s="86">
        <f t="shared" si="11"/>
        <v>-7.7182934247832624E-2</v>
      </c>
      <c r="G74" s="83">
        <v>921332</v>
      </c>
      <c r="H74" s="84">
        <f t="shared" si="15"/>
        <v>-0.1249494249161831</v>
      </c>
      <c r="I74" s="85">
        <v>553037</v>
      </c>
      <c r="J74" s="86">
        <f t="shared" si="16"/>
        <v>-6.5807988243143933E-2</v>
      </c>
      <c r="K74" s="83">
        <v>44433</v>
      </c>
      <c r="L74" s="84">
        <f t="shared" si="17"/>
        <v>0.19408239499072866</v>
      </c>
    </row>
    <row r="75" spans="2:14" ht="15" hidden="1" customHeight="1" outlineLevel="1">
      <c r="B75" s="82" t="s">
        <v>42</v>
      </c>
      <c r="C75" s="83">
        <v>3863948</v>
      </c>
      <c r="D75" s="84">
        <f t="shared" si="11"/>
        <v>-1.5442163722078073E-3</v>
      </c>
      <c r="E75" s="85">
        <v>1417981</v>
      </c>
      <c r="F75" s="86">
        <f t="shared" si="11"/>
        <v>-1.4362830554327521E-2</v>
      </c>
      <c r="G75" s="83">
        <v>1161485</v>
      </c>
      <c r="H75" s="84">
        <f t="shared" si="15"/>
        <v>-1.0291735509725508E-2</v>
      </c>
      <c r="I75" s="85">
        <v>678310</v>
      </c>
      <c r="J75" s="86">
        <f t="shared" si="16"/>
        <v>-1.4293478418823891E-2</v>
      </c>
      <c r="K75" s="83">
        <v>49531</v>
      </c>
      <c r="L75" s="84">
        <f t="shared" si="17"/>
        <v>0.12983872807317676</v>
      </c>
    </row>
    <row r="76" spans="2:14" ht="15" hidden="1" customHeight="1" outlineLevel="1">
      <c r="B76" s="82" t="s">
        <v>43</v>
      </c>
      <c r="C76" s="83">
        <v>3538784</v>
      </c>
      <c r="D76" s="84">
        <f t="shared" si="11"/>
        <v>-1.0038137818151993E-2</v>
      </c>
      <c r="E76" s="85">
        <v>1289129</v>
      </c>
      <c r="F76" s="86">
        <f t="shared" si="11"/>
        <v>-2.6236118266103281E-2</v>
      </c>
      <c r="G76" s="83">
        <v>1087421</v>
      </c>
      <c r="H76" s="84">
        <f t="shared" si="15"/>
        <v>-1.5865597819949562E-3</v>
      </c>
      <c r="I76" s="85">
        <v>622703</v>
      </c>
      <c r="J76" s="86">
        <f t="shared" si="16"/>
        <v>-1.4874111104958843E-2</v>
      </c>
      <c r="K76" s="83">
        <v>40231</v>
      </c>
      <c r="L76" s="84">
        <f t="shared" si="17"/>
        <v>-6.8575926654782071E-2</v>
      </c>
    </row>
    <row r="77" spans="2:14" ht="15" hidden="1" customHeight="1" outlineLevel="1">
      <c r="B77" s="82" t="s">
        <v>44</v>
      </c>
      <c r="C77" s="83">
        <v>3743623</v>
      </c>
      <c r="D77" s="84">
        <f t="shared" si="11"/>
        <v>-4.9914908105271882E-3</v>
      </c>
      <c r="E77" s="85">
        <v>1404527</v>
      </c>
      <c r="F77" s="86">
        <f t="shared" si="11"/>
        <v>-4.0809051255802364E-2</v>
      </c>
      <c r="G77" s="83">
        <v>1136069</v>
      </c>
      <c r="H77" s="84">
        <f t="shared" si="15"/>
        <v>-1.7869199534207847E-2</v>
      </c>
      <c r="I77" s="85">
        <v>643361</v>
      </c>
      <c r="J77" s="86">
        <f t="shared" si="16"/>
        <v>2.5186637027830194E-2</v>
      </c>
      <c r="K77" s="83">
        <v>38851</v>
      </c>
      <c r="L77" s="84">
        <f t="shared" si="17"/>
        <v>0.14889401466761298</v>
      </c>
    </row>
    <row r="78" spans="2:14" collapsed="1">
      <c r="B78" s="38">
        <v>2007</v>
      </c>
      <c r="C78" s="90">
        <v>41939102</v>
      </c>
      <c r="D78" s="91">
        <f t="shared" si="11"/>
        <v>-4.4418472100876349E-2</v>
      </c>
      <c r="E78" s="90">
        <v>15922976</v>
      </c>
      <c r="F78" s="91">
        <f t="shared" si="11"/>
        <v>-3.9939435841925164E-2</v>
      </c>
      <c r="G78" s="90">
        <v>12588699</v>
      </c>
      <c r="H78" s="91">
        <f t="shared" si="15"/>
        <v>-5.3802771825121942E-2</v>
      </c>
      <c r="I78" s="90">
        <v>7192479</v>
      </c>
      <c r="J78" s="91">
        <f t="shared" si="16"/>
        <v>-4.0071285175133919E-2</v>
      </c>
      <c r="K78" s="90">
        <v>493737</v>
      </c>
      <c r="L78" s="91">
        <f t="shared" si="17"/>
        <v>5.6463157083892268E-2</v>
      </c>
    </row>
    <row r="79" spans="2:14" ht="15" hidden="1" customHeight="1" outlineLevel="1">
      <c r="B79" s="82" t="s">
        <v>33</v>
      </c>
      <c r="C79" s="83">
        <v>3584636</v>
      </c>
      <c r="D79" s="83"/>
      <c r="E79" s="85">
        <v>1311273</v>
      </c>
      <c r="F79" s="86"/>
      <c r="G79" s="83">
        <v>1118825</v>
      </c>
      <c r="H79" s="83"/>
      <c r="I79" s="85">
        <v>610393</v>
      </c>
      <c r="J79" s="86"/>
      <c r="K79" s="83">
        <v>45766</v>
      </c>
      <c r="L79" s="83"/>
    </row>
    <row r="80" spans="2:14" ht="15" hidden="1" customHeight="1" outlineLevel="1">
      <c r="B80" s="82" t="s">
        <v>34</v>
      </c>
      <c r="C80" s="83">
        <v>3585941</v>
      </c>
      <c r="D80" s="83"/>
      <c r="E80" s="85">
        <v>1324632</v>
      </c>
      <c r="F80" s="86"/>
      <c r="G80" s="83">
        <v>1094673</v>
      </c>
      <c r="H80" s="83"/>
      <c r="I80" s="85">
        <v>602973</v>
      </c>
      <c r="J80" s="86"/>
      <c r="K80" s="83">
        <v>45792</v>
      </c>
      <c r="L80" s="83"/>
    </row>
    <row r="81" spans="2:12" ht="15" hidden="1" customHeight="1" outlineLevel="1">
      <c r="B81" s="82" t="s">
        <v>35</v>
      </c>
      <c r="C81" s="83">
        <v>3688623</v>
      </c>
      <c r="D81" s="83"/>
      <c r="E81" s="85">
        <v>1406980</v>
      </c>
      <c r="F81" s="86"/>
      <c r="G81" s="83">
        <v>1162171</v>
      </c>
      <c r="H81" s="83"/>
      <c r="I81" s="85">
        <v>563205</v>
      </c>
      <c r="J81" s="86"/>
      <c r="K81" s="83">
        <v>40563</v>
      </c>
      <c r="L81" s="83"/>
    </row>
    <row r="82" spans="2:12" ht="15" hidden="1" customHeight="1" outlineLevel="1">
      <c r="B82" s="82" t="s">
        <v>36</v>
      </c>
      <c r="C82" s="83">
        <v>3487219</v>
      </c>
      <c r="D82" s="83"/>
      <c r="E82" s="85">
        <v>1316980</v>
      </c>
      <c r="F82" s="86"/>
      <c r="G82" s="83">
        <v>1042087</v>
      </c>
      <c r="H82" s="83"/>
      <c r="I82" s="85">
        <v>618738</v>
      </c>
      <c r="J82" s="86"/>
      <c r="K82" s="83">
        <v>38098</v>
      </c>
      <c r="L82" s="83"/>
    </row>
    <row r="83" spans="2:12" ht="15" hidden="1" customHeight="1" outlineLevel="1">
      <c r="B83" s="82" t="s">
        <v>37</v>
      </c>
      <c r="C83" s="83">
        <v>4547725</v>
      </c>
      <c r="D83" s="83"/>
      <c r="E83" s="85">
        <v>1735087</v>
      </c>
      <c r="F83" s="86"/>
      <c r="G83" s="83">
        <v>1352562</v>
      </c>
      <c r="H83" s="83"/>
      <c r="I83" s="85">
        <v>784504</v>
      </c>
      <c r="J83" s="86"/>
      <c r="K83" s="83">
        <v>32936</v>
      </c>
      <c r="L83" s="83"/>
    </row>
    <row r="84" spans="2:12" ht="15" hidden="1" customHeight="1" outlineLevel="1">
      <c r="B84" s="82" t="s">
        <v>38</v>
      </c>
      <c r="C84" s="83">
        <v>4028069</v>
      </c>
      <c r="D84" s="83"/>
      <c r="E84" s="85">
        <v>1527198</v>
      </c>
      <c r="F84" s="86"/>
      <c r="G84" s="83">
        <v>1205214</v>
      </c>
      <c r="H84" s="83"/>
      <c r="I84" s="85">
        <v>711011</v>
      </c>
      <c r="J84" s="86"/>
      <c r="K84" s="83">
        <v>36392</v>
      </c>
      <c r="L84" s="83"/>
    </row>
    <row r="85" spans="2:12" ht="15" hidden="1" customHeight="1" outlineLevel="1">
      <c r="B85" s="82" t="s">
        <v>39</v>
      </c>
      <c r="C85" s="83">
        <v>3186028</v>
      </c>
      <c r="D85" s="83"/>
      <c r="E85" s="85">
        <v>1201011</v>
      </c>
      <c r="F85" s="86"/>
      <c r="G85" s="83">
        <v>963161</v>
      </c>
      <c r="H85" s="83"/>
      <c r="I85" s="85">
        <v>551429</v>
      </c>
      <c r="J85" s="86"/>
      <c r="K85" s="83">
        <v>35179</v>
      </c>
      <c r="L85" s="83"/>
    </row>
    <row r="86" spans="2:12" ht="15" hidden="1" customHeight="1" outlineLevel="1">
      <c r="B86" s="82" t="s">
        <v>40</v>
      </c>
      <c r="C86" s="83">
        <v>2989529</v>
      </c>
      <c r="D86" s="83"/>
      <c r="E86" s="85">
        <v>1129932</v>
      </c>
      <c r="F86" s="86"/>
      <c r="G86" s="83">
        <v>893485</v>
      </c>
      <c r="H86" s="83"/>
      <c r="I86" s="85">
        <v>510668</v>
      </c>
      <c r="J86" s="86"/>
      <c r="K86" s="83">
        <v>34564</v>
      </c>
      <c r="L86" s="83"/>
    </row>
    <row r="87" spans="2:12" ht="15" hidden="1" customHeight="1" outlineLevel="1">
      <c r="B87" s="82" t="s">
        <v>41</v>
      </c>
      <c r="C87" s="83">
        <v>3583801</v>
      </c>
      <c r="D87" s="83"/>
      <c r="E87" s="85">
        <v>1405505</v>
      </c>
      <c r="F87" s="86"/>
      <c r="G87" s="83">
        <v>1052890</v>
      </c>
      <c r="H87" s="83"/>
      <c r="I87" s="85">
        <v>591995</v>
      </c>
      <c r="J87" s="86"/>
      <c r="K87" s="83">
        <v>37211</v>
      </c>
      <c r="L87" s="83"/>
    </row>
    <row r="88" spans="2:12" ht="15" hidden="1" customHeight="1" outlineLevel="1">
      <c r="B88" s="82" t="s">
        <v>42</v>
      </c>
      <c r="C88" s="83">
        <v>3869924</v>
      </c>
      <c r="D88" s="83"/>
      <c r="E88" s="85">
        <v>1438644</v>
      </c>
      <c r="F88" s="86"/>
      <c r="G88" s="83">
        <v>1173563</v>
      </c>
      <c r="H88" s="83"/>
      <c r="I88" s="85">
        <v>688146</v>
      </c>
      <c r="J88" s="86"/>
      <c r="K88" s="83">
        <v>43839</v>
      </c>
      <c r="L88" s="83"/>
    </row>
    <row r="89" spans="2:12" ht="15" hidden="1" customHeight="1" outlineLevel="1">
      <c r="B89" s="82" t="s">
        <v>43</v>
      </c>
      <c r="C89" s="83">
        <v>3574667</v>
      </c>
      <c r="D89" s="83"/>
      <c r="E89" s="85">
        <v>1323862</v>
      </c>
      <c r="F89" s="86"/>
      <c r="G89" s="83">
        <v>1089149</v>
      </c>
      <c r="H89" s="83"/>
      <c r="I89" s="85">
        <v>632105</v>
      </c>
      <c r="J89" s="86"/>
      <c r="K89" s="83">
        <v>43193</v>
      </c>
      <c r="L89" s="83"/>
    </row>
    <row r="90" spans="2:12" ht="15" hidden="1" customHeight="1" outlineLevel="1">
      <c r="B90" s="82" t="s">
        <v>44</v>
      </c>
      <c r="C90" s="83">
        <v>3762403</v>
      </c>
      <c r="D90" s="83"/>
      <c r="E90" s="85">
        <v>1464283</v>
      </c>
      <c r="F90" s="86"/>
      <c r="G90" s="83">
        <v>1156739</v>
      </c>
      <c r="H90" s="83"/>
      <c r="I90" s="85">
        <v>627555</v>
      </c>
      <c r="J90" s="86"/>
      <c r="K90" s="83">
        <v>33816</v>
      </c>
      <c r="L90" s="83"/>
    </row>
    <row r="91" spans="2:12" collapsed="1">
      <c r="B91" s="38">
        <v>2006</v>
      </c>
      <c r="C91" s="90">
        <v>43888565</v>
      </c>
      <c r="D91" s="90"/>
      <c r="E91" s="90">
        <v>16585387</v>
      </c>
      <c r="F91" s="91"/>
      <c r="G91" s="90">
        <v>13304519</v>
      </c>
      <c r="H91" s="90"/>
      <c r="I91" s="90">
        <v>7492722</v>
      </c>
      <c r="J91" s="91"/>
      <c r="K91" s="90">
        <v>467349</v>
      </c>
      <c r="L91" s="90"/>
    </row>
    <row r="92" spans="2:12" ht="15" customHeight="1">
      <c r="B92" s="42" t="s">
        <v>46</v>
      </c>
      <c r="C92" s="42"/>
      <c r="D92" s="42"/>
      <c r="E92" s="42"/>
      <c r="F92" s="42"/>
      <c r="G92" s="42"/>
      <c r="H92" s="42"/>
      <c r="I92" s="43"/>
      <c r="J92" s="43"/>
      <c r="K92" s="43"/>
      <c r="L92" s="43"/>
    </row>
  </sheetData>
  <mergeCells count="7">
    <mergeCell ref="B92:H92"/>
    <mergeCell ref="B5:L5"/>
    <mergeCell ref="C6:D6"/>
    <mergeCell ref="E6:F6"/>
    <mergeCell ref="G6:H6"/>
    <mergeCell ref="I6:J6"/>
    <mergeCell ref="K6:L6"/>
  </mergeCells>
  <hyperlinks>
    <hyperlink ref="N7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acum. mayo 2011</v>
      </c>
      <c r="D6" s="48" t="s">
        <v>49</v>
      </c>
      <c r="E6" s="47" t="str">
        <f>actualizaciones!A2</f>
        <v>acum. mayo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16659344</v>
      </c>
      <c r="D8" s="54">
        <f>C8/C8</f>
        <v>1</v>
      </c>
      <c r="E8" s="53">
        <v>16008847</v>
      </c>
      <c r="F8" s="54">
        <f>E8/E8</f>
        <v>1</v>
      </c>
      <c r="G8" s="54">
        <f>(E8-C8)/C8</f>
        <v>-3.904697567923443E-2</v>
      </c>
    </row>
    <row r="9" spans="2:7" ht="15" customHeight="1">
      <c r="B9" s="52" t="s">
        <v>84</v>
      </c>
      <c r="C9" s="53">
        <v>9690408</v>
      </c>
      <c r="D9" s="54">
        <f>C9/C8</f>
        <v>0.58168004694542597</v>
      </c>
      <c r="E9" s="53">
        <v>9773009</v>
      </c>
      <c r="F9" s="54">
        <f>E9/E8</f>
        <v>0.61047550769896175</v>
      </c>
      <c r="G9" s="54">
        <f>(E9-C9)/C9</f>
        <v>8.5239961000610088E-3</v>
      </c>
    </row>
    <row r="10" spans="2:7" ht="15" customHeight="1">
      <c r="B10" s="55" t="s">
        <v>85</v>
      </c>
      <c r="C10" s="53">
        <v>6968936</v>
      </c>
      <c r="D10" s="54">
        <f>C10/C8</f>
        <v>0.41831995305457403</v>
      </c>
      <c r="E10" s="53">
        <v>6235838</v>
      </c>
      <c r="F10" s="54">
        <f>E10/E8</f>
        <v>0.38952449230103831</v>
      </c>
      <c r="G10" s="54">
        <f>(E10-C10)/C10</f>
        <v>-0.10519511156365907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6250821</v>
      </c>
      <c r="D12" s="60">
        <f>C12/C12</f>
        <v>1</v>
      </c>
      <c r="E12" s="59">
        <v>6075383</v>
      </c>
      <c r="F12" s="60">
        <f>E12/E12</f>
        <v>1</v>
      </c>
      <c r="G12" s="61">
        <f>(E12-C12)/C12</f>
        <v>-2.8066393198589432E-2</v>
      </c>
    </row>
    <row r="13" spans="2:7" ht="15" customHeight="1">
      <c r="B13" s="58" t="s">
        <v>84</v>
      </c>
      <c r="C13" s="59">
        <v>4028622</v>
      </c>
      <c r="D13" s="60">
        <f>C13/C12</f>
        <v>0.64449485915530136</v>
      </c>
      <c r="E13" s="59">
        <v>4055928</v>
      </c>
      <c r="F13" s="60">
        <f>E13/E12</f>
        <v>0.66760038009126343</v>
      </c>
      <c r="G13" s="61">
        <f>(E13-C13)/C13</f>
        <v>6.7780000208508022E-3</v>
      </c>
    </row>
    <row r="14" spans="2:7" ht="15" customHeight="1">
      <c r="B14" s="58" t="s">
        <v>85</v>
      </c>
      <c r="C14" s="59">
        <v>2222199</v>
      </c>
      <c r="D14" s="60">
        <f>C14/C12</f>
        <v>0.35550514084469864</v>
      </c>
      <c r="E14" s="59">
        <v>2019455</v>
      </c>
      <c r="F14" s="60">
        <f>E14/E13</f>
        <v>0.49790208307445299</v>
      </c>
      <c r="G14" s="61">
        <f>(E14-C14)/C14</f>
        <v>-9.1235753413623166E-2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5282434</v>
      </c>
      <c r="D16" s="60">
        <f>C16/C16</f>
        <v>1</v>
      </c>
      <c r="E16" s="59">
        <v>4877775</v>
      </c>
      <c r="F16" s="60">
        <f>E16/E16</f>
        <v>1</v>
      </c>
      <c r="G16" s="61">
        <f>(E16-C16)/C16</f>
        <v>-7.6604648538912176E-2</v>
      </c>
    </row>
    <row r="17" spans="2:12" ht="15" customHeight="1">
      <c r="B17" s="58" t="s">
        <v>84</v>
      </c>
      <c r="C17" s="59">
        <v>2440252</v>
      </c>
      <c r="D17" s="60">
        <f>C17/C16</f>
        <v>0.46195598468433302</v>
      </c>
      <c r="E17" s="59">
        <v>2325715</v>
      </c>
      <c r="F17" s="60">
        <f>E17/E16</f>
        <v>0.47679833530656907</v>
      </c>
      <c r="G17" s="61">
        <f>(E17-C17)/C17</f>
        <v>-4.6936545897718764E-2</v>
      </c>
    </row>
    <row r="18" spans="2:12" ht="15" customHeight="1">
      <c r="B18" s="58" t="s">
        <v>85</v>
      </c>
      <c r="C18" s="59">
        <v>2842182</v>
      </c>
      <c r="D18" s="60">
        <f>C18/C16</f>
        <v>0.53804401531566703</v>
      </c>
      <c r="E18" s="59">
        <v>2552060</v>
      </c>
      <c r="F18" s="60">
        <f>E18/E16</f>
        <v>0.52320166469343088</v>
      </c>
      <c r="G18" s="61">
        <f>(E18-C18)/C18</f>
        <v>-0.10207720687837725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2379517</v>
      </c>
      <c r="D20" s="60">
        <f>C20/C20</f>
        <v>1</v>
      </c>
      <c r="E20" s="59">
        <v>2377135</v>
      </c>
      <c r="F20" s="60">
        <f>E20/E20</f>
        <v>1</v>
      </c>
      <c r="G20" s="61">
        <f>(E20-C20)/C20</f>
        <v>-1.0010434890778254E-3</v>
      </c>
    </row>
    <row r="21" spans="2:12" ht="15" customHeight="1">
      <c r="B21" s="58" t="s">
        <v>84</v>
      </c>
      <c r="C21" s="59">
        <v>1687181</v>
      </c>
      <c r="D21" s="60">
        <f>C21/C20</f>
        <v>0.70904347394870471</v>
      </c>
      <c r="E21" s="59">
        <v>1749829</v>
      </c>
      <c r="F21" s="60">
        <f>E21/E20</f>
        <v>0.73610838256977407</v>
      </c>
      <c r="G21" s="61">
        <f>(E21-C21)/C21</f>
        <v>3.7131760018634635E-2</v>
      </c>
    </row>
    <row r="22" spans="2:12" ht="15" customHeight="1">
      <c r="B22" s="62" t="s">
        <v>85</v>
      </c>
      <c r="C22" s="59">
        <v>692336</v>
      </c>
      <c r="D22" s="60">
        <f>C22/C20</f>
        <v>0.29095652605129529</v>
      </c>
      <c r="E22" s="59">
        <v>627306</v>
      </c>
      <c r="F22" s="60">
        <f>E22/E20</f>
        <v>0.26389161743022588</v>
      </c>
      <c r="G22" s="61">
        <f>(E22-C22)/C22</f>
        <v>-9.392838159506367E-2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148197</v>
      </c>
      <c r="D24" s="60">
        <f>C24/C24</f>
        <v>1</v>
      </c>
      <c r="E24" s="59">
        <v>165614</v>
      </c>
      <c r="F24" s="60">
        <f>E24/E24</f>
        <v>1</v>
      </c>
      <c r="G24" s="61">
        <f>(E24-C24)/C24</f>
        <v>0.117525995802884</v>
      </c>
    </row>
    <row r="25" spans="2:12" ht="15" customHeight="1">
      <c r="B25" s="58" t="s">
        <v>84</v>
      </c>
      <c r="C25" s="59">
        <v>148197</v>
      </c>
      <c r="D25" s="60">
        <f>C25/C24</f>
        <v>1</v>
      </c>
      <c r="E25" s="59">
        <v>165614</v>
      </c>
      <c r="F25" s="60">
        <f>E25/E24</f>
        <v>1</v>
      </c>
      <c r="G25" s="61">
        <f>(E25-C25)/C25</f>
        <v>0.117525995802884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mayo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2012-07-09T23:00:00+00:00</PublishingStartDate>
    <_dlc_DocId xmlns="8b099203-c902-4a5b-992f-1f849b15ff82">Q5F7QW3RQ55V-2054-302</_dlc_DocId>
    <_dlc_DocIdUrl xmlns="8b099203-c902-4a5b-992f-1f849b15ff82">
      <Url>http://cd102671/es/investigacion/Situacion-turistica/zonas-turisticas-tenerife/_layouts/DocIdRedir.aspx?ID=Q5F7QW3RQ55V-2054-302</Url>
      <Description>Q5F7QW3RQ55V-2054-302</Description>
    </_dlc_DocIdUrl>
  </documentManagement>
</p:properties>
</file>

<file path=customXml/itemProps1.xml><?xml version="1.0" encoding="utf-8"?>
<ds:datastoreItem xmlns:ds="http://schemas.openxmlformats.org/officeDocument/2006/customXml" ds:itemID="{67BD9BB7-8921-4109-A730-EBCCCF0AE38F}"/>
</file>

<file path=customXml/itemProps2.xml><?xml version="1.0" encoding="utf-8"?>
<ds:datastoreItem xmlns:ds="http://schemas.openxmlformats.org/officeDocument/2006/customXml" ds:itemID="{0F0F6D6D-16A7-413B-A217-DF192B8A8E40}"/>
</file>

<file path=customXml/itemProps3.xml><?xml version="1.0" encoding="utf-8"?>
<ds:datastoreItem xmlns:ds="http://schemas.openxmlformats.org/officeDocument/2006/customXml" ds:itemID="{D603ECD7-B375-4D5E-9859-EFEC7B366E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mayo 2012)</dc:title>
  <dc:creator>manuela</dc:creator>
  <cp:lastModifiedBy>manuela</cp:lastModifiedBy>
  <cp:lastPrinted>2012-09-10T10:39:16Z</cp:lastPrinted>
  <dcterms:created xsi:type="dcterms:W3CDTF">2012-09-10T10:35:08Z</dcterms:created>
  <dcterms:modified xsi:type="dcterms:W3CDTF">2012-09-10T10:41:32Z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8df4a0c8-609c-46d9-92d2-613fba8e0f25</vt:lpwstr>
  </property>
</Properties>
</file>