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MUNICIPIOS'!$B$5:$L$79</definedName>
    <definedName name="_xlnm.Print_Area" localSheetId="16">'SERIE EM MUNICIPIOS'!$B$5:$L$79</definedName>
    <definedName name="_xlnm.Print_Area" localSheetId="11">'SERIE IO MUNICIPIOS'!$B$5:$L$79</definedName>
    <definedName name="_xlnm.Print_Area" localSheetId="6">'SERIE PERNOCTACIONES MUN'!$B$5:$L$79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C6" i="30"/>
  <c r="C10" l="1"/>
  <c r="C9"/>
  <c r="C17"/>
  <c r="C11"/>
  <c r="C15"/>
  <c r="C19"/>
  <c r="C23"/>
  <c r="C27"/>
  <c r="C31"/>
  <c r="C35"/>
  <c r="C39"/>
  <c r="D7" i="33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C14" i="30"/>
  <c r="C18"/>
  <c r="C22"/>
  <c r="C26"/>
  <c r="C30"/>
  <c r="C34"/>
  <c r="C38"/>
  <c r="D66" i="33"/>
  <c r="D68"/>
  <c r="D70"/>
  <c r="D72"/>
  <c r="D74"/>
  <c r="D76"/>
  <c r="D78"/>
  <c r="D80"/>
  <c r="D82"/>
  <c r="D84"/>
  <c r="D86"/>
  <c r="D88"/>
  <c r="D90"/>
  <c r="C21" i="30"/>
  <c r="C25"/>
  <c r="C29"/>
  <c r="C33"/>
  <c r="C37"/>
  <c r="H7" i="33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C13" i="30"/>
  <c r="C8"/>
  <c r="C12"/>
  <c r="C16"/>
  <c r="C20"/>
  <c r="C24"/>
  <c r="C28"/>
  <c r="C32"/>
  <c r="C36"/>
  <c r="D67" i="33"/>
  <c r="D69"/>
  <c r="D71"/>
  <c r="D73"/>
  <c r="D75"/>
  <c r="D77"/>
  <c r="D79"/>
  <c r="D81"/>
  <c r="D83"/>
  <c r="D85"/>
  <c r="D87"/>
  <c r="D89"/>
  <c r="G35"/>
  <c r="C65"/>
  <c r="C6"/>
  <c r="G6"/>
  <c r="C35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D20"/>
  <c r="G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D28"/>
  <c r="G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D16"/>
  <c r="G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D8"/>
  <c r="G8"/>
  <c r="L6"/>
  <c r="J6"/>
  <c r="E6"/>
  <c r="C6"/>
  <c r="B6" i="24"/>
  <c r="B6" i="23"/>
  <c r="C30" i="24" l="1"/>
  <c r="D30"/>
  <c r="E30"/>
  <c r="F30"/>
  <c r="G30"/>
  <c r="C8" l="1"/>
  <c r="C29" i="22"/>
  <c r="C29" i="24" s="1"/>
  <c r="D8"/>
  <c r="D29" i="22"/>
  <c r="D29" i="24" s="1"/>
  <c r="E8"/>
  <c r="E29" i="22"/>
  <c r="E29" i="24" s="1"/>
  <c r="F8"/>
  <c r="F29" i="22"/>
  <c r="F29" i="24" s="1"/>
  <c r="G8"/>
  <c r="G29" i="22"/>
  <c r="G29" i="24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5" i="17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B13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5" i="12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B13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65" i="7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B13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65" i="2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B13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<sst xmlns="http://schemas.openxmlformats.org/spreadsheetml/2006/main" count="1527" uniqueCount="274">
  <si>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</si>
  <si>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</si>
  <si>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</si>
  <si>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</si>
  <si>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</si>
  <si>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</si>
  <si>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</si>
  <si>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</si>
  <si>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</si>
  <si>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</si>
  <si>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</si>
  <si>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</si>
  <si>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</si>
  <si>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</si>
  <si>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</si>
  <si>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</si>
  <si>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</si>
  <si>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</si>
  <si>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</si>
  <si>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</si>
  <si>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</si>
  <si>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</si>
  <si>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</si>
  <si>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</si>
  <si>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</si>
  <si>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</si>
  <si>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</si>
  <si>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</si>
  <si>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</si>
  <si>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</si>
  <si>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</si>
  <si>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</si>
  <si>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</si>
  <si>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</si>
  <si>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</si>
  <si>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</si>
  <si>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</si>
  <si>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</si>
  <si>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</si>
  <si>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</si>
  <si>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</si>
  <si>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</si>
  <si>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</si>
  <si>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</si>
  <si>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</si>
  <si>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</si>
  <si>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</si>
  <si>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</si>
  <si>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</si>
  <si>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</si>
  <si>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</si>
  <si>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</si>
  <si>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</si>
  <si>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</si>
  <si>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</si>
  <si>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</si>
  <si>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</si>
  <si>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</si>
  <si>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</si>
  <si>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</si>
  <si>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</si>
  <si>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</si>
  <si>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</si>
  <si>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</si>
  <si>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</si>
  <si>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</si>
  <si>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</si>
  <si>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</si>
  <si>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</si>
  <si>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</si>
  <si>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</si>
  <si>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</si>
  <si>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</si>
  <si>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</si>
  <si>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</si>
  <si>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</si>
  <si>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</si>
  <si>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</si>
  <si>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</si>
  <si>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</si>
  <si>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</si>
  <si>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</si>
  <si>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</si>
  <si>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</si>
  <si>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</si>
  <si>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</si>
  <si>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</si>
  <si>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</si>
  <si>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</si>
  <si>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</si>
  <si>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</si>
  <si>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</si>
  <si>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</si>
  <si>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</si>
  <si>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</si>
  <si>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</si>
  <si>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</si>
  <si>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</si>
  <si>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</si>
  <si>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</si>
  <si>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</si>
  <si>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</si>
  <si>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</si>
  <si>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</si>
  <si>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</si>
  <si>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</si>
  <si>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</si>
  <si>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</si>
  <si>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</si>
  <si>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</si>
  <si>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</si>
  <si>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</si>
  <si>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</si>
  <si>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</si>
  <si>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</si>
  <si>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</si>
  <si>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</si>
  <si>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</si>
  <si>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</si>
  <si>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</si>
  <si>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</si>
  <si>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</si>
  <si>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</si>
  <si>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</si>
  <si>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</si>
  <si>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</si>
  <si>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</si>
  <si>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</si>
  <si>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</si>
  <si>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</si>
  <si>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</si>
  <si>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</si>
  <si>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</si>
  <si>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</si>
  <si>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</si>
  <si>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</si>
  <si>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</si>
  <si>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</si>
  <si>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</si>
  <si>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</si>
  <si>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</si>
  <si>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</si>
  <si>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</si>
  <si>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</si>
  <si>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</si>
  <si>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</si>
  <si>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</si>
  <si>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</si>
  <si>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</si>
  <si>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</si>
  <si>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</si>
  <si>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</si>
  <si>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</si>
  <si>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</si>
  <si>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</si>
  <si>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</si>
  <si>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</si>
  <si>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</si>
  <si>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</si>
  <si>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</si>
  <si>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</si>
  <si>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</si>
  <si>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</si>
  <si>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</si>
  <si>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</si>
  <si>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</si>
  <si>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</si>
  <si>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</si>
  <si>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</si>
  <si>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</si>
  <si>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</si>
  <si>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</si>
  <si>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</si>
  <si>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</si>
  <si>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</si>
  <si>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</si>
  <si>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</si>
  <si>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</si>
  <si>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</si>
  <si>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</si>
  <si>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</si>
  <si>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</si>
  <si>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</si>
  <si>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</si>
  <si>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</si>
  <si>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</si>
  <si>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</si>
  <si>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</si>
  <si>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</si>
  <si>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</si>
  <si>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</si>
  <si>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</si>
  <si>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</si>
  <si>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</si>
  <si>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</si>
  <si>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</si>
  <si>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</si>
  <si>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</si>
  <si>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</si>
  <si>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</si>
  <si>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</si>
  <si>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</si>
  <si>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</si>
  <si>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</si>
  <si>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</si>
  <si>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</si>
  <si>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</si>
  <si>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</si>
  <si>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</si>
  <si>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</si>
  <si>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</si>
  <si>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</si>
  <si>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</si>
  <si>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</si>
  <si>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</si>
  <si>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</si>
  <si>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</si>
  <si>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</si>
  <si>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</si>
  <si>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</si>
  <si>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</si>
  <si>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</si>
  <si>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</si>
  <si>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</si>
  <si>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</si>
  <si>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</si>
  <si>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</si>
  <si>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</si>
  <si>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</si>
  <si>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</si>
  <si>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</si>
  <si>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</si>
  <si>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</si>
  <si>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</si>
  <si>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</si>
  <si>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</si>
  <si>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</si>
  <si>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</si>
  <si>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</si>
  <si>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</si>
  <si>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</si>
  <si>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</si>
  <si>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</si>
  <si>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</si>
  <si>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</si>
  <si>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</si>
  <si>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</si>
  <si>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</si>
  <si>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</si>
  <si>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</si>
  <si>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</si>
  <si>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</si>
  <si>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</si>
  <si>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</si>
  <si>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</si>
  <si>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</si>
  <si>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</si>
  <si>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</si>
  <si>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</si>
  <si>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</si>
  <si>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</si>
  <si>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MAYO 2011 </t>
  </si>
  <si>
    <t>acumulado MAYO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</si>
  <si>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</si>
  <si>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</si>
  <si>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</si>
  <si>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</si>
  <si>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</si>
  <si>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</si>
  <si>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</si>
  <si>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</si>
  <si>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</si>
  <si>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</si>
  <si>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marzo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</si>
</sst>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4" fontId="45" fillId="0" borderId="0">
      <protection locked="0"/>
    </xf>
    <xf numFmtId="9" fontId="2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5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4" fillId="0" borderId="0" xfId="2" applyFont="1">
      <alignment vertical="center"/>
    </xf>
    <xf numFmtId="1" fontId="17" fillId="0" borderId="0" xfId="2" applyFont="1" applyFill="1" applyBorder="1" applyAlignment="1" applyProtection="1">
      <alignment horizontal="left" vertical="center"/>
      <protection hidden="1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1" fontId="17" fillId="0" borderId="0" xfId="2" applyFont="1" applyBorder="1" applyAlignment="1" applyProtection="1">
      <alignment vertical="center" wrapTex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MAYO 2011 </c:v>
            </c:pt>
          </c:strCache>
        </c:strRef>
      </c:tx>
      <c:layout>
        <c:manualLayout>
          <c:xMode val="edge"/>
          <c:yMode val="edge"/>
          <c:x val="0.40014383640458284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072E-2"/>
          <c:y val="0.20975609756098079"/>
          <c:w val="0.93458086086699776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2090216</c:v>
                </c:pt>
                <c:pt idx="1">
                  <c:v>1298161</c:v>
                </c:pt>
                <c:pt idx="2">
                  <c:v>792055</c:v>
                </c:pt>
                <c:pt idx="3">
                  <c:v>742815</c:v>
                </c:pt>
                <c:pt idx="4">
                  <c:v>500427</c:v>
                </c:pt>
                <c:pt idx="5">
                  <c:v>242388</c:v>
                </c:pt>
                <c:pt idx="6">
                  <c:v>613806</c:v>
                </c:pt>
                <c:pt idx="7">
                  <c:v>290331</c:v>
                </c:pt>
                <c:pt idx="8">
                  <c:v>323475</c:v>
                </c:pt>
                <c:pt idx="9">
                  <c:v>292557</c:v>
                </c:pt>
                <c:pt idx="10">
                  <c:v>214963</c:v>
                </c:pt>
                <c:pt idx="11">
                  <c:v>77594</c:v>
                </c:pt>
                <c:pt idx="12">
                  <c:v>68000</c:v>
                </c:pt>
                <c:pt idx="13">
                  <c:v>68000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59277056"/>
        <c:axId val="159279744"/>
      </c:barChart>
      <c:catAx>
        <c:axId val="159277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8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279744"/>
        <c:crosses val="autoZero"/>
        <c:auto val="1"/>
        <c:lblAlgn val="ctr"/>
        <c:lblOffset val="100"/>
        <c:tickLblSkip val="1"/>
        <c:tickMarkSkip val="1"/>
      </c:catAx>
      <c:valAx>
        <c:axId val="159279744"/>
        <c:scaling>
          <c:orientation val="minMax"/>
        </c:scaling>
        <c:delete val="1"/>
        <c:axPos val="l"/>
        <c:numFmt formatCode="#,##0_)" sourceLinked="1"/>
        <c:tickLblPos val="none"/>
        <c:crossAx val="15927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65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742815</c:v>
                </c:pt>
                <c:pt idx="1">
                  <c:v>500427</c:v>
                </c:pt>
                <c:pt idx="2">
                  <c:v>74104</c:v>
                </c:pt>
                <c:pt idx="3">
                  <c:v>343791</c:v>
                </c:pt>
                <c:pt idx="4">
                  <c:v>77629</c:v>
                </c:pt>
                <c:pt idx="5">
                  <c:v>4903</c:v>
                </c:pt>
                <c:pt idx="6">
                  <c:v>242388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686415</c:v>
                </c:pt>
                <c:pt idx="1">
                  <c:v>453328</c:v>
                </c:pt>
                <c:pt idx="2">
                  <c:v>66603</c:v>
                </c:pt>
                <c:pt idx="3">
                  <c:v>306884</c:v>
                </c:pt>
                <c:pt idx="4">
                  <c:v>73035</c:v>
                </c:pt>
                <c:pt idx="5">
                  <c:v>6806</c:v>
                </c:pt>
                <c:pt idx="6">
                  <c:v>233087</c:v>
                </c:pt>
              </c:numCache>
            </c:numRef>
          </c:val>
        </c:ser>
        <c:dLbls>
          <c:showVal val="1"/>
        </c:dLbls>
        <c:gapWidth val="30"/>
        <c:overlap val="-10"/>
        <c:axId val="176802816"/>
        <c:axId val="177034368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5206770671337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13843207229034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4.601633735492047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7E-2"/>
                  <c:y val="9.74583790331822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77E-2"/>
                  <c:y val="-0.147271268846072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6.276294465270888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8.216603658136841E-2</c:v>
                </c:pt>
                <c:pt idx="1">
                  <c:v>0.1038960752479441</c:v>
                </c:pt>
                <c:pt idx="2">
                  <c:v>0.11262255453958531</c:v>
                </c:pt>
                <c:pt idx="3">
                  <c:v>0.1202636826944383</c:v>
                </c:pt>
                <c:pt idx="4">
                  <c:v>6.2901348668446641E-2</c:v>
                </c:pt>
                <c:pt idx="5">
                  <c:v>-0.2796062297972377</c:v>
                </c:pt>
                <c:pt idx="6">
                  <c:v>3.990355532483579E-2</c:v>
                </c:pt>
              </c:numCache>
            </c:numRef>
          </c:val>
        </c:ser>
        <c:dLbls>
          <c:showVal val="1"/>
        </c:dLbls>
        <c:marker val="1"/>
        <c:axId val="177144576"/>
        <c:axId val="177146112"/>
      </c:lineChart>
      <c:catAx>
        <c:axId val="176802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7034368"/>
        <c:crosses val="autoZero"/>
        <c:auto val="1"/>
        <c:lblAlgn val="ctr"/>
        <c:lblOffset val="100"/>
        <c:tickLblSkip val="1"/>
        <c:tickMarkSkip val="1"/>
      </c:catAx>
      <c:valAx>
        <c:axId val="1770343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6802816"/>
        <c:crosses val="autoZero"/>
        <c:crossBetween val="between"/>
      </c:valAx>
      <c:catAx>
        <c:axId val="177144576"/>
        <c:scaling>
          <c:orientation val="minMax"/>
        </c:scaling>
        <c:delete val="1"/>
        <c:axPos val="b"/>
        <c:tickLblPos val="none"/>
        <c:crossAx val="177146112"/>
        <c:crosses val="autoZero"/>
        <c:auto val="1"/>
        <c:lblAlgn val="ctr"/>
        <c:lblOffset val="100"/>
      </c:catAx>
      <c:valAx>
        <c:axId val="1771461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7144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61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8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613806</c:v>
                </c:pt>
                <c:pt idx="1">
                  <c:v>290331</c:v>
                </c:pt>
                <c:pt idx="2">
                  <c:v>36435</c:v>
                </c:pt>
                <c:pt idx="3">
                  <c:v>162264</c:v>
                </c:pt>
                <c:pt idx="4">
                  <c:v>83037</c:v>
                </c:pt>
                <c:pt idx="5">
                  <c:v>8595</c:v>
                </c:pt>
                <c:pt idx="6">
                  <c:v>323475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574432</c:v>
                </c:pt>
                <c:pt idx="1">
                  <c:v>262070</c:v>
                </c:pt>
                <c:pt idx="2">
                  <c:v>29945</c:v>
                </c:pt>
                <c:pt idx="3">
                  <c:v>148838</c:v>
                </c:pt>
                <c:pt idx="4">
                  <c:v>76872</c:v>
                </c:pt>
                <c:pt idx="5">
                  <c:v>6415</c:v>
                </c:pt>
                <c:pt idx="6">
                  <c:v>312362</c:v>
                </c:pt>
              </c:numCache>
            </c:numRef>
          </c:val>
        </c:ser>
        <c:dLbls>
          <c:showVal val="1"/>
        </c:dLbls>
        <c:gapWidth val="30"/>
        <c:overlap val="-10"/>
        <c:axId val="179073792"/>
        <c:axId val="17913190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59760014405684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91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50906084764352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183395812529670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0.231023949449146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25E-2"/>
                  <c:y val="7.726095568615247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715E-2"/>
                  <c:y val="-0.407877617168956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6.8544231519135426E-2</c:v>
                </c:pt>
                <c:pt idx="1">
                  <c:v>0.10783760064105011</c:v>
                </c:pt>
                <c:pt idx="2">
                  <c:v>0.21673067290031725</c:v>
                </c:pt>
                <c:pt idx="3">
                  <c:v>9.0205458283502862E-2</c:v>
                </c:pt>
                <c:pt idx="4">
                  <c:v>8.019825163908835E-2</c:v>
                </c:pt>
                <c:pt idx="5">
                  <c:v>0.33982852689010135</c:v>
                </c:pt>
                <c:pt idx="6">
                  <c:v>3.5577310940511329E-2</c:v>
                </c:pt>
              </c:numCache>
            </c:numRef>
          </c:val>
        </c:ser>
        <c:dLbls>
          <c:showVal val="1"/>
        </c:dLbls>
        <c:marker val="1"/>
        <c:axId val="179133440"/>
        <c:axId val="179439104"/>
      </c:lineChart>
      <c:catAx>
        <c:axId val="1790737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9131904"/>
        <c:crosses val="autoZero"/>
        <c:auto val="1"/>
        <c:lblAlgn val="ctr"/>
        <c:lblOffset val="100"/>
        <c:tickLblSkip val="1"/>
        <c:tickMarkSkip val="1"/>
      </c:catAx>
      <c:valAx>
        <c:axId val="179131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9073792"/>
        <c:crosses val="autoZero"/>
        <c:crossBetween val="between"/>
      </c:valAx>
      <c:catAx>
        <c:axId val="179133440"/>
        <c:scaling>
          <c:orientation val="minMax"/>
        </c:scaling>
        <c:delete val="1"/>
        <c:axPos val="b"/>
        <c:tickLblPos val="none"/>
        <c:crossAx val="179439104"/>
        <c:crosses val="autoZero"/>
        <c:auto val="1"/>
        <c:lblAlgn val="ctr"/>
        <c:lblOffset val="100"/>
      </c:catAx>
      <c:valAx>
        <c:axId val="179439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913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36"/>
          <c:y val="0.15891703988747294"/>
          <c:w val="0.6656417371348840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8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292557</c:v>
                </c:pt>
                <c:pt idx="1">
                  <c:v>214963</c:v>
                </c:pt>
                <c:pt idx="2">
                  <c:v>176803</c:v>
                </c:pt>
                <c:pt idx="3">
                  <c:v>31316</c:v>
                </c:pt>
                <c:pt idx="4">
                  <c:v>6844</c:v>
                </c:pt>
                <c:pt idx="5">
                  <c:v>77594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288293</c:v>
                </c:pt>
                <c:pt idx="1">
                  <c:v>199119</c:v>
                </c:pt>
                <c:pt idx="2">
                  <c:v>163508</c:v>
                </c:pt>
                <c:pt idx="3">
                  <c:v>31354</c:v>
                </c:pt>
                <c:pt idx="4">
                  <c:v>4257</c:v>
                </c:pt>
                <c:pt idx="5">
                  <c:v>89174</c:v>
                </c:pt>
              </c:numCache>
            </c:numRef>
          </c:val>
        </c:ser>
        <c:dLbls>
          <c:showVal val="1"/>
        </c:dLbls>
        <c:gapWidth val="30"/>
        <c:overlap val="-10"/>
        <c:axId val="184247040"/>
        <c:axId val="184248960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47286001931670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401989293957798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39738405880138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983741274615642E-2"/>
                  <c:y val="-0.158447787581646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492E-2"/>
                  <c:y val="0.184776138949367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1.47905082676305E-2</c:v>
                </c:pt>
                <c:pt idx="1">
                  <c:v>7.9570508088128211E-2</c:v>
                </c:pt>
                <c:pt idx="2">
                  <c:v>8.1311006189299609E-2</c:v>
                </c:pt>
                <c:pt idx="3">
                  <c:v>-1.2119665752376092E-3</c:v>
                </c:pt>
                <c:pt idx="4">
                  <c:v>0.60770495654216583</c:v>
                </c:pt>
                <c:pt idx="5">
                  <c:v>-0.12985847892883576</c:v>
                </c:pt>
              </c:numCache>
            </c:numRef>
          </c:val>
        </c:ser>
        <c:dLbls>
          <c:showVal val="1"/>
        </c:dLbls>
        <c:marker val="1"/>
        <c:axId val="184422784"/>
        <c:axId val="184424320"/>
      </c:lineChart>
      <c:catAx>
        <c:axId val="184247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4248960"/>
        <c:crosses val="autoZero"/>
        <c:auto val="1"/>
        <c:lblAlgn val="ctr"/>
        <c:lblOffset val="100"/>
        <c:tickLblSkip val="1"/>
        <c:tickMarkSkip val="1"/>
      </c:catAx>
      <c:valAx>
        <c:axId val="1842489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4247040"/>
        <c:crosses val="autoZero"/>
        <c:crossBetween val="between"/>
      </c:valAx>
      <c:catAx>
        <c:axId val="184422784"/>
        <c:scaling>
          <c:orientation val="minMax"/>
        </c:scaling>
        <c:delete val="1"/>
        <c:axPos val="b"/>
        <c:tickLblPos val="none"/>
        <c:crossAx val="184424320"/>
        <c:crosses val="autoZero"/>
        <c:auto val="1"/>
        <c:lblAlgn val="ctr"/>
        <c:lblOffset val="100"/>
      </c:catAx>
      <c:valAx>
        <c:axId val="184424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4422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89"/>
          <c:y val="0.15891703988747294"/>
          <c:w val="0.67431790249968249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6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68000</c:v>
                </c:pt>
                <c:pt idx="1">
                  <c:v>68000</c:v>
                </c:pt>
                <c:pt idx="2">
                  <c:v>20018</c:v>
                </c:pt>
                <c:pt idx="3">
                  <c:v>21111</c:v>
                </c:pt>
                <c:pt idx="4">
                  <c:v>23128</c:v>
                </c:pt>
                <c:pt idx="5">
                  <c:v>3743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69523</c:v>
                </c:pt>
                <c:pt idx="1">
                  <c:v>69523</c:v>
                </c:pt>
                <c:pt idx="2">
                  <c:v>23203</c:v>
                </c:pt>
                <c:pt idx="3">
                  <c:v>20384</c:v>
                </c:pt>
                <c:pt idx="4">
                  <c:v>22012</c:v>
                </c:pt>
                <c:pt idx="5">
                  <c:v>3924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86960128"/>
        <c:axId val="187523456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-0.3227537773994473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41E-2"/>
                  <c:y val="-0.31467153404161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8E-2"/>
                  <c:y val="-0.269052335194067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50480388310184E-2"/>
                  <c:y val="3.28204036865454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3.92459934192218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46E-2"/>
                  <c:y val="-0.130639252214055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2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-2.1906419458308762E-2</c:v>
                </c:pt>
                <c:pt idx="1">
                  <c:v>-2.1906419458308762E-2</c:v>
                </c:pt>
                <c:pt idx="2">
                  <c:v>-0.13726673275007542</c:v>
                </c:pt>
                <c:pt idx="3">
                  <c:v>3.5665227629513345E-2</c:v>
                </c:pt>
                <c:pt idx="4">
                  <c:v>5.0699618389969107E-2</c:v>
                </c:pt>
                <c:pt idx="5">
                  <c:v>-4.6126401630988786E-2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87588608"/>
        <c:axId val="187621760"/>
      </c:lineChart>
      <c:catAx>
        <c:axId val="186960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7523456"/>
        <c:crosses val="autoZero"/>
        <c:auto val="1"/>
        <c:lblAlgn val="ctr"/>
        <c:lblOffset val="100"/>
        <c:tickLblSkip val="1"/>
        <c:tickMarkSkip val="1"/>
      </c:catAx>
      <c:valAx>
        <c:axId val="1875234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6960128"/>
        <c:crosses val="autoZero"/>
        <c:crossBetween val="between"/>
      </c:valAx>
      <c:catAx>
        <c:axId val="187588608"/>
        <c:scaling>
          <c:orientation val="minMax"/>
        </c:scaling>
        <c:delete val="1"/>
        <c:axPos val="b"/>
        <c:tickLblPos val="none"/>
        <c:crossAx val="187621760"/>
        <c:crosses val="autoZero"/>
        <c:auto val="1"/>
        <c:lblAlgn val="ctr"/>
        <c:lblOffset val="100"/>
      </c:catAx>
      <c:valAx>
        <c:axId val="1876217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758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37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2090216</c:v>
                </c:pt>
                <c:pt idx="1">
                  <c:v>1298161</c:v>
                </c:pt>
                <c:pt idx="2">
                  <c:v>169998</c:v>
                </c:pt>
                <c:pt idx="3">
                  <c:v>800131</c:v>
                </c:pt>
                <c:pt idx="4">
                  <c:v>258655</c:v>
                </c:pt>
                <c:pt idx="5">
                  <c:v>52830</c:v>
                </c:pt>
                <c:pt idx="6">
                  <c:v>16547</c:v>
                </c:pt>
                <c:pt idx="7">
                  <c:v>792055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1939991</c:v>
                </c:pt>
                <c:pt idx="1">
                  <c:v>1181921</c:v>
                </c:pt>
                <c:pt idx="2">
                  <c:v>151294</c:v>
                </c:pt>
                <c:pt idx="3">
                  <c:v>722266</c:v>
                </c:pt>
                <c:pt idx="4">
                  <c:v>249535</c:v>
                </c:pt>
                <c:pt idx="5">
                  <c:v>43646</c:v>
                </c:pt>
                <c:pt idx="6">
                  <c:v>15180</c:v>
                </c:pt>
                <c:pt idx="7">
                  <c:v>758070</c:v>
                </c:pt>
              </c:numCache>
            </c:numRef>
          </c:val>
        </c:ser>
        <c:dLbls>
          <c:showVal val="1"/>
        </c:dLbls>
        <c:gapWidth val="30"/>
        <c:overlap val="-10"/>
        <c:axId val="188709504"/>
        <c:axId val="189108224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59968242015486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10721757493410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2.20079558662236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-0.10439373352759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452925697008E-2"/>
                  <c:y val="-0.135390181216952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87E-2"/>
                  <c:y val="0.197843076268273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721E-2"/>
                  <c:y val="-0.129094570039451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43E-2"/>
                  <c:y val="-0.252776204429747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7.7435926249142417E-2</c:v>
                </c:pt>
                <c:pt idx="1">
                  <c:v>9.8348366769014151E-2</c:v>
                </c:pt>
                <c:pt idx="2">
                  <c:v>0.12362684574404792</c:v>
                </c:pt>
                <c:pt idx="3">
                  <c:v>0.10780654218805807</c:v>
                </c:pt>
                <c:pt idx="4">
                  <c:v>3.6547979241388973E-2</c:v>
                </c:pt>
                <c:pt idx="5">
                  <c:v>0.21042019887274899</c:v>
                </c:pt>
                <c:pt idx="6">
                  <c:v>9.0052700922266249E-2</c:v>
                </c:pt>
                <c:pt idx="7">
                  <c:v>4.4830952286728065E-2</c:v>
                </c:pt>
              </c:numCache>
            </c:numRef>
          </c:val>
        </c:ser>
        <c:dLbls>
          <c:showVal val="1"/>
        </c:dLbls>
        <c:marker val="1"/>
        <c:axId val="189186816"/>
        <c:axId val="189188352"/>
      </c:lineChart>
      <c:catAx>
        <c:axId val="188709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9108224"/>
        <c:crosses val="autoZero"/>
        <c:auto val="1"/>
        <c:lblAlgn val="ctr"/>
        <c:lblOffset val="100"/>
        <c:tickLblSkip val="1"/>
        <c:tickMarkSkip val="1"/>
      </c:catAx>
      <c:valAx>
        <c:axId val="1891082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8709504"/>
        <c:crosses val="autoZero"/>
        <c:crossBetween val="between"/>
      </c:valAx>
      <c:catAx>
        <c:axId val="189186816"/>
        <c:scaling>
          <c:orientation val="minMax"/>
        </c:scaling>
        <c:delete val="1"/>
        <c:axPos val="b"/>
        <c:tickLblPos val="none"/>
        <c:crossAx val="189188352"/>
        <c:crosses val="autoZero"/>
        <c:auto val="1"/>
        <c:lblAlgn val="ctr"/>
        <c:lblOffset val="100"/>
      </c:catAx>
      <c:valAx>
        <c:axId val="189188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9186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99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84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05E-2"/>
          <c:y val="0.21294578608296155"/>
          <c:w val="0.93458086086699799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16659344</c:v>
                </c:pt>
                <c:pt idx="1">
                  <c:v>9690408</c:v>
                </c:pt>
                <c:pt idx="2">
                  <c:v>6968936</c:v>
                </c:pt>
                <c:pt idx="3">
                  <c:v>6250821</c:v>
                </c:pt>
                <c:pt idx="4">
                  <c:v>4028622</c:v>
                </c:pt>
                <c:pt idx="5">
                  <c:v>2222199</c:v>
                </c:pt>
                <c:pt idx="6">
                  <c:v>5282434</c:v>
                </c:pt>
                <c:pt idx="7">
                  <c:v>2440252</c:v>
                </c:pt>
                <c:pt idx="8">
                  <c:v>2842182</c:v>
                </c:pt>
                <c:pt idx="9">
                  <c:v>2379517</c:v>
                </c:pt>
                <c:pt idx="10">
                  <c:v>1687181</c:v>
                </c:pt>
                <c:pt idx="11">
                  <c:v>692336</c:v>
                </c:pt>
                <c:pt idx="12">
                  <c:v>148197</c:v>
                </c:pt>
                <c:pt idx="13">
                  <c:v>148197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63312000"/>
        <c:axId val="164262656"/>
      </c:barChart>
      <c:catAx>
        <c:axId val="163312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8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4262656"/>
        <c:crosses val="autoZero"/>
        <c:auto val="1"/>
        <c:lblAlgn val="ctr"/>
        <c:lblOffset val="100"/>
        <c:tickLblSkip val="1"/>
        <c:tickMarkSkip val="1"/>
      </c:catAx>
      <c:valAx>
        <c:axId val="164262656"/>
        <c:scaling>
          <c:orientation val="minMax"/>
        </c:scaling>
        <c:delete val="1"/>
        <c:axPos val="l"/>
        <c:numFmt formatCode="#,##0_)" sourceLinked="1"/>
        <c:tickLblPos val="none"/>
        <c:crossAx val="16331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44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6250821</c:v>
                </c:pt>
                <c:pt idx="1">
                  <c:v>4028622</c:v>
                </c:pt>
                <c:pt idx="2">
                  <c:v>547167</c:v>
                </c:pt>
                <c:pt idx="3">
                  <c:v>2741638</c:v>
                </c:pt>
                <c:pt idx="4">
                  <c:v>700387</c:v>
                </c:pt>
                <c:pt idx="5">
                  <c:v>39430</c:v>
                </c:pt>
                <c:pt idx="6">
                  <c:v>2222199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5395615</c:v>
                </c:pt>
                <c:pt idx="1">
                  <c:v>3384730</c:v>
                </c:pt>
                <c:pt idx="2">
                  <c:v>440699</c:v>
                </c:pt>
                <c:pt idx="3">
                  <c:v>2297295</c:v>
                </c:pt>
                <c:pt idx="4">
                  <c:v>597201</c:v>
                </c:pt>
                <c:pt idx="5">
                  <c:v>49535</c:v>
                </c:pt>
                <c:pt idx="6">
                  <c:v>2010885</c:v>
                </c:pt>
              </c:numCache>
            </c:numRef>
          </c:val>
        </c:ser>
        <c:dLbls>
          <c:showVal val="1"/>
        </c:dLbls>
        <c:gapWidth val="30"/>
        <c:overlap val="-10"/>
        <c:axId val="148747392"/>
        <c:axId val="148749312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68992007141187E-2"/>
                  <c:y val="-0.310279764925434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599E-2"/>
                  <c:y val="-0.148351367721446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2265607539563E-2"/>
                  <c:y val="0.142590076448344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4.618200271743579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8.08263624011656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2179573395321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108500990390754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0.15850018950573752</c:v>
                </c:pt>
                <c:pt idx="1">
                  <c:v>0.19023437615408023</c:v>
                </c:pt>
                <c:pt idx="2">
                  <c:v>0.24158893031298007</c:v>
                </c:pt>
                <c:pt idx="3">
                  <c:v>0.1934200875377346</c:v>
                </c:pt>
                <c:pt idx="4">
                  <c:v>0.17278269795261561</c:v>
                </c:pt>
                <c:pt idx="5">
                  <c:v>-0.20399717371555465</c:v>
                </c:pt>
                <c:pt idx="6">
                  <c:v>0.105085074482131</c:v>
                </c:pt>
              </c:numCache>
            </c:numRef>
          </c:val>
        </c:ser>
        <c:dLbls>
          <c:showVal val="1"/>
        </c:dLbls>
        <c:marker val="1"/>
        <c:axId val="148751104"/>
        <c:axId val="148752640"/>
      </c:lineChart>
      <c:catAx>
        <c:axId val="148747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5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148749312"/>
        <c:crosses val="autoZero"/>
        <c:auto val="1"/>
        <c:lblAlgn val="ctr"/>
        <c:lblOffset val="100"/>
        <c:tickLblSkip val="1"/>
        <c:tickMarkSkip val="1"/>
      </c:catAx>
      <c:valAx>
        <c:axId val="1487493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8747392"/>
        <c:crosses val="autoZero"/>
        <c:crossBetween val="between"/>
      </c:valAx>
      <c:catAx>
        <c:axId val="148751104"/>
        <c:scaling>
          <c:orientation val="minMax"/>
        </c:scaling>
        <c:delete val="1"/>
        <c:axPos val="b"/>
        <c:tickLblPos val="none"/>
        <c:crossAx val="148752640"/>
        <c:crosses val="autoZero"/>
        <c:auto val="1"/>
        <c:lblAlgn val="ctr"/>
        <c:lblOffset val="100"/>
      </c:catAx>
      <c:valAx>
        <c:axId val="148752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8751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294"/>
          <c:w val="0.6399886967986343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64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5282434</c:v>
                </c:pt>
                <c:pt idx="1">
                  <c:v>2440252</c:v>
                </c:pt>
                <c:pt idx="2">
                  <c:v>283532</c:v>
                </c:pt>
                <c:pt idx="3">
                  <c:v>1427179</c:v>
                </c:pt>
                <c:pt idx="4">
                  <c:v>683739</c:v>
                </c:pt>
                <c:pt idx="5">
                  <c:v>45802</c:v>
                </c:pt>
                <c:pt idx="6">
                  <c:v>2842182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4556710</c:v>
                </c:pt>
                <c:pt idx="1">
                  <c:v>2015170</c:v>
                </c:pt>
                <c:pt idx="2">
                  <c:v>246900</c:v>
                </c:pt>
                <c:pt idx="3">
                  <c:v>1129215</c:v>
                </c:pt>
                <c:pt idx="4">
                  <c:v>599023</c:v>
                </c:pt>
                <c:pt idx="5">
                  <c:v>40032</c:v>
                </c:pt>
                <c:pt idx="6">
                  <c:v>2541540</c:v>
                </c:pt>
              </c:numCache>
            </c:numRef>
          </c:val>
        </c:ser>
        <c:dLbls>
          <c:showVal val="1"/>
        </c:dLbls>
        <c:gapWidth val="30"/>
        <c:overlap val="-10"/>
        <c:axId val="149616128"/>
        <c:axId val="149618048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3E-2"/>
                  <c:y val="-0.439177893823563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307E-2"/>
                  <c:y val="-0.127561019529523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24E-2"/>
                  <c:y val="5.11139849722527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48E-2"/>
                  <c:y val="6.608443695057875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21260674428372E-2"/>
                  <c:y val="-0.106283824709021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644E-2"/>
                  <c:y val="-0.105691554667932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18297415675713E-2"/>
                  <c:y val="-0.333033214922978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0.1592649082342304</c:v>
                </c:pt>
                <c:pt idx="1">
                  <c:v>0.21094101242078833</c:v>
                </c:pt>
                <c:pt idx="2">
                  <c:v>0.14836776022681247</c:v>
                </c:pt>
                <c:pt idx="3">
                  <c:v>0.26386826246551809</c:v>
                </c:pt>
                <c:pt idx="4">
                  <c:v>0.14142361812484663</c:v>
                </c:pt>
                <c:pt idx="5">
                  <c:v>0.14413469224620304</c:v>
                </c:pt>
                <c:pt idx="6">
                  <c:v>0.11829127222077952</c:v>
                </c:pt>
              </c:numCache>
            </c:numRef>
          </c:val>
        </c:ser>
        <c:dLbls>
          <c:showVal val="1"/>
        </c:dLbls>
        <c:marker val="1"/>
        <c:axId val="150013056"/>
        <c:axId val="150014592"/>
      </c:lineChart>
      <c:catAx>
        <c:axId val="1496161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9618048"/>
        <c:crosses val="autoZero"/>
        <c:auto val="1"/>
        <c:lblAlgn val="ctr"/>
        <c:lblOffset val="100"/>
        <c:tickLblSkip val="1"/>
        <c:tickMarkSkip val="1"/>
      </c:catAx>
      <c:valAx>
        <c:axId val="1496180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9616128"/>
        <c:crosses val="autoZero"/>
        <c:crossBetween val="between"/>
      </c:valAx>
      <c:catAx>
        <c:axId val="150013056"/>
        <c:scaling>
          <c:orientation val="minMax"/>
        </c:scaling>
        <c:delete val="1"/>
        <c:axPos val="b"/>
        <c:tickLblPos val="none"/>
        <c:crossAx val="150014592"/>
        <c:crosses val="autoZero"/>
        <c:auto val="1"/>
        <c:lblAlgn val="ctr"/>
        <c:lblOffset val="100"/>
      </c:catAx>
      <c:valAx>
        <c:axId val="1500145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013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23"/>
          <c:y val="0.15891703988747313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398"/>
          <c:w val="0.97660313262075271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2379517</c:v>
                </c:pt>
                <c:pt idx="1">
                  <c:v>1687181</c:v>
                </c:pt>
                <c:pt idx="2">
                  <c:v>1415435</c:v>
                </c:pt>
                <c:pt idx="3">
                  <c:v>257528</c:v>
                </c:pt>
                <c:pt idx="4">
                  <c:v>14218</c:v>
                </c:pt>
                <c:pt idx="5">
                  <c:v>692336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2307522</c:v>
                </c:pt>
                <c:pt idx="1">
                  <c:v>1540074</c:v>
                </c:pt>
                <c:pt idx="2">
                  <c:v>1274273</c:v>
                </c:pt>
                <c:pt idx="3">
                  <c:v>247203</c:v>
                </c:pt>
                <c:pt idx="4">
                  <c:v>18598</c:v>
                </c:pt>
                <c:pt idx="5">
                  <c:v>767448</c:v>
                </c:pt>
              </c:numCache>
            </c:numRef>
          </c:val>
        </c:ser>
        <c:dLbls>
          <c:showVal val="1"/>
        </c:dLbls>
        <c:gapWidth val="30"/>
        <c:overlap val="-10"/>
        <c:axId val="150058112"/>
        <c:axId val="150060032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320956995760145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334E-2"/>
                  <c:y val="-0.144193036161540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505E-2"/>
                  <c:y val="-5.69941231358554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395E-2"/>
                  <c:y val="9.51901386547055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73E-2"/>
                  <c:y val="-0.1672411478710693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82E-2"/>
                  <c:y val="-0.118165239740042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3.1200135903363003E-2</c:v>
                </c:pt>
                <c:pt idx="1">
                  <c:v>9.5519436079045547E-2</c:v>
                </c:pt>
                <c:pt idx="2">
                  <c:v>0.11077845956086334</c:v>
                </c:pt>
                <c:pt idx="3">
                  <c:v>4.1767292468133474E-2</c:v>
                </c:pt>
                <c:pt idx="4">
                  <c:v>-0.235509194537047</c:v>
                </c:pt>
                <c:pt idx="5">
                  <c:v>-9.7872429141778988E-2</c:v>
                </c:pt>
              </c:numCache>
            </c:numRef>
          </c:val>
        </c:ser>
        <c:dLbls>
          <c:showVal val="1"/>
        </c:dLbls>
        <c:marker val="1"/>
        <c:axId val="150065920"/>
        <c:axId val="150067456"/>
      </c:lineChart>
      <c:catAx>
        <c:axId val="150058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060032"/>
        <c:crosses val="autoZero"/>
        <c:auto val="1"/>
        <c:lblAlgn val="ctr"/>
        <c:lblOffset val="100"/>
        <c:tickLblSkip val="1"/>
        <c:tickMarkSkip val="1"/>
      </c:catAx>
      <c:valAx>
        <c:axId val="150060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0058112"/>
        <c:crosses val="autoZero"/>
        <c:crossBetween val="between"/>
      </c:valAx>
      <c:catAx>
        <c:axId val="150065920"/>
        <c:scaling>
          <c:orientation val="minMax"/>
        </c:scaling>
        <c:delete val="1"/>
        <c:axPos val="b"/>
        <c:tickLblPos val="none"/>
        <c:crossAx val="150067456"/>
        <c:crosses val="autoZero"/>
        <c:auto val="1"/>
        <c:lblAlgn val="ctr"/>
        <c:lblOffset val="100"/>
      </c:catAx>
      <c:valAx>
        <c:axId val="150067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006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13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496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148197</c:v>
                </c:pt>
                <c:pt idx="1">
                  <c:v>148197</c:v>
                </c:pt>
                <c:pt idx="2">
                  <c:v>36671</c:v>
                </c:pt>
                <c:pt idx="3">
                  <c:v>48777</c:v>
                </c:pt>
                <c:pt idx="4">
                  <c:v>51163</c:v>
                </c:pt>
                <c:pt idx="5">
                  <c:v>11586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144607</c:v>
                </c:pt>
                <c:pt idx="1">
                  <c:v>144607</c:v>
                </c:pt>
                <c:pt idx="2">
                  <c:v>42005</c:v>
                </c:pt>
                <c:pt idx="3">
                  <c:v>43411</c:v>
                </c:pt>
                <c:pt idx="4">
                  <c:v>45551</c:v>
                </c:pt>
                <c:pt idx="5">
                  <c:v>13640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71709568"/>
        <c:axId val="171711488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8158855403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72883919655573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6E-2"/>
                  <c:y val="-0.289842355984088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E-2"/>
                  <c:y val="2.866207212663907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98E-2"/>
                  <c:y val="-8.133579976099668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754800262863745E-2"/>
                  <c:y val="-0.163903285478088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2.482590745952824E-2</c:v>
                </c:pt>
                <c:pt idx="1">
                  <c:v>2.482590745952824E-2</c:v>
                </c:pt>
                <c:pt idx="2">
                  <c:v>-0.12698488275205333</c:v>
                </c:pt>
                <c:pt idx="3">
                  <c:v>0.12360922346870609</c:v>
                </c:pt>
                <c:pt idx="4">
                  <c:v>0.12320256415885492</c:v>
                </c:pt>
                <c:pt idx="5">
                  <c:v>-0.15058651026392961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71754240"/>
        <c:axId val="171755776"/>
      </c:lineChart>
      <c:catAx>
        <c:axId val="1717095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1711488"/>
        <c:crosses val="autoZero"/>
        <c:auto val="1"/>
        <c:lblAlgn val="ctr"/>
        <c:lblOffset val="100"/>
        <c:tickLblSkip val="1"/>
        <c:tickMarkSkip val="1"/>
      </c:catAx>
      <c:valAx>
        <c:axId val="171711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1709568"/>
        <c:crosses val="autoZero"/>
        <c:crossBetween val="between"/>
      </c:valAx>
      <c:catAx>
        <c:axId val="171754240"/>
        <c:scaling>
          <c:orientation val="minMax"/>
        </c:scaling>
        <c:delete val="1"/>
        <c:axPos val="b"/>
        <c:tickLblPos val="none"/>
        <c:crossAx val="171755776"/>
        <c:crosses val="autoZero"/>
        <c:auto val="1"/>
        <c:lblAlgn val="ctr"/>
        <c:lblOffset val="100"/>
      </c:catAx>
      <c:valAx>
        <c:axId val="1717557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1754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5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16659344</c:v>
                </c:pt>
                <c:pt idx="1">
                  <c:v>9690408</c:v>
                </c:pt>
                <c:pt idx="2">
                  <c:v>1214970</c:v>
                </c:pt>
                <c:pt idx="3">
                  <c:v>6256085</c:v>
                </c:pt>
                <c:pt idx="4">
                  <c:v>1964155</c:v>
                </c:pt>
                <c:pt idx="5">
                  <c:v>171880</c:v>
                </c:pt>
                <c:pt idx="6">
                  <c:v>83318</c:v>
                </c:pt>
                <c:pt idx="7">
                  <c:v>6968936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14618742</c:v>
                </c:pt>
                <c:pt idx="1">
                  <c:v>8280551</c:v>
                </c:pt>
                <c:pt idx="2">
                  <c:v>980391</c:v>
                </c:pt>
                <c:pt idx="3">
                  <c:v>5324984</c:v>
                </c:pt>
                <c:pt idx="4">
                  <c:v>1747758</c:v>
                </c:pt>
                <c:pt idx="5">
                  <c:v>147279</c:v>
                </c:pt>
                <c:pt idx="6">
                  <c:v>80139</c:v>
                </c:pt>
                <c:pt idx="7">
                  <c:v>6338191</c:v>
                </c:pt>
              </c:numCache>
            </c:numRef>
          </c:val>
        </c:ser>
        <c:dLbls>
          <c:showVal val="1"/>
        </c:dLbls>
        <c:gapWidth val="30"/>
        <c:overlap val="-10"/>
        <c:axId val="171832832"/>
        <c:axId val="171834752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371E-2"/>
                  <c:y val="-0.50201548610997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533E-2"/>
                  <c:y val="0.150906084764353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-0.141816098351531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-0.139547857973054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741E-2"/>
                  <c:y val="-5.99531815279846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-0.195819405110743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734596734730185E-2"/>
                  <c:y val="-0.31930427095781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0.13958807125811501</c:v>
                </c:pt>
                <c:pt idx="1">
                  <c:v>0.17026125435372608</c:v>
                </c:pt>
                <c:pt idx="2">
                  <c:v>0.23927086233961758</c:v>
                </c:pt>
                <c:pt idx="3">
                  <c:v>0.17485517327375999</c:v>
                </c:pt>
                <c:pt idx="4">
                  <c:v>0.12381405205983897</c:v>
                </c:pt>
                <c:pt idx="5">
                  <c:v>0.16703671263384456</c:v>
                </c:pt>
                <c:pt idx="6">
                  <c:v>3.9668575849461485E-2</c:v>
                </c:pt>
                <c:pt idx="7">
                  <c:v>9.9514987793835719E-2</c:v>
                </c:pt>
              </c:numCache>
            </c:numRef>
          </c:val>
        </c:ser>
        <c:dLbls>
          <c:showVal val="1"/>
        </c:dLbls>
        <c:marker val="1"/>
        <c:axId val="172106880"/>
        <c:axId val="172108416"/>
      </c:lineChart>
      <c:catAx>
        <c:axId val="171832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1834752"/>
        <c:crosses val="autoZero"/>
        <c:auto val="1"/>
        <c:lblAlgn val="ctr"/>
        <c:lblOffset val="100"/>
        <c:tickLblSkip val="1"/>
        <c:tickMarkSkip val="1"/>
      </c:catAx>
      <c:valAx>
        <c:axId val="171834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1832832"/>
        <c:crosses val="autoZero"/>
        <c:crossBetween val="between"/>
      </c:valAx>
      <c:catAx>
        <c:axId val="172106880"/>
        <c:scaling>
          <c:orientation val="minMax"/>
        </c:scaling>
        <c:delete val="1"/>
        <c:axPos val="b"/>
        <c:tickLblPos val="none"/>
        <c:crossAx val="172108416"/>
        <c:crosses val="autoZero"/>
        <c:auto val="1"/>
        <c:lblAlgn val="ctr"/>
        <c:lblOffset val="100"/>
      </c:catAx>
      <c:valAx>
        <c:axId val="172108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2106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53"/>
          <c:y val="0.15891703988747333"/>
          <c:w val="0.6302978537544140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58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52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61.739582341591429</c:v>
                </c:pt>
                <c:pt idx="1">
                  <c:v>74.155472454927192</c:v>
                </c:pt>
                <c:pt idx="2">
                  <c:v>50.08018364483604</c:v>
                </c:pt>
                <c:pt idx="3">
                  <c:v>65.905917057384698</c:v>
                </c:pt>
                <c:pt idx="4">
                  <c:v>80.957717778909839</c:v>
                </c:pt>
                <c:pt idx="5">
                  <c:v>49.291766039905454</c:v>
                </c:pt>
                <c:pt idx="6">
                  <c:v>66.190506740552024</c:v>
                </c:pt>
                <c:pt idx="7">
                  <c:v>78.847625251381629</c:v>
                </c:pt>
                <c:pt idx="8">
                  <c:v>58.172819109263749</c:v>
                </c:pt>
                <c:pt idx="9">
                  <c:v>61.94822992561059</c:v>
                </c:pt>
                <c:pt idx="10">
                  <c:v>68.238573995115829</c:v>
                </c:pt>
                <c:pt idx="11">
                  <c:v>50.584803867128819</c:v>
                </c:pt>
                <c:pt idx="12">
                  <c:v>50.40765722099205</c:v>
                </c:pt>
                <c:pt idx="13">
                  <c:v>50.40765722099205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67025280"/>
        <c:axId val="167077376"/>
      </c:barChart>
      <c:catAx>
        <c:axId val="167025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18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67077376"/>
        <c:crosses val="autoZero"/>
        <c:auto val="1"/>
        <c:lblAlgn val="ctr"/>
        <c:lblOffset val="100"/>
        <c:tickLblSkip val="1"/>
        <c:tickMarkSkip val="1"/>
      </c:catAx>
      <c:valAx>
        <c:axId val="167077376"/>
        <c:scaling>
          <c:orientation val="minMax"/>
        </c:scaling>
        <c:delete val="1"/>
        <c:axPos val="l"/>
        <c:numFmt formatCode="#,##0.00_)" sourceLinked="1"/>
        <c:tickLblPos val="none"/>
        <c:crossAx val="1670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9E-2"/>
          <c:y val="0.50670879237808875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65.905917057384698</c:v>
                </c:pt>
                <c:pt idx="1">
                  <c:v>80.957717778909839</c:v>
                </c:pt>
                <c:pt idx="2">
                  <c:v>79.326237227589573</c:v>
                </c:pt>
                <c:pt idx="3">
                  <c:v>83.674561253318657</c:v>
                </c:pt>
                <c:pt idx="4">
                  <c:v>75.81439201227947</c:v>
                </c:pt>
                <c:pt idx="5">
                  <c:v>45.811548739398162</c:v>
                </c:pt>
                <c:pt idx="6">
                  <c:v>49.291766039905454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56.333832049305016</c:v>
                </c:pt>
                <c:pt idx="1">
                  <c:v>68.225324801631899</c:v>
                </c:pt>
                <c:pt idx="2">
                  <c:v>63.890902448359448</c:v>
                </c:pt>
                <c:pt idx="3">
                  <c:v>70.113250252018204</c:v>
                </c:pt>
                <c:pt idx="4">
                  <c:v>64.644875938767157</c:v>
                </c:pt>
                <c:pt idx="5">
                  <c:v>69.797097365083843</c:v>
                </c:pt>
                <c:pt idx="6">
                  <c:v>43.555582028775184</c:v>
                </c:pt>
              </c:numCache>
            </c:numRef>
          </c:val>
        </c:ser>
        <c:dLbls>
          <c:showVal val="1"/>
        </c:dLbls>
        <c:gapWidth val="30"/>
        <c:overlap val="-10"/>
        <c:axId val="173025920"/>
        <c:axId val="17306496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39801594447263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359962021379347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83395812529670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978E-2"/>
                  <c:y val="-0.342697464272267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16817326108664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0.16991716451495642</c:v>
                </c:pt>
                <c:pt idx="1">
                  <c:v>0.1866226802774178</c:v>
                </c:pt>
                <c:pt idx="2">
                  <c:v>0.24158893031298012</c:v>
                </c:pt>
                <c:pt idx="3">
                  <c:v>0.19342008753773454</c:v>
                </c:pt>
                <c:pt idx="4">
                  <c:v>0.17278269795261569</c:v>
                </c:pt>
                <c:pt idx="5">
                  <c:v>-0.34364679236194862</c:v>
                </c:pt>
                <c:pt idx="6">
                  <c:v>0.13169802224983784</c:v>
                </c:pt>
              </c:numCache>
            </c:numRef>
          </c:val>
        </c:ser>
        <c:dLbls>
          <c:showVal val="1"/>
        </c:dLbls>
        <c:marker val="1"/>
        <c:axId val="173066496"/>
        <c:axId val="173076480"/>
      </c:lineChart>
      <c:catAx>
        <c:axId val="173025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55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73064960"/>
        <c:crosses val="autoZero"/>
        <c:auto val="1"/>
        <c:lblAlgn val="ctr"/>
        <c:lblOffset val="100"/>
        <c:tickLblSkip val="1"/>
        <c:tickMarkSkip val="1"/>
      </c:catAx>
      <c:valAx>
        <c:axId val="1730649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73025920"/>
        <c:crosses val="autoZero"/>
        <c:crossBetween val="between"/>
      </c:valAx>
      <c:catAx>
        <c:axId val="173066496"/>
        <c:scaling>
          <c:orientation val="minMax"/>
        </c:scaling>
        <c:delete val="1"/>
        <c:axPos val="b"/>
        <c:tickLblPos val="none"/>
        <c:crossAx val="173076480"/>
        <c:crosses val="autoZero"/>
        <c:auto val="1"/>
        <c:lblAlgn val="ctr"/>
        <c:lblOffset val="100"/>
      </c:catAx>
      <c:valAx>
        <c:axId val="1730764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3066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60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66.190506740552024</c:v>
                </c:pt>
                <c:pt idx="1">
                  <c:v>78.847625251381629</c:v>
                </c:pt>
                <c:pt idx="2">
                  <c:v>75.683005410657415</c:v>
                </c:pt>
                <c:pt idx="3">
                  <c:v>87.384583545593486</c:v>
                </c:pt>
                <c:pt idx="4">
                  <c:v>67.755092738023635</c:v>
                </c:pt>
                <c:pt idx="5">
                  <c:v>58.783818471174087</c:v>
                </c:pt>
                <c:pt idx="6">
                  <c:v>58.172819109263749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56.198460653702334</c:v>
                </c:pt>
                <c:pt idx="1">
                  <c:v>65.537969300897316</c:v>
                </c:pt>
                <c:pt idx="2">
                  <c:v>65.851765515438757</c:v>
                </c:pt>
                <c:pt idx="3">
                  <c:v>70.218263221714395</c:v>
                </c:pt>
                <c:pt idx="4">
                  <c:v>59.360163625607328</c:v>
                </c:pt>
                <c:pt idx="5">
                  <c:v>48.466651331162147</c:v>
                </c:pt>
                <c:pt idx="6">
                  <c:v>50.49316232218402</c:v>
                </c:pt>
              </c:numCache>
            </c:numRef>
          </c:val>
        </c:ser>
        <c:dLbls>
          <c:showVal val="1"/>
        </c:dLbls>
        <c:gapWidth val="30"/>
        <c:overlap val="-10"/>
        <c:axId val="173116032"/>
        <c:axId val="173118208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607904806489E-2"/>
                  <c:y val="-0.272858054905299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52301471671550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77E-2"/>
                  <c:y val="-0.1526282187699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220818177353610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64E-2"/>
                  <c:y val="-0.3141840326092297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284485406060209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623474716388106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0.17779928436867998</c:v>
                </c:pt>
                <c:pt idx="1">
                  <c:v>0.20308313016805801</c:v>
                </c:pt>
                <c:pt idx="2">
                  <c:v>0.14929348998112668</c:v>
                </c:pt>
                <c:pt idx="3">
                  <c:v>0.24447087604084405</c:v>
                </c:pt>
                <c:pt idx="4">
                  <c:v>0.14142361812484672</c:v>
                </c:pt>
                <c:pt idx="5">
                  <c:v>0.21287146639277732</c:v>
                </c:pt>
                <c:pt idx="6">
                  <c:v>0.1520930049513991</c:v>
                </c:pt>
              </c:numCache>
            </c:numRef>
          </c:val>
        </c:ser>
        <c:dLbls>
          <c:showVal val="1"/>
        </c:dLbls>
        <c:marker val="1"/>
        <c:axId val="173119744"/>
        <c:axId val="173129728"/>
      </c:lineChart>
      <c:catAx>
        <c:axId val="173116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73118208"/>
        <c:crosses val="autoZero"/>
        <c:auto val="1"/>
        <c:lblAlgn val="ctr"/>
        <c:lblOffset val="100"/>
        <c:tickLblSkip val="1"/>
        <c:tickMarkSkip val="1"/>
      </c:catAx>
      <c:valAx>
        <c:axId val="1731182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73116032"/>
        <c:crosses val="autoZero"/>
        <c:crossBetween val="between"/>
      </c:valAx>
      <c:catAx>
        <c:axId val="173119744"/>
        <c:scaling>
          <c:orientation val="minMax"/>
        </c:scaling>
        <c:delete val="1"/>
        <c:axPos val="b"/>
        <c:tickLblPos val="none"/>
        <c:crossAx val="173129728"/>
        <c:crosses val="autoZero"/>
        <c:auto val="1"/>
        <c:lblAlgn val="ctr"/>
        <c:lblOffset val="100"/>
      </c:catAx>
      <c:valAx>
        <c:axId val="173129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3119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195"/>
          <c:y val="0.2420770376675889"/>
          <c:w val="0.7159975203095343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8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61.94822992561059</c:v>
                </c:pt>
                <c:pt idx="1">
                  <c:v>68.238573995115829</c:v>
                </c:pt>
                <c:pt idx="2">
                  <c:v>70.010767957683953</c:v>
                </c:pt>
                <c:pt idx="3">
                  <c:v>65.294159406914602</c:v>
                </c:pt>
                <c:pt idx="4">
                  <c:v>25.243683752641019</c:v>
                </c:pt>
                <c:pt idx="5">
                  <c:v>50.584803867128819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56.130771897177674</c:v>
                </c:pt>
                <c:pt idx="1">
                  <c:v>62.031173597578807</c:v>
                </c:pt>
                <c:pt idx="2">
                  <c:v>65.140054339908133</c:v>
                </c:pt>
                <c:pt idx="3">
                  <c:v>52.572445737472727</c:v>
                </c:pt>
                <c:pt idx="4">
                  <c:v>33.020258153862542</c:v>
                </c:pt>
                <c:pt idx="5">
                  <c:v>47.133794733309053</c:v>
                </c:pt>
              </c:numCache>
            </c:numRef>
          </c:val>
        </c:ser>
        <c:dLbls>
          <c:showVal val="1"/>
        </c:dLbls>
        <c:gapWidth val="30"/>
        <c:overlap val="-10"/>
        <c:axId val="173168512"/>
        <c:axId val="173178880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2296167760734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60617152585656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281526675069982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0.125183754317612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168E-2"/>
                  <c:y val="-0.243497961923158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487E-2"/>
                  <c:y val="-0.184693633670011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0.10364115496379678</c:v>
                </c:pt>
                <c:pt idx="1">
                  <c:v>0.10006904653790571</c:v>
                </c:pt>
                <c:pt idx="2">
                  <c:v>7.4772943730748054E-2</c:v>
                </c:pt>
                <c:pt idx="3">
                  <c:v>0.24198443673268288</c:v>
                </c:pt>
                <c:pt idx="4">
                  <c:v>-0.23550919453704688</c:v>
                </c:pt>
                <c:pt idx="5">
                  <c:v>7.3217298826588451E-2</c:v>
                </c:pt>
              </c:numCache>
            </c:numRef>
          </c:val>
        </c:ser>
        <c:dLbls>
          <c:showVal val="1"/>
        </c:dLbls>
        <c:marker val="1"/>
        <c:axId val="173180416"/>
        <c:axId val="173181952"/>
      </c:lineChart>
      <c:catAx>
        <c:axId val="173168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73178880"/>
        <c:crosses val="autoZero"/>
        <c:auto val="1"/>
        <c:lblAlgn val="ctr"/>
        <c:lblOffset val="100"/>
        <c:tickLblSkip val="1"/>
        <c:tickMarkSkip val="1"/>
      </c:catAx>
      <c:valAx>
        <c:axId val="1731788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73168512"/>
        <c:crosses val="autoZero"/>
        <c:crossBetween val="between"/>
      </c:valAx>
      <c:catAx>
        <c:axId val="173180416"/>
        <c:scaling>
          <c:orientation val="minMax"/>
        </c:scaling>
        <c:delete val="1"/>
        <c:axPos val="b"/>
        <c:tickLblPos val="none"/>
        <c:crossAx val="173181952"/>
        <c:crosses val="autoZero"/>
        <c:auto val="1"/>
        <c:lblAlgn val="ctr"/>
        <c:lblOffset val="100"/>
      </c:catAx>
      <c:valAx>
        <c:axId val="1731819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3180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52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29"/>
          <c:y val="3.94977654820174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1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#,##0.0_)</c:formatCode>
                <c:ptCount val="7"/>
                <c:pt idx="0">
                  <c:v>50.40765722099205</c:v>
                </c:pt>
                <c:pt idx="1">
                  <c:v>50.40765722099205</c:v>
                </c:pt>
                <c:pt idx="2">
                  <c:v>70.010767957683953</c:v>
                </c:pt>
                <c:pt idx="3">
                  <c:v>55.694222425211237</c:v>
                </c:pt>
                <c:pt idx="4">
                  <c:v>50.27118910527247</c:v>
                </c:pt>
                <c:pt idx="5">
                  <c:v>38.364238410596023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#,##0.0_)</c:formatCode>
                <c:ptCount val="7"/>
                <c:pt idx="0">
                  <c:v>38.245297590081037</c:v>
                </c:pt>
                <c:pt idx="1">
                  <c:v>38.245297590081037</c:v>
                </c:pt>
                <c:pt idx="2">
                  <c:v>65.140054339908133</c:v>
                </c:pt>
                <c:pt idx="3">
                  <c:v>49.567252797442336</c:v>
                </c:pt>
                <c:pt idx="4">
                  <c:v>44.757010631398984</c:v>
                </c:pt>
                <c:pt idx="5">
                  <c:v>45.165562913907287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75461888"/>
        <c:axId val="175463808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3.585181789906211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2.776924713932600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940006875439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66E-2"/>
                  <c:y val="-0.116868073403506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-0.235181953607150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67645489220292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55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0.31800928211538704</c:v>
                </c:pt>
                <c:pt idx="1">
                  <c:v>0.31800928211538704</c:v>
                </c:pt>
                <c:pt idx="2">
                  <c:v>7.4772943730748054E-2</c:v>
                </c:pt>
                <c:pt idx="3">
                  <c:v>0.12360922346870606</c:v>
                </c:pt>
                <c:pt idx="4">
                  <c:v>0.123202564158855</c:v>
                </c:pt>
                <c:pt idx="5">
                  <c:v>-0.15058651026392977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175486080"/>
        <c:axId val="175487616"/>
      </c:lineChart>
      <c:catAx>
        <c:axId val="175461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75463808"/>
        <c:crosses val="autoZero"/>
        <c:auto val="1"/>
        <c:lblAlgn val="ctr"/>
        <c:lblOffset val="100"/>
        <c:tickLblSkip val="1"/>
        <c:tickMarkSkip val="1"/>
      </c:catAx>
      <c:valAx>
        <c:axId val="17546380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75461888"/>
        <c:crosses val="autoZero"/>
        <c:crossBetween val="between"/>
      </c:valAx>
      <c:catAx>
        <c:axId val="175486080"/>
        <c:scaling>
          <c:orientation val="minMax"/>
        </c:scaling>
        <c:delete val="1"/>
        <c:axPos val="b"/>
        <c:tickLblPos val="none"/>
        <c:crossAx val="175487616"/>
        <c:crosses val="autoZero"/>
        <c:auto val="1"/>
        <c:lblAlgn val="ctr"/>
        <c:lblOffset val="100"/>
      </c:catAx>
      <c:valAx>
        <c:axId val="175487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548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39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39E-2"/>
          <c:y val="0.41939070505999887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61.739582341591429</c:v>
                </c:pt>
                <c:pt idx="1">
                  <c:v>74.155472454927192</c:v>
                </c:pt>
                <c:pt idx="2">
                  <c:v>68.911947074317837</c:v>
                </c:pt>
                <c:pt idx="3">
                  <c:v>79.574053105800758</c:v>
                </c:pt>
                <c:pt idx="4">
                  <c:v>66.31480502993891</c:v>
                </c:pt>
                <c:pt idx="5">
                  <c:v>52.095109642808431</c:v>
                </c:pt>
                <c:pt idx="6">
                  <c:v>55.232716159868481</c:v>
                </c:pt>
                <c:pt idx="7">
                  <c:v>50.08018364483604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54.177104779124619</c:v>
                </c:pt>
                <c:pt idx="1">
                  <c:v>63.366596286979849</c:v>
                </c:pt>
                <c:pt idx="2">
                  <c:v>55.60684848526099</c:v>
                </c:pt>
                <c:pt idx="3">
                  <c:v>67.73094668687196</c:v>
                </c:pt>
                <c:pt idx="4">
                  <c:v>59.008698910990205</c:v>
                </c:pt>
                <c:pt idx="5">
                  <c:v>44.638792489429733</c:v>
                </c:pt>
                <c:pt idx="6">
                  <c:v>53.125310741204778</c:v>
                </c:pt>
                <c:pt idx="7">
                  <c:v>45.54752249928066</c:v>
                </c:pt>
              </c:numCache>
            </c:numRef>
          </c:val>
        </c:ser>
        <c:dLbls>
          <c:showVal val="1"/>
        </c:dLbls>
        <c:gapWidth val="30"/>
        <c:overlap val="-10"/>
        <c:axId val="175556096"/>
        <c:axId val="175558016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091E-2"/>
                  <c:y val="-0.2395936942393636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708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697E-2"/>
                  <c:y val="-0.12768019382192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291503920637778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-0.276761995187192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41312254319692E-2"/>
                  <c:y val="-0.25537937695418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3E-2"/>
                  <c:y val="-0.34966555895689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87E-2"/>
                  <c:y val="-0.2111964902516084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0.13958807125811501</c:v>
                </c:pt>
                <c:pt idx="1">
                  <c:v>0.17026125435372585</c:v>
                </c:pt>
                <c:pt idx="2">
                  <c:v>0.23927086233961736</c:v>
                </c:pt>
                <c:pt idx="3">
                  <c:v>0.17485517327375999</c:v>
                </c:pt>
                <c:pt idx="4">
                  <c:v>0.12381405205983897</c:v>
                </c:pt>
                <c:pt idx="5">
                  <c:v>0.16703671263384479</c:v>
                </c:pt>
                <c:pt idx="6">
                  <c:v>3.9668575849461707E-2</c:v>
                </c:pt>
                <c:pt idx="7">
                  <c:v>9.9514987793835941E-2</c:v>
                </c:pt>
              </c:numCache>
            </c:numRef>
          </c:val>
        </c:ser>
        <c:dLbls>
          <c:showVal val="1"/>
        </c:dLbls>
        <c:marker val="1"/>
        <c:axId val="175559808"/>
        <c:axId val="175561344"/>
      </c:lineChart>
      <c:catAx>
        <c:axId val="175556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75558016"/>
        <c:crosses val="autoZero"/>
        <c:auto val="1"/>
        <c:lblAlgn val="ctr"/>
        <c:lblOffset val="100"/>
        <c:tickLblSkip val="1"/>
        <c:tickMarkSkip val="1"/>
      </c:catAx>
      <c:valAx>
        <c:axId val="17555801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75556096"/>
        <c:crosses val="autoZero"/>
        <c:crossBetween val="between"/>
      </c:valAx>
      <c:catAx>
        <c:axId val="175559808"/>
        <c:scaling>
          <c:orientation val="minMax"/>
        </c:scaling>
        <c:delete val="1"/>
        <c:axPos val="b"/>
        <c:tickLblPos val="none"/>
        <c:crossAx val="175561344"/>
        <c:crosses val="autoZero"/>
        <c:auto val="1"/>
        <c:lblAlgn val="ctr"/>
        <c:lblOffset val="100"/>
      </c:catAx>
      <c:valAx>
        <c:axId val="175561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5559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5"/>
          <c:y val="0.17554897113952303"/>
          <c:w val="0.6727479049566712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acumulado MAYO 2011 </c:v>
            </c:pt>
          </c:strCache>
        </c:strRef>
      </c:tx>
      <c:layout>
        <c:manualLayout>
          <c:xMode val="edge"/>
          <c:yMode val="edge"/>
          <c:x val="0.39914716588663568"/>
          <c:y val="0.130412680499628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7.9701542807059171</c:v>
                </c:pt>
                <c:pt idx="1">
                  <c:v>7.464719707339845</c:v>
                </c:pt>
                <c:pt idx="2">
                  <c:v>8.7985506057028875</c:v>
                </c:pt>
                <c:pt idx="3">
                  <c:v>8.4150441226954218</c:v>
                </c:pt>
                <c:pt idx="4">
                  <c:v>8.0503689848869069</c:v>
                </c:pt>
                <c:pt idx="5">
                  <c:v>9.1679414822515959</c:v>
                </c:pt>
                <c:pt idx="6">
                  <c:v>8.6060318732628875</c:v>
                </c:pt>
                <c:pt idx="7">
                  <c:v>8.4050686974522186</c:v>
                </c:pt>
                <c:pt idx="8">
                  <c:v>8.7864038952005572</c:v>
                </c:pt>
                <c:pt idx="9">
                  <c:v>8.1335158618662344</c:v>
                </c:pt>
                <c:pt idx="10">
                  <c:v>7.8487041956057553</c:v>
                </c:pt>
                <c:pt idx="11">
                  <c:v>8.9225455576462096</c:v>
                </c:pt>
                <c:pt idx="12">
                  <c:v>2.1793676470588235</c:v>
                </c:pt>
                <c:pt idx="13">
                  <c:v>2.1793676470588235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70646144"/>
        <c:axId val="171041536"/>
      </c:barChart>
      <c:catAx>
        <c:axId val="170646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49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1041536"/>
        <c:crosses val="autoZero"/>
        <c:auto val="1"/>
        <c:lblAlgn val="ctr"/>
        <c:lblOffset val="100"/>
        <c:tickLblSkip val="1"/>
        <c:tickMarkSkip val="1"/>
      </c:catAx>
      <c:valAx>
        <c:axId val="171041536"/>
        <c:scaling>
          <c:orientation val="minMax"/>
        </c:scaling>
        <c:delete val="1"/>
        <c:axPos val="l"/>
        <c:numFmt formatCode="#,##0.00_)" sourceLinked="1"/>
        <c:tickLblPos val="none"/>
        <c:crossAx val="17064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27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9E-2"/>
          <c:y val="0.46954180103786602"/>
          <c:w val="0.90468819022231306"/>
          <c:h val="0.33059668996677144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8.4150441226954218</c:v>
                </c:pt>
                <c:pt idx="1">
                  <c:v>8.0503689848869069</c:v>
                </c:pt>
                <c:pt idx="2">
                  <c:v>7.3837714563316421</c:v>
                </c:pt>
                <c:pt idx="3">
                  <c:v>7.9747230148549555</c:v>
                </c:pt>
                <c:pt idx="4">
                  <c:v>9.0222339589586369</c:v>
                </c:pt>
                <c:pt idx="5">
                  <c:v>8.0420150928003267</c:v>
                </c:pt>
                <c:pt idx="6">
                  <c:v>9.1679414822515959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7.8605726856202152</c:v>
                </c:pt>
                <c:pt idx="1">
                  <c:v>7.4664040165178411</c:v>
                </c:pt>
                <c:pt idx="2">
                  <c:v>6.6168040478657115</c:v>
                </c:pt>
                <c:pt idx="3">
                  <c:v>7.4858741413693775</c:v>
                </c:pt>
                <c:pt idx="4">
                  <c:v>8.1769151776545499</c:v>
                </c:pt>
                <c:pt idx="5">
                  <c:v>7.2781369379958862</c:v>
                </c:pt>
                <c:pt idx="6">
                  <c:v>8.6271864153728011</c:v>
                </c:pt>
              </c:numCache>
            </c:numRef>
          </c:val>
        </c:ser>
        <c:dLbls>
          <c:showVal val="1"/>
        </c:dLbls>
        <c:gapWidth val="30"/>
        <c:overlap val="-10"/>
        <c:axId val="176022656"/>
        <c:axId val="176024576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26477515674366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44312865257747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58E-2"/>
                  <c:y val="-0.291503920637778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16033820616497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67853389428192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87295169184932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0.55447143707520663</c:v>
                </c:pt>
                <c:pt idx="1">
                  <c:v>0.58396496836906575</c:v>
                </c:pt>
                <c:pt idx="2">
                  <c:v>0.76696740846593059</c:v>
                </c:pt>
                <c:pt idx="3">
                  <c:v>0.48884887348557804</c:v>
                </c:pt>
                <c:pt idx="4">
                  <c:v>0.845318781304087</c:v>
                </c:pt>
                <c:pt idx="5">
                  <c:v>0.76387815480444043</c:v>
                </c:pt>
                <c:pt idx="6">
                  <c:v>0.54075506687879482</c:v>
                </c:pt>
              </c:numCache>
            </c:numRef>
          </c:val>
        </c:ser>
        <c:dLbls>
          <c:showVal val="1"/>
        </c:dLbls>
        <c:marker val="1"/>
        <c:axId val="176030464"/>
        <c:axId val="176032000"/>
      </c:lineChart>
      <c:catAx>
        <c:axId val="176022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55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6024576"/>
        <c:crosses val="autoZero"/>
        <c:auto val="1"/>
        <c:lblAlgn val="ctr"/>
        <c:lblOffset val="100"/>
        <c:tickLblSkip val="1"/>
        <c:tickMarkSkip val="1"/>
      </c:catAx>
      <c:valAx>
        <c:axId val="1760245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6022656"/>
        <c:crosses val="autoZero"/>
        <c:crossBetween val="between"/>
      </c:valAx>
      <c:catAx>
        <c:axId val="176030464"/>
        <c:scaling>
          <c:orientation val="minMax"/>
        </c:scaling>
        <c:delete val="1"/>
        <c:axPos val="b"/>
        <c:tickLblPos val="none"/>
        <c:crossAx val="176032000"/>
        <c:crosses val="autoZero"/>
        <c:auto val="1"/>
        <c:lblAlgn val="ctr"/>
        <c:lblOffset val="100"/>
      </c:catAx>
      <c:valAx>
        <c:axId val="1760320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76030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3"/>
          <c:w val="0.7072399928008992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64"/>
          <c:y val="3.94977654820178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202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8.6060318732628875</c:v>
                </c:pt>
                <c:pt idx="1">
                  <c:v>8.4050686974522186</c:v>
                </c:pt>
                <c:pt idx="2">
                  <c:v>7.7818581034719365</c:v>
                </c:pt>
                <c:pt idx="3">
                  <c:v>8.7954136468964155</c:v>
                </c:pt>
                <c:pt idx="4">
                  <c:v>8.2341486325373019</c:v>
                </c:pt>
                <c:pt idx="5">
                  <c:v>5.32891215823153</c:v>
                </c:pt>
                <c:pt idx="6">
                  <c:v>8.7864038952005572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7.9325490223385886</c:v>
                </c:pt>
                <c:pt idx="1">
                  <c:v>7.6894341206547869</c:v>
                </c:pt>
                <c:pt idx="2">
                  <c:v>8.2451160460844886</c:v>
                </c:pt>
                <c:pt idx="3">
                  <c:v>7.5868729759873155</c:v>
                </c:pt>
                <c:pt idx="4">
                  <c:v>7.7924732022062653</c:v>
                </c:pt>
                <c:pt idx="5">
                  <c:v>6.2403741231488699</c:v>
                </c:pt>
                <c:pt idx="6">
                  <c:v>8.1365210877123335</c:v>
                </c:pt>
              </c:numCache>
            </c:numRef>
          </c:val>
        </c:ser>
        <c:dLbls>
          <c:showVal val="1"/>
        </c:dLbls>
        <c:gapWidth val="30"/>
        <c:overlap val="-10"/>
        <c:axId val="176071424"/>
        <c:axId val="17607334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71E-2"/>
                  <c:y val="-0.260384042431286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243985463355542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4312144973562299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47E-2"/>
                  <c:y val="-0.1833958125296708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39E-2"/>
                  <c:y val="-0.260129978555175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7E-2"/>
                  <c:y val="-0.291453173342937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0.67348285092429894</c:v>
                </c:pt>
                <c:pt idx="1">
                  <c:v>0.7156345767974317</c:v>
                </c:pt>
                <c:pt idx="2">
                  <c:v>-0.46325794261255204</c:v>
                </c:pt>
                <c:pt idx="3">
                  <c:v>1.2085406709091</c:v>
                </c:pt>
                <c:pt idx="4">
                  <c:v>0.44167543033103662</c:v>
                </c:pt>
                <c:pt idx="5">
                  <c:v>-0.91146196491733988</c:v>
                </c:pt>
                <c:pt idx="6">
                  <c:v>0.64988280748822369</c:v>
                </c:pt>
              </c:numCache>
            </c:numRef>
          </c:val>
        </c:ser>
        <c:dLbls>
          <c:showVal val="1"/>
        </c:dLbls>
        <c:marker val="1"/>
        <c:axId val="176075136"/>
        <c:axId val="176076672"/>
      </c:lineChart>
      <c:catAx>
        <c:axId val="176071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76073344"/>
        <c:crosses val="autoZero"/>
        <c:auto val="1"/>
        <c:lblAlgn val="ctr"/>
        <c:lblOffset val="100"/>
        <c:tickLblSkip val="1"/>
        <c:tickMarkSkip val="1"/>
      </c:catAx>
      <c:valAx>
        <c:axId val="17607334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6071424"/>
        <c:crosses val="autoZero"/>
        <c:crossBetween val="between"/>
      </c:valAx>
      <c:catAx>
        <c:axId val="176075136"/>
        <c:scaling>
          <c:orientation val="minMax"/>
        </c:scaling>
        <c:delete val="1"/>
        <c:axPos val="b"/>
        <c:tickLblPos val="none"/>
        <c:crossAx val="176076672"/>
        <c:crosses val="autoZero"/>
        <c:auto val="1"/>
        <c:lblAlgn val="ctr"/>
        <c:lblOffset val="100"/>
      </c:catAx>
      <c:valAx>
        <c:axId val="17607667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7607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76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70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7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8.1335158618662344</c:v>
                </c:pt>
                <c:pt idx="1">
                  <c:v>7.8487041956057553</c:v>
                </c:pt>
                <c:pt idx="2">
                  <c:v>8.0057182287630866</c:v>
                </c:pt>
                <c:pt idx="3">
                  <c:v>8.2235279090560738</c:v>
                </c:pt>
                <c:pt idx="4">
                  <c:v>2.0774400935125659</c:v>
                </c:pt>
                <c:pt idx="5">
                  <c:v>8.9225455576462096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8.0040861207174654</c:v>
                </c:pt>
                <c:pt idx="1">
                  <c:v>7.7344402091211784</c:v>
                </c:pt>
                <c:pt idx="2">
                  <c:v>7.7933373290603516</c:v>
                </c:pt>
                <c:pt idx="3">
                  <c:v>7.8842571920648084</c:v>
                </c:pt>
                <c:pt idx="4">
                  <c:v>4.3688043222926947</c:v>
                </c:pt>
                <c:pt idx="5">
                  <c:v>8.6061856594971626</c:v>
                </c:pt>
              </c:numCache>
            </c:numRef>
          </c:val>
        </c:ser>
        <c:dLbls>
          <c:showVal val="1"/>
        </c:dLbls>
        <c:gapWidth val="30"/>
        <c:overlap val="-10"/>
        <c:axId val="176345088"/>
        <c:axId val="176347008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143959926007170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152509371879450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152628218769951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16E-2"/>
                  <c:y val="-8.776237169937962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89E-2"/>
                  <c:y val="-0.2268659452911422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22E-2"/>
                  <c:y val="-0.155587277162080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0.12942974114876904</c:v>
                </c:pt>
                <c:pt idx="1">
                  <c:v>0.11426398648457692</c:v>
                </c:pt>
                <c:pt idx="2">
                  <c:v>0.21238089970273499</c:v>
                </c:pt>
                <c:pt idx="3">
                  <c:v>0.33927071699126543</c:v>
                </c:pt>
                <c:pt idx="4">
                  <c:v>-2.2913642287801288</c:v>
                </c:pt>
                <c:pt idx="5">
                  <c:v>0.31635989814904697</c:v>
                </c:pt>
              </c:numCache>
            </c:numRef>
          </c:val>
        </c:ser>
        <c:dLbls>
          <c:showVal val="1"/>
        </c:dLbls>
        <c:marker val="1"/>
        <c:axId val="176348544"/>
        <c:axId val="176403584"/>
      </c:lineChart>
      <c:catAx>
        <c:axId val="176345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71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76347008"/>
        <c:crosses val="autoZero"/>
        <c:auto val="1"/>
        <c:lblAlgn val="ctr"/>
        <c:lblOffset val="100"/>
        <c:tickLblSkip val="1"/>
        <c:tickMarkSkip val="1"/>
      </c:catAx>
      <c:valAx>
        <c:axId val="17634700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6345088"/>
        <c:crosses val="autoZero"/>
        <c:crossBetween val="between"/>
      </c:valAx>
      <c:catAx>
        <c:axId val="176348544"/>
        <c:scaling>
          <c:orientation val="minMax"/>
        </c:scaling>
        <c:delete val="1"/>
        <c:axPos val="b"/>
        <c:tickLblPos val="none"/>
        <c:crossAx val="176403584"/>
        <c:crosses val="autoZero"/>
        <c:auto val="1"/>
        <c:lblAlgn val="ctr"/>
        <c:lblOffset val="100"/>
      </c:catAx>
      <c:valAx>
        <c:axId val="17640358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76348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2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4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4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2.1793676470588235</c:v>
                </c:pt>
                <c:pt idx="1">
                  <c:v>2.1793676470588235</c:v>
                </c:pt>
                <c:pt idx="2">
                  <c:v>1.8319012888400439</c:v>
                </c:pt>
                <c:pt idx="3">
                  <c:v>2.3105016342191274</c:v>
                </c:pt>
                <c:pt idx="4">
                  <c:v>2.2121670702179177</c:v>
                </c:pt>
                <c:pt idx="5">
                  <c:v>3.0953780390061447</c:v>
                </c:pt>
                <c:pt idx="6" formatCode="#,##0_)">
                  <c:v>0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2.0799879176675344</c:v>
                </c:pt>
                <c:pt idx="1">
                  <c:v>2.0799879176675344</c:v>
                </c:pt>
                <c:pt idx="2">
                  <c:v>1.8103262509158298</c:v>
                </c:pt>
                <c:pt idx="3">
                  <c:v>2.1296605180533752</c:v>
                </c:pt>
                <c:pt idx="4">
                  <c:v>2.0693712520443395</c:v>
                </c:pt>
                <c:pt idx="5">
                  <c:v>3.4760448521916412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176442752"/>
        <c:axId val="176453120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189697971745215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922E-2"/>
                  <c:y val="-0.185773732545386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1479038093211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E-2"/>
                  <c:y val="-6.281434675135462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189444235271007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405067854044232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9.9379729391289029E-2</c:v>
                </c:pt>
                <c:pt idx="1">
                  <c:v>9.9379729391289029E-2</c:v>
                </c:pt>
                <c:pt idx="2">
                  <c:v>2.1575037924214113E-2</c:v>
                </c:pt>
                <c:pt idx="3">
                  <c:v>0.18084111616575216</c:v>
                </c:pt>
                <c:pt idx="4">
                  <c:v>0.14279581817357823</c:v>
                </c:pt>
                <c:pt idx="5">
                  <c:v>-0.38066681318549644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176454656"/>
        <c:axId val="176468736"/>
      </c:lineChart>
      <c:catAx>
        <c:axId val="176442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76453120"/>
        <c:crosses val="autoZero"/>
        <c:auto val="1"/>
        <c:lblAlgn val="ctr"/>
        <c:lblOffset val="100"/>
        <c:tickLblSkip val="1"/>
        <c:tickMarkSkip val="1"/>
      </c:catAx>
      <c:valAx>
        <c:axId val="17645312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6442752"/>
        <c:crosses val="autoZero"/>
        <c:crossBetween val="between"/>
      </c:valAx>
      <c:catAx>
        <c:axId val="176454656"/>
        <c:scaling>
          <c:orientation val="minMax"/>
        </c:scaling>
        <c:delete val="1"/>
        <c:axPos val="b"/>
        <c:tickLblPos val="none"/>
        <c:crossAx val="176468736"/>
        <c:crosses val="autoZero"/>
        <c:auto val="1"/>
        <c:lblAlgn val="ctr"/>
        <c:lblOffset val="100"/>
      </c:catAx>
      <c:valAx>
        <c:axId val="17646873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76454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55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0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acumulado MAYO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7.9701542807059171</c:v>
                </c:pt>
                <c:pt idx="1">
                  <c:v>7.464719707339845</c:v>
                </c:pt>
                <c:pt idx="2">
                  <c:v>7.1469664348992339</c:v>
                </c:pt>
                <c:pt idx="3">
                  <c:v>7.8188259172560493</c:v>
                </c:pt>
                <c:pt idx="4">
                  <c:v>7.5937252324524946</c:v>
                </c:pt>
                <c:pt idx="5">
                  <c:v>3.2534544766231308</c:v>
                </c:pt>
                <c:pt idx="6">
                  <c:v>5.0352329727443044</c:v>
                </c:pt>
                <c:pt idx="7">
                  <c:v>8.7985506057028875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acumulado MAYO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7.5354689789797993</c:v>
                </c:pt>
                <c:pt idx="1">
                  <c:v>7.0060105540048783</c:v>
                </c:pt>
                <c:pt idx="2">
                  <c:v>6.4800388647269553</c:v>
                </c:pt>
                <c:pt idx="3">
                  <c:v>7.372607875768761</c:v>
                </c:pt>
                <c:pt idx="4">
                  <c:v>7.0040595507644214</c:v>
                </c:pt>
                <c:pt idx="5">
                  <c:v>3.374398570315722</c:v>
                </c:pt>
                <c:pt idx="6">
                  <c:v>5.2792490118577078</c:v>
                </c:pt>
                <c:pt idx="7">
                  <c:v>8.3609574313717729</c:v>
                </c:pt>
              </c:numCache>
            </c:numRef>
          </c:val>
        </c:ser>
        <c:dLbls>
          <c:showVal val="1"/>
        </c:dLbls>
        <c:gapWidth val="30"/>
        <c:overlap val="-10"/>
        <c:axId val="176496000"/>
        <c:axId val="176502272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09E-2"/>
                  <c:y val="-0.301963756609425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77E-2"/>
                  <c:y val="-0.273091165059669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302440307799941E-2"/>
                  <c:y val="-9.85741647158971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16E-2"/>
                  <c:y val="-0.312294268829702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23518228100905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56E-2"/>
                  <c:y val="-0.267853389428192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98E-2"/>
                  <c:y val="-0.245715127604891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-0.3151462667998106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0.43468530172611786</c:v>
                </c:pt>
                <c:pt idx="1">
                  <c:v>0.45870915333496676</c:v>
                </c:pt>
                <c:pt idx="2">
                  <c:v>0.66692757017227855</c:v>
                </c:pt>
                <c:pt idx="3">
                  <c:v>0.44621804148728827</c:v>
                </c:pt>
                <c:pt idx="4">
                  <c:v>0.58966568168807321</c:v>
                </c:pt>
                <c:pt idx="5">
                  <c:v>-0.12094409369259118</c:v>
                </c:pt>
                <c:pt idx="6">
                  <c:v>-0.24401603911340342</c:v>
                </c:pt>
                <c:pt idx="7">
                  <c:v>0.43759317433111455</c:v>
                </c:pt>
              </c:numCache>
            </c:numRef>
          </c:val>
        </c:ser>
        <c:dLbls>
          <c:showVal val="1"/>
        </c:dLbls>
        <c:marker val="1"/>
        <c:axId val="176503808"/>
        <c:axId val="176513792"/>
      </c:lineChart>
      <c:catAx>
        <c:axId val="176496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71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6502272"/>
        <c:crosses val="autoZero"/>
        <c:auto val="1"/>
        <c:lblAlgn val="ctr"/>
        <c:lblOffset val="100"/>
        <c:tickLblSkip val="1"/>
        <c:tickMarkSkip val="1"/>
      </c:catAx>
      <c:valAx>
        <c:axId val="17650227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76496000"/>
        <c:crosses val="autoZero"/>
        <c:crossBetween val="between"/>
      </c:valAx>
      <c:catAx>
        <c:axId val="176503808"/>
        <c:scaling>
          <c:orientation val="minMax"/>
        </c:scaling>
        <c:delete val="1"/>
        <c:axPos val="b"/>
        <c:tickLblPos val="none"/>
        <c:crossAx val="176513792"/>
        <c:crosses val="autoZero"/>
        <c:auto val="1"/>
        <c:lblAlgn val="ctr"/>
        <c:lblOffset val="100"/>
      </c:catAx>
      <c:valAx>
        <c:axId val="17651379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76503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33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55"/>
          <c:y val="0.1433889045628264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202667136"/>
        <c:axId val="202723328"/>
      </c:barChart>
      <c:catAx>
        <c:axId val="202667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2723328"/>
        <c:crosses val="autoZero"/>
        <c:auto val="1"/>
        <c:lblAlgn val="ctr"/>
        <c:lblOffset val="100"/>
        <c:tickLblSkip val="1"/>
        <c:tickMarkSkip val="1"/>
      </c:catAx>
      <c:valAx>
        <c:axId val="202723328"/>
        <c:scaling>
          <c:orientation val="minMax"/>
        </c:scaling>
        <c:delete val="1"/>
        <c:axPos val="l"/>
        <c:numFmt formatCode="#,##0_)" sourceLinked="1"/>
        <c:tickLblPos val="none"/>
        <c:crossAx val="20266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828"/>
          <c:y val="0.146646233553054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57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176767744"/>
        <c:axId val="176770432"/>
      </c:barChart>
      <c:catAx>
        <c:axId val="17676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6770432"/>
        <c:crosses val="autoZero"/>
        <c:auto val="1"/>
        <c:lblAlgn val="ctr"/>
        <c:lblOffset val="100"/>
        <c:tickLblSkip val="1"/>
        <c:tickMarkSkip val="1"/>
      </c:catAx>
      <c:valAx>
        <c:axId val="176770432"/>
        <c:scaling>
          <c:orientation val="minMax"/>
        </c:scaling>
        <c:delete val="1"/>
        <c:axPos val="l"/>
        <c:numFmt formatCode="#,##0_)" sourceLinked="1"/>
        <c:tickLblPos val="none"/>
        <c:crossAx val="17676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32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23"/>
          <c:w val="0.97124145897052372"/>
          <c:h val="0.4296812898387713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78029312"/>
        <c:axId val="17803123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512962512339018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37E-2"/>
                  <c:y val="-0.319026346196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589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901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477E-2"/>
                  <c:y val="-0.14920379850477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178037120"/>
        <c:axId val="178038656"/>
      </c:lineChart>
      <c:catAx>
        <c:axId val="178029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8031232"/>
        <c:crosses val="autoZero"/>
        <c:auto val="1"/>
        <c:lblAlgn val="ctr"/>
        <c:lblOffset val="100"/>
        <c:tickLblSkip val="1"/>
        <c:tickMarkSkip val="1"/>
      </c:catAx>
      <c:valAx>
        <c:axId val="178031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8029312"/>
        <c:crosses val="autoZero"/>
        <c:crossBetween val="between"/>
      </c:valAx>
      <c:catAx>
        <c:axId val="178037120"/>
        <c:scaling>
          <c:orientation val="minMax"/>
        </c:scaling>
        <c:delete val="1"/>
        <c:axPos val="b"/>
        <c:tickLblPos val="none"/>
        <c:crossAx val="178038656"/>
        <c:crosses val="autoZero"/>
        <c:auto val="1"/>
        <c:lblAlgn val="ctr"/>
        <c:lblOffset val="100"/>
      </c:catAx>
      <c:valAx>
        <c:axId val="178038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803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3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46"/>
          <c:y val="7.649479662427714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084E-3"/>
          <c:y val="0.39955316843510946"/>
          <c:w val="0.97258856752705758"/>
          <c:h val="0.4484773712249105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dLbls>
          <c:showVal val="1"/>
        </c:dLbls>
        <c:gapWidth val="30"/>
        <c:overlap val="-10"/>
        <c:axId val="178086656"/>
        <c:axId val="178088576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323721974033035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79E-2"/>
                  <c:y val="-7.82474104493530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77E-2"/>
                  <c:y val="0.222180820833771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03521612890209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3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388335629422E-2"/>
                  <c:y val="0.22834986371424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1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78090368"/>
        <c:axId val="178091904"/>
      </c:lineChart>
      <c:catAx>
        <c:axId val="178086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8088576"/>
        <c:crosses val="autoZero"/>
        <c:auto val="1"/>
        <c:lblAlgn val="ctr"/>
        <c:lblOffset val="100"/>
        <c:tickLblSkip val="1"/>
        <c:tickMarkSkip val="1"/>
      </c:catAx>
      <c:valAx>
        <c:axId val="1780885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8086656"/>
        <c:crosses val="autoZero"/>
        <c:crossBetween val="between"/>
      </c:valAx>
      <c:catAx>
        <c:axId val="178090368"/>
        <c:scaling>
          <c:orientation val="minMax"/>
        </c:scaling>
        <c:delete val="1"/>
        <c:axPos val="b"/>
        <c:tickLblPos val="none"/>
        <c:crossAx val="178091904"/>
        <c:crosses val="autoZero"/>
        <c:auto val="1"/>
        <c:lblAlgn val="ctr"/>
        <c:lblOffset val="100"/>
      </c:catAx>
      <c:valAx>
        <c:axId val="1780919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8090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77"/>
          <c:y val="0.1548921016770924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372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23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78127232"/>
        <c:axId val="178129152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34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57E-2"/>
                  <c:y val="-0.124491479381404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45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66E-2"/>
                  <c:y val="0.17803455165119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85E-2"/>
                  <c:y val="-0.389774951600438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178147328"/>
        <c:axId val="178148864"/>
      </c:lineChart>
      <c:catAx>
        <c:axId val="178127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8129152"/>
        <c:crosses val="autoZero"/>
        <c:auto val="1"/>
        <c:lblAlgn val="ctr"/>
        <c:lblOffset val="100"/>
        <c:tickLblSkip val="1"/>
        <c:tickMarkSkip val="1"/>
      </c:catAx>
      <c:valAx>
        <c:axId val="178129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8127232"/>
        <c:crosses val="autoZero"/>
        <c:crossBetween val="between"/>
      </c:valAx>
      <c:catAx>
        <c:axId val="178147328"/>
        <c:scaling>
          <c:orientation val="minMax"/>
        </c:scaling>
        <c:delete val="1"/>
        <c:axPos val="b"/>
        <c:tickLblPos val="none"/>
        <c:crossAx val="178148864"/>
        <c:crosses val="autoZero"/>
        <c:auto val="1"/>
        <c:lblAlgn val="ctr"/>
        <c:lblOffset val="100"/>
      </c:catAx>
      <c:valAx>
        <c:axId val="1781488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8147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4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73"/>
          <c:y val="7.6494796624277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084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dLbls>
          <c:showVal val="1"/>
        </c:dLbls>
        <c:gapWidth val="30"/>
        <c:overlap val="-10"/>
        <c:axId val="178298880"/>
        <c:axId val="178300800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73136823733352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2.22526731457142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15E-2"/>
                  <c:y val="0.156669900222991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32E-2"/>
                  <c:y val="0.123999248706400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56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12655868388898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78302336"/>
        <c:axId val="178304128"/>
      </c:lineChart>
      <c:catAx>
        <c:axId val="178298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8300800"/>
        <c:crosses val="autoZero"/>
        <c:auto val="1"/>
        <c:lblAlgn val="ctr"/>
        <c:lblOffset val="100"/>
        <c:tickLblSkip val="1"/>
        <c:tickMarkSkip val="1"/>
      </c:catAx>
      <c:valAx>
        <c:axId val="178300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8298880"/>
        <c:crosses val="autoZero"/>
        <c:crossBetween val="between"/>
      </c:valAx>
      <c:catAx>
        <c:axId val="178302336"/>
        <c:scaling>
          <c:orientation val="minMax"/>
        </c:scaling>
        <c:delete val="1"/>
        <c:axPos val="b"/>
        <c:tickLblPos val="none"/>
        <c:crossAx val="178304128"/>
        <c:crosses val="autoZero"/>
        <c:auto val="1"/>
        <c:lblAlgn val="ctr"/>
        <c:lblOffset val="100"/>
      </c:catAx>
      <c:valAx>
        <c:axId val="1783041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8302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88"/>
          <c:y val="0.1548921016770925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3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78396160"/>
        <c:axId val="178402432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01E-2"/>
                  <c:y val="-9.356473297980673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407E-2"/>
                  <c:y val="-9.045512594507909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178403968"/>
        <c:axId val="178422144"/>
      </c:lineChart>
      <c:catAx>
        <c:axId val="178396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8402432"/>
        <c:crosses val="autoZero"/>
        <c:auto val="1"/>
        <c:lblAlgn val="ctr"/>
        <c:lblOffset val="100"/>
        <c:tickLblSkip val="1"/>
        <c:tickMarkSkip val="1"/>
      </c:catAx>
      <c:valAx>
        <c:axId val="1784024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8396160"/>
        <c:crosses val="autoZero"/>
        <c:crossBetween val="between"/>
      </c:valAx>
      <c:catAx>
        <c:axId val="178403968"/>
        <c:scaling>
          <c:orientation val="minMax"/>
        </c:scaling>
        <c:delete val="1"/>
        <c:axPos val="b"/>
        <c:tickLblPos val="none"/>
        <c:crossAx val="178422144"/>
        <c:crosses val="autoZero"/>
        <c:auto val="1"/>
        <c:lblAlgn val="ctr"/>
        <c:lblOffset val="100"/>
      </c:catAx>
      <c:valAx>
        <c:axId val="1784221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8403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79"/>
          <c:y val="7.649479662427728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51"/>
          <c:w val="0.99345967849452554"/>
          <c:h val="0.4215024112094485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dLbls>
          <c:showVal val="1"/>
        </c:dLbls>
        <c:gapWidth val="30"/>
        <c:overlap val="-10"/>
        <c:axId val="179128576"/>
        <c:axId val="179167616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97061398225357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20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7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56E-2"/>
                  <c:y val="-0.318856468028001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77E-2"/>
                  <c:y val="-0.166220371162100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79169152"/>
        <c:axId val="179170688"/>
      </c:lineChart>
      <c:catAx>
        <c:axId val="179128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9167616"/>
        <c:crosses val="autoZero"/>
        <c:auto val="1"/>
        <c:lblAlgn val="ctr"/>
        <c:lblOffset val="100"/>
        <c:tickLblSkip val="1"/>
        <c:tickMarkSkip val="1"/>
      </c:catAx>
      <c:valAx>
        <c:axId val="1791676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9128576"/>
        <c:crosses val="autoZero"/>
        <c:crossBetween val="between"/>
      </c:valAx>
      <c:catAx>
        <c:axId val="179169152"/>
        <c:scaling>
          <c:orientation val="minMax"/>
        </c:scaling>
        <c:delete val="1"/>
        <c:axPos val="b"/>
        <c:tickLblPos val="none"/>
        <c:crossAx val="179170688"/>
        <c:crosses val="autoZero"/>
        <c:auto val="1"/>
        <c:lblAlgn val="ctr"/>
        <c:lblOffset val="100"/>
      </c:catAx>
      <c:valAx>
        <c:axId val="179170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9169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82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46"/>
          <c:y val="7.649479662427715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3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79230208"/>
        <c:axId val="179232128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67257526514504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539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29E-2"/>
                  <c:y val="0.274592652312184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39E-2"/>
                  <c:y val="0.242257594786339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179238016"/>
        <c:axId val="179239552"/>
      </c:lineChart>
      <c:catAx>
        <c:axId val="179230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9232128"/>
        <c:crosses val="autoZero"/>
        <c:auto val="1"/>
        <c:lblAlgn val="ctr"/>
        <c:lblOffset val="100"/>
        <c:tickLblSkip val="1"/>
        <c:tickMarkSkip val="1"/>
      </c:catAx>
      <c:valAx>
        <c:axId val="1792321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9230208"/>
        <c:crosses val="autoZero"/>
        <c:crossBetween val="between"/>
      </c:valAx>
      <c:catAx>
        <c:axId val="179238016"/>
        <c:scaling>
          <c:orientation val="minMax"/>
        </c:scaling>
        <c:delete val="1"/>
        <c:axPos val="b"/>
        <c:tickLblPos val="none"/>
        <c:crossAx val="179239552"/>
        <c:crosses val="autoZero"/>
        <c:auto val="1"/>
        <c:lblAlgn val="ctr"/>
        <c:lblOffset val="100"/>
      </c:catAx>
      <c:valAx>
        <c:axId val="179239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9238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87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5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01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79307264"/>
        <c:axId val="179309184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3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951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179319168"/>
        <c:axId val="179320704"/>
      </c:lineChart>
      <c:catAx>
        <c:axId val="179307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79309184"/>
        <c:crosses val="autoZero"/>
        <c:auto val="1"/>
        <c:lblAlgn val="ctr"/>
        <c:lblOffset val="100"/>
        <c:tickLblSkip val="1"/>
        <c:tickMarkSkip val="1"/>
      </c:catAx>
      <c:valAx>
        <c:axId val="179309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9307264"/>
        <c:crosses val="autoZero"/>
        <c:crossBetween val="between"/>
      </c:valAx>
      <c:catAx>
        <c:axId val="179319168"/>
        <c:scaling>
          <c:orientation val="minMax"/>
        </c:scaling>
        <c:delete val="1"/>
        <c:axPos val="b"/>
        <c:tickLblPos val="none"/>
        <c:crossAx val="179320704"/>
        <c:crosses val="autoZero"/>
        <c:auto val="1"/>
        <c:lblAlgn val="ctr"/>
        <c:lblOffset val="100"/>
      </c:catAx>
      <c:valAx>
        <c:axId val="179320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9319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4"/>
          <c:y val="0.14392690709579742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0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84E-2"/>
          <c:y val="0.42357429811069652"/>
          <c:w val="0.95777965770807982"/>
          <c:h val="0.4180586610347196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79557120"/>
        <c:axId val="17955904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726E-2"/>
                  <c:y val="-0.462428012824928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08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85E-2"/>
                  <c:y val="0.201089965795092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38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179564928"/>
        <c:axId val="179566464"/>
      </c:lineChart>
      <c:catAx>
        <c:axId val="179557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9559040"/>
        <c:crosses val="autoZero"/>
        <c:auto val="1"/>
        <c:lblAlgn val="ctr"/>
        <c:lblOffset val="100"/>
        <c:tickLblSkip val="1"/>
        <c:tickMarkSkip val="1"/>
      </c:catAx>
      <c:valAx>
        <c:axId val="1795590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9557120"/>
        <c:crosses val="autoZero"/>
        <c:crossBetween val="between"/>
      </c:valAx>
      <c:catAx>
        <c:axId val="179564928"/>
        <c:scaling>
          <c:orientation val="minMax"/>
        </c:scaling>
        <c:delete val="1"/>
        <c:axPos val="b"/>
        <c:tickLblPos val="none"/>
        <c:crossAx val="179566464"/>
        <c:crosses val="autoZero"/>
        <c:auto val="1"/>
        <c:lblAlgn val="ctr"/>
        <c:lblOffset val="100"/>
      </c:catAx>
      <c:valAx>
        <c:axId val="179566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956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4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51"/>
          <c:y val="7.649479662427718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572"/>
          <c:h val="0.4396766767334765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dLbls>
          <c:showVal val="1"/>
        </c:dLbls>
        <c:gapWidth val="30"/>
        <c:overlap val="-10"/>
        <c:axId val="179606272"/>
        <c:axId val="179608192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55E-2"/>
                  <c:y val="-0.490764338071196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58864915529536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948788597376E-2"/>
                  <c:y val="-3.21545164548773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834E-2"/>
                  <c:y val="-0.161164917744577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75E-2"/>
                  <c:y val="0.143571114520994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505140936397817E-2"/>
                  <c:y val="0.199868371904896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7850147269930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79609984"/>
        <c:axId val="179611520"/>
      </c:lineChart>
      <c:catAx>
        <c:axId val="17960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9608192"/>
        <c:crosses val="autoZero"/>
        <c:auto val="1"/>
        <c:lblAlgn val="ctr"/>
        <c:lblOffset val="100"/>
        <c:tickLblSkip val="1"/>
        <c:tickMarkSkip val="1"/>
      </c:catAx>
      <c:valAx>
        <c:axId val="1796081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9606272"/>
        <c:crosses val="autoZero"/>
        <c:crossBetween val="between"/>
      </c:valAx>
      <c:catAx>
        <c:axId val="179609984"/>
        <c:scaling>
          <c:orientation val="minMax"/>
        </c:scaling>
        <c:delete val="1"/>
        <c:axPos val="b"/>
        <c:tickLblPos val="none"/>
        <c:crossAx val="179611520"/>
        <c:crosses val="autoZero"/>
        <c:auto val="1"/>
        <c:lblAlgn val="ctr"/>
        <c:lblOffset val="100"/>
      </c:catAx>
      <c:valAx>
        <c:axId val="179611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79609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"/>
          <c:w val="0.61919715434631695"/>
          <c:h val="0.782945736434119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37E-3"/>
                  <c:y val="-0.1765957338927882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1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23E-4"/>
                  <c:y val="3.08502716230243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8E-4"/>
                  <c:y val="-0.1765957394860554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1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51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26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8E-4"/>
                  <c:y val="-0.1765957394860554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95"/>
          <c:w val="0.61919715434631695"/>
          <c:h val="0.78294573643412024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16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78E-4"/>
                  <c:y val="3.08502716230243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5E-3"/>
                  <c:y val="-0.1765957338927883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1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78E-4"/>
                  <c:y val="3.08502716230243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4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5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9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08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5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43E-4"/>
                  <c:y val="3.085027162302440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994E-3"/>
                  <c:y val="6.921709294234536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2E-4"/>
                  <c:y val="-0.1765957394860555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29E-3"/>
                  <c:y val="6.921709294234541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marzo 2011</c:v>
            </c:pt>
          </c:strCache>
        </c:strRef>
      </c:tx>
      <c:layout>
        <c:manualLayout>
          <c:xMode val="edge"/>
          <c:yMode val="edge"/>
          <c:x val="0.42716219158051288"/>
          <c:y val="8.9101060300691051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134266</c:v>
                </c:pt>
                <c:pt idx="1">
                  <c:v>82109</c:v>
                </c:pt>
                <c:pt idx="2">
                  <c:v>50845</c:v>
                </c:pt>
                <c:pt idx="3">
                  <c:v>511</c:v>
                </c:pt>
                <c:pt idx="4">
                  <c:v>801</c:v>
                </c:pt>
              </c:numCache>
            </c:numRef>
          </c:val>
        </c:ser>
        <c:dLbls>
          <c:showVal val="1"/>
        </c:dLbls>
        <c:gapWidth val="90"/>
        <c:overlap val="-30"/>
        <c:axId val="172738816"/>
        <c:axId val="172843392"/>
      </c:barChart>
      <c:catAx>
        <c:axId val="172738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65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2843392"/>
        <c:crosses val="autoZero"/>
        <c:auto val="1"/>
        <c:lblAlgn val="ctr"/>
        <c:lblOffset val="100"/>
        <c:tickLblSkip val="1"/>
        <c:tickMarkSkip val="1"/>
      </c:catAx>
      <c:valAx>
        <c:axId val="17284339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273881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78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6995"/>
          <c:w val="0.88571501256815155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6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3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9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0.71350271923861319</c:v>
                </c:pt>
                <c:pt idx="1">
                  <c:v>0.2857324949014276</c:v>
                </c:pt>
                <c:pt idx="2">
                  <c:v>4.6736913664174033E-4</c:v>
                </c:pt>
                <c:pt idx="3">
                  <c:v>2.9741672331747113E-4</c:v>
                </c:pt>
              </c:numCache>
            </c:numRef>
          </c:val>
        </c:ser>
        <c:dLbls>
          <c:showVal val="1"/>
        </c:dLbls>
        <c:gapWidth val="90"/>
        <c:overlap val="-30"/>
        <c:axId val="202787456"/>
        <c:axId val="179918336"/>
      </c:barChart>
      <c:catAx>
        <c:axId val="202787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6E-3"/>
              <c:y val="0.931272560002149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9918336"/>
        <c:crosses val="autoZero"/>
        <c:auto val="1"/>
        <c:lblAlgn val="ctr"/>
        <c:lblOffset val="100"/>
        <c:tickLblSkip val="1"/>
        <c:tickMarkSkip val="1"/>
      </c:catAx>
      <c:valAx>
        <c:axId val="179918336"/>
        <c:scaling>
          <c:orientation val="minMax"/>
        </c:scaling>
        <c:delete val="1"/>
        <c:axPos val="l"/>
        <c:numFmt formatCode="0.0%" sourceLinked="1"/>
        <c:tickLblPos val="none"/>
        <c:crossAx val="202787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36"/>
          <c:y val="0.25068785906405688"/>
          <c:w val="0.33109278987186896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4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199"/>
          <c:h val="0.46487222839476633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82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7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34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179931392"/>
        <c:axId val="179937664"/>
      </c:barChart>
      <c:catAx>
        <c:axId val="179931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7E-3"/>
              <c:y val="0.93127256000214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79937664"/>
        <c:crosses val="autoZero"/>
        <c:auto val="1"/>
        <c:lblAlgn val="ctr"/>
        <c:lblOffset val="100"/>
        <c:tickLblSkip val="1"/>
        <c:tickMarkSkip val="1"/>
      </c:catAx>
      <c:valAx>
        <c:axId val="179937664"/>
        <c:scaling>
          <c:orientation val="minMax"/>
        </c:scaling>
        <c:delete val="1"/>
        <c:axPos val="l"/>
        <c:numFmt formatCode="0.0%" sourceLinked="1"/>
        <c:tickLblPos val="none"/>
        <c:crossAx val="179931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02"/>
          <c:w val="0.331092789871869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6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37"/>
          <c:w val="0.885715012568151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82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7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34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84168832"/>
        <c:axId val="184170752"/>
      </c:barChart>
      <c:catAx>
        <c:axId val="184168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7E-3"/>
              <c:y val="0.93127256000214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4170752"/>
        <c:crosses val="autoZero"/>
        <c:auto val="1"/>
        <c:lblAlgn val="ctr"/>
        <c:lblOffset val="100"/>
        <c:tickLblSkip val="1"/>
        <c:tickMarkSkip val="1"/>
      </c:catAx>
      <c:valAx>
        <c:axId val="184170752"/>
        <c:scaling>
          <c:orientation val="minMax"/>
        </c:scaling>
        <c:delete val="1"/>
        <c:axPos val="l"/>
        <c:numFmt formatCode="0.0%" sourceLinked="1"/>
        <c:tickLblPos val="none"/>
        <c:crossAx val="184168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6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37"/>
          <c:w val="0.885715012568151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82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7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34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184191232"/>
        <c:axId val="184217984"/>
      </c:barChart>
      <c:catAx>
        <c:axId val="184191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7E-3"/>
              <c:y val="0.93127256000214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4217984"/>
        <c:crosses val="autoZero"/>
        <c:auto val="1"/>
        <c:lblAlgn val="ctr"/>
        <c:lblOffset val="100"/>
        <c:tickLblSkip val="1"/>
        <c:tickMarkSkip val="1"/>
      </c:catAx>
      <c:valAx>
        <c:axId val="184217984"/>
        <c:scaling>
          <c:orientation val="minMax"/>
        </c:scaling>
        <c:delete val="1"/>
        <c:axPos val="l"/>
        <c:numFmt formatCode="0.0%" sourceLinked="1"/>
        <c:tickLblPos val="none"/>
        <c:crossAx val="18419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"/>
          <c:y val="0.25994662142430736"/>
          <c:w val="0.331092789871869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29</xdr:row>
      <xdr:rowOff>123825</xdr:rowOff>
    </xdr:from>
    <xdr:to>
      <xdr:col>6</xdr:col>
      <xdr:colOff>466725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17</xdr:row>
      <xdr:rowOff>19050</xdr:rowOff>
    </xdr:from>
    <xdr:to>
      <xdr:col>16</xdr:col>
      <xdr:colOff>381000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29</xdr:row>
      <xdr:rowOff>38100</xdr:rowOff>
    </xdr:from>
    <xdr:to>
      <xdr:col>6</xdr:col>
      <xdr:colOff>390525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16</xdr:row>
      <xdr:rowOff>9525</xdr:rowOff>
    </xdr:from>
    <xdr:to>
      <xdr:col>15</xdr:col>
      <xdr:colOff>314325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29</xdr:row>
      <xdr:rowOff>66675</xdr:rowOff>
    </xdr:from>
    <xdr:to>
      <xdr:col>4</xdr:col>
      <xdr:colOff>361950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16</xdr:row>
      <xdr:rowOff>85725</xdr:rowOff>
    </xdr:from>
    <xdr:to>
      <xdr:col>12</xdr:col>
      <xdr:colOff>590550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acumulado MAYO 2011 </v>
          </cell>
        </row>
        <row r="8">
          <cell r="E8">
            <v>2090216</v>
          </cell>
        </row>
        <row r="9">
          <cell r="E9">
            <v>1298161</v>
          </cell>
        </row>
        <row r="10">
          <cell r="E10">
            <v>792055</v>
          </cell>
        </row>
        <row r="12">
          <cell r="E12">
            <v>742815</v>
          </cell>
        </row>
        <row r="13">
          <cell r="E13">
            <v>500427</v>
          </cell>
        </row>
        <row r="14">
          <cell r="E14">
            <v>242388</v>
          </cell>
        </row>
        <row r="16">
          <cell r="E16">
            <v>613806</v>
          </cell>
        </row>
        <row r="17">
          <cell r="E17">
            <v>290331</v>
          </cell>
        </row>
        <row r="18">
          <cell r="E18">
            <v>323475</v>
          </cell>
        </row>
        <row r="20">
          <cell r="E20">
            <v>292557</v>
          </cell>
        </row>
        <row r="21">
          <cell r="E21">
            <v>214963</v>
          </cell>
        </row>
        <row r="22">
          <cell r="E22">
            <v>77594</v>
          </cell>
        </row>
        <row r="24">
          <cell r="E24">
            <v>68000</v>
          </cell>
        </row>
        <row r="25">
          <cell r="E25">
            <v>68000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acumulado MAYO 2010</v>
          </cell>
          <cell r="E6" t="str">
            <v xml:space="preserve">acumulado MAYO 2011 </v>
          </cell>
          <cell r="G6" t="str">
            <v>var. interanual</v>
          </cell>
          <cell r="J6" t="str">
            <v>acumulado MAYO 2010</v>
          </cell>
          <cell r="L6" t="str">
            <v xml:space="preserve">acumulado MAYO 2011 </v>
          </cell>
          <cell r="N6" t="str">
            <v>var. interanual</v>
          </cell>
        </row>
        <row r="8">
          <cell r="B8" t="str">
            <v>Total Alojados</v>
          </cell>
          <cell r="C8">
            <v>686415</v>
          </cell>
          <cell r="E8">
            <v>742815</v>
          </cell>
          <cell r="G8">
            <v>8.216603658136841E-2</v>
          </cell>
          <cell r="I8" t="str">
            <v>Total Alojados</v>
          </cell>
          <cell r="J8">
            <v>574432</v>
          </cell>
          <cell r="L8">
            <v>613806</v>
          </cell>
          <cell r="N8">
            <v>6.8544231519135426E-2</v>
          </cell>
        </row>
        <row r="10">
          <cell r="B10" t="str">
            <v>Hotelera</v>
          </cell>
          <cell r="C10">
            <v>453328</v>
          </cell>
          <cell r="E10">
            <v>500427</v>
          </cell>
          <cell r="G10">
            <v>0.1038960752479441</v>
          </cell>
          <cell r="I10" t="str">
            <v>Hotelera</v>
          </cell>
          <cell r="J10">
            <v>262070</v>
          </cell>
          <cell r="L10">
            <v>290331</v>
          </cell>
          <cell r="N10">
            <v>0.10783760064105011</v>
          </cell>
        </row>
        <row r="11">
          <cell r="B11" t="str">
            <v>5*</v>
          </cell>
          <cell r="C11">
            <v>66603</v>
          </cell>
          <cell r="E11">
            <v>74104</v>
          </cell>
          <cell r="G11">
            <v>0.11262255453958531</v>
          </cell>
          <cell r="I11" t="str">
            <v>5*</v>
          </cell>
          <cell r="J11">
            <v>29945</v>
          </cell>
          <cell r="L11">
            <v>36435</v>
          </cell>
          <cell r="N11">
            <v>0.21673067290031725</v>
          </cell>
        </row>
        <row r="12">
          <cell r="B12" t="str">
            <v>4*</v>
          </cell>
          <cell r="C12">
            <v>306884</v>
          </cell>
          <cell r="E12">
            <v>343791</v>
          </cell>
          <cell r="G12">
            <v>0.1202636826944383</v>
          </cell>
          <cell r="I12" t="str">
            <v>4*</v>
          </cell>
          <cell r="J12">
            <v>148838</v>
          </cell>
          <cell r="L12">
            <v>162264</v>
          </cell>
          <cell r="N12">
            <v>9.0205458283502862E-2</v>
          </cell>
        </row>
        <row r="13">
          <cell r="B13" t="str">
            <v>3*</v>
          </cell>
          <cell r="C13">
            <v>73035</v>
          </cell>
          <cell r="E13">
            <v>77629</v>
          </cell>
          <cell r="G13">
            <v>6.2901348668446641E-2</v>
          </cell>
          <cell r="I13" t="str">
            <v>3*</v>
          </cell>
          <cell r="J13">
            <v>76872</v>
          </cell>
          <cell r="L13">
            <v>83037</v>
          </cell>
          <cell r="N13">
            <v>8.019825163908835E-2</v>
          </cell>
        </row>
        <row r="14">
          <cell r="B14" t="str">
            <v>1* y 2*</v>
          </cell>
          <cell r="C14">
            <v>6806</v>
          </cell>
          <cell r="E14">
            <v>4903</v>
          </cell>
          <cell r="G14">
            <v>-0.2796062297972377</v>
          </cell>
          <cell r="I14" t="str">
            <v>1* y 2*</v>
          </cell>
          <cell r="J14">
            <v>6415</v>
          </cell>
          <cell r="L14">
            <v>8595</v>
          </cell>
          <cell r="N14">
            <v>0.33982852689010135</v>
          </cell>
        </row>
        <row r="16">
          <cell r="B16" t="str">
            <v>Extrahotelera</v>
          </cell>
          <cell r="C16">
            <v>233087</v>
          </cell>
          <cell r="E16">
            <v>242388</v>
          </cell>
          <cell r="G16">
            <v>3.990355532483579E-2</v>
          </cell>
          <cell r="I16" t="str">
            <v>Extrahotelera</v>
          </cell>
          <cell r="J16">
            <v>312362</v>
          </cell>
          <cell r="L16">
            <v>323475</v>
          </cell>
          <cell r="N16">
            <v>3.5577310940511329E-2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acumulado MAYO 2010</v>
          </cell>
          <cell r="E20" t="str">
            <v xml:space="preserve">acumulado MAYO 2011 </v>
          </cell>
          <cell r="G20" t="str">
            <v>var. interanual</v>
          </cell>
          <cell r="J20" t="str">
            <v>acumulado MAYO 2010</v>
          </cell>
          <cell r="L20" t="str">
            <v xml:space="preserve">acumulado MAYO 2011 </v>
          </cell>
          <cell r="N20" t="str">
            <v>var. interanual</v>
          </cell>
        </row>
        <row r="22">
          <cell r="B22" t="str">
            <v>Total Alojados</v>
          </cell>
          <cell r="C22">
            <v>288293</v>
          </cell>
          <cell r="E22">
            <v>292557</v>
          </cell>
          <cell r="G22">
            <v>1.47905082676305E-2</v>
          </cell>
          <cell r="I22" t="str">
            <v>Total Alojados</v>
          </cell>
          <cell r="J22">
            <v>69523</v>
          </cell>
          <cell r="L22">
            <v>68000</v>
          </cell>
          <cell r="N22">
            <v>-2.1906419458308762E-2</v>
          </cell>
        </row>
        <row r="24">
          <cell r="B24" t="str">
            <v>Hotelera</v>
          </cell>
          <cell r="C24">
            <v>199119</v>
          </cell>
          <cell r="E24">
            <v>214963</v>
          </cell>
          <cell r="G24">
            <v>7.9570508088128211E-2</v>
          </cell>
          <cell r="I24" t="str">
            <v>Hotelera</v>
          </cell>
          <cell r="J24">
            <v>69523</v>
          </cell>
          <cell r="L24">
            <v>68000</v>
          </cell>
          <cell r="N24">
            <v>-2.1906419458308762E-2</v>
          </cell>
        </row>
        <row r="25">
          <cell r="B25" t="str">
            <v>4* y 5*</v>
          </cell>
          <cell r="C25">
            <v>163508</v>
          </cell>
          <cell r="E25">
            <v>176803</v>
          </cell>
          <cell r="G25">
            <v>8.1311006189299609E-2</v>
          </cell>
          <cell r="I25" t="str">
            <v>4* y 5*</v>
          </cell>
          <cell r="J25">
            <v>23203</v>
          </cell>
          <cell r="L25">
            <v>20018</v>
          </cell>
          <cell r="N25">
            <v>-0.13726673275007542</v>
          </cell>
        </row>
        <row r="26">
          <cell r="B26" t="str">
            <v>3*</v>
          </cell>
          <cell r="C26">
            <v>31354</v>
          </cell>
          <cell r="E26">
            <v>31316</v>
          </cell>
          <cell r="G26">
            <v>-1.2119665752376092E-3</v>
          </cell>
          <cell r="I26" t="str">
            <v>3*</v>
          </cell>
          <cell r="J26">
            <v>20384</v>
          </cell>
          <cell r="L26">
            <v>21111</v>
          </cell>
          <cell r="N26">
            <v>3.5665227629513345E-2</v>
          </cell>
        </row>
        <row r="27">
          <cell r="B27" t="str">
            <v>1* y 2*</v>
          </cell>
          <cell r="C27">
            <v>4257</v>
          </cell>
          <cell r="E27">
            <v>6844</v>
          </cell>
          <cell r="G27">
            <v>0.60770495654216583</v>
          </cell>
          <cell r="I27" t="str">
            <v>2*</v>
          </cell>
          <cell r="J27">
            <v>22012</v>
          </cell>
          <cell r="L27">
            <v>23128</v>
          </cell>
          <cell r="N27">
            <v>5.0699618389969107E-2</v>
          </cell>
        </row>
        <row r="28">
          <cell r="I28" t="str">
            <v>1*</v>
          </cell>
          <cell r="J28">
            <v>3924</v>
          </cell>
          <cell r="L28">
            <v>3743</v>
          </cell>
          <cell r="N28">
            <v>-4.6126401630988786E-2</v>
          </cell>
        </row>
        <row r="29">
          <cell r="B29" t="str">
            <v>Extrahotelera</v>
          </cell>
          <cell r="C29">
            <v>89174</v>
          </cell>
          <cell r="E29">
            <v>77594</v>
          </cell>
          <cell r="G29">
            <v>-0.12985847892883576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acumulado MAYO 2010</v>
          </cell>
          <cell r="E36" t="str">
            <v xml:space="preserve">acumulado MAYO 2011 </v>
          </cell>
          <cell r="G36" t="str">
            <v>var. interanual</v>
          </cell>
        </row>
        <row r="38">
          <cell r="B38" t="str">
            <v>Total Alojados</v>
          </cell>
          <cell r="C38">
            <v>1939991</v>
          </cell>
          <cell r="E38">
            <v>2090216</v>
          </cell>
          <cell r="G38">
            <v>7.7435926249142417E-2</v>
          </cell>
        </row>
        <row r="40">
          <cell r="B40" t="str">
            <v>Hotelera</v>
          </cell>
          <cell r="C40">
            <v>1181921</v>
          </cell>
          <cell r="E40">
            <v>1298161</v>
          </cell>
          <cell r="G40">
            <v>9.8348366769014151E-2</v>
          </cell>
        </row>
        <row r="41">
          <cell r="B41" t="str">
            <v>5*</v>
          </cell>
          <cell r="C41">
            <v>151294</v>
          </cell>
          <cell r="E41">
            <v>169998</v>
          </cell>
          <cell r="G41">
            <v>0.12362684574404792</v>
          </cell>
        </row>
        <row r="42">
          <cell r="B42" t="str">
            <v>4*</v>
          </cell>
          <cell r="C42">
            <v>722266</v>
          </cell>
          <cell r="E42">
            <v>800131</v>
          </cell>
          <cell r="G42">
            <v>0.10780654218805807</v>
          </cell>
        </row>
        <row r="43">
          <cell r="B43" t="str">
            <v>3*</v>
          </cell>
          <cell r="C43">
            <v>249535</v>
          </cell>
          <cell r="E43">
            <v>258655</v>
          </cell>
          <cell r="G43">
            <v>3.6547979241388973E-2</v>
          </cell>
        </row>
        <row r="44">
          <cell r="B44" t="str">
            <v>2*</v>
          </cell>
          <cell r="C44">
            <v>43646</v>
          </cell>
          <cell r="E44">
            <v>52830</v>
          </cell>
          <cell r="G44">
            <v>0.21042019887274899</v>
          </cell>
        </row>
        <row r="45">
          <cell r="B45" t="str">
            <v>1*</v>
          </cell>
          <cell r="C45">
            <v>15180</v>
          </cell>
          <cell r="E45">
            <v>16547</v>
          </cell>
          <cell r="G45">
            <v>9.0052700922266249E-2</v>
          </cell>
        </row>
        <row r="47">
          <cell r="B47" t="str">
            <v>Extrahotelera</v>
          </cell>
          <cell r="C47">
            <v>758070</v>
          </cell>
          <cell r="E47">
            <v>792055</v>
          </cell>
          <cell r="G47">
            <v>4.4830952286728065E-2</v>
          </cell>
        </row>
      </sheetData>
      <sheetData sheetId="7"/>
      <sheetData sheetId="8"/>
      <sheetData sheetId="9">
        <row r="6">
          <cell r="E6" t="str">
            <v xml:space="preserve">acumulado MAYO 2011 </v>
          </cell>
        </row>
        <row r="8">
          <cell r="E8">
            <v>16659344</v>
          </cell>
        </row>
        <row r="9">
          <cell r="E9">
            <v>9690408</v>
          </cell>
        </row>
        <row r="10">
          <cell r="E10">
            <v>6968936</v>
          </cell>
        </row>
        <row r="12">
          <cell r="E12">
            <v>6250821</v>
          </cell>
        </row>
        <row r="13">
          <cell r="E13">
            <v>4028622</v>
          </cell>
        </row>
        <row r="14">
          <cell r="E14">
            <v>2222199</v>
          </cell>
        </row>
        <row r="16">
          <cell r="E16">
            <v>5282434</v>
          </cell>
        </row>
        <row r="17">
          <cell r="E17">
            <v>2440252</v>
          </cell>
        </row>
        <row r="18">
          <cell r="E18">
            <v>2842182</v>
          </cell>
        </row>
        <row r="20">
          <cell r="E20">
            <v>2379517</v>
          </cell>
        </row>
        <row r="21">
          <cell r="E21">
            <v>1687181</v>
          </cell>
        </row>
        <row r="22">
          <cell r="E22">
            <v>692336</v>
          </cell>
        </row>
        <row r="24">
          <cell r="E24">
            <v>148197</v>
          </cell>
        </row>
        <row r="25">
          <cell r="E25">
            <v>148197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acumulado MAYO 2010</v>
          </cell>
          <cell r="E6" t="str">
            <v xml:space="preserve">acumulado MAYO 2011 </v>
          </cell>
          <cell r="G6" t="str">
            <v>var. interanual</v>
          </cell>
          <cell r="J6" t="str">
            <v>acumulado MAYO 2010</v>
          </cell>
          <cell r="L6" t="str">
            <v xml:space="preserve">acumulado MAYO 2011 </v>
          </cell>
          <cell r="N6" t="str">
            <v>var. interanual</v>
          </cell>
        </row>
        <row r="8">
          <cell r="B8" t="str">
            <v>Total Pernoctaciones</v>
          </cell>
          <cell r="C8">
            <v>5395615</v>
          </cell>
          <cell r="E8">
            <v>6250821</v>
          </cell>
          <cell r="G8">
            <v>0.15850018950573752</v>
          </cell>
          <cell r="I8" t="str">
            <v>Total Pernoctaciones</v>
          </cell>
          <cell r="J8">
            <v>4556710</v>
          </cell>
          <cell r="L8">
            <v>5282434</v>
          </cell>
          <cell r="N8">
            <v>0.1592649082342304</v>
          </cell>
        </row>
        <row r="10">
          <cell r="B10" t="str">
            <v>Hotelera</v>
          </cell>
          <cell r="C10">
            <v>3384730</v>
          </cell>
          <cell r="E10">
            <v>4028622</v>
          </cell>
          <cell r="G10">
            <v>0.19023437615408023</v>
          </cell>
          <cell r="I10" t="str">
            <v>Hotelera</v>
          </cell>
          <cell r="J10">
            <v>2015170</v>
          </cell>
          <cell r="L10">
            <v>2440252</v>
          </cell>
          <cell r="N10">
            <v>0.21094101242078833</v>
          </cell>
        </row>
        <row r="11">
          <cell r="B11" t="str">
            <v>5*</v>
          </cell>
          <cell r="C11">
            <v>440699</v>
          </cell>
          <cell r="E11">
            <v>547167</v>
          </cell>
          <cell r="G11">
            <v>0.24158893031298007</v>
          </cell>
          <cell r="I11" t="str">
            <v>5*</v>
          </cell>
          <cell r="J11">
            <v>246900</v>
          </cell>
          <cell r="L11">
            <v>283532</v>
          </cell>
          <cell r="N11">
            <v>0.14836776022681247</v>
          </cell>
        </row>
        <row r="12">
          <cell r="B12" t="str">
            <v>4*</v>
          </cell>
          <cell r="C12">
            <v>2297295</v>
          </cell>
          <cell r="E12">
            <v>2741638</v>
          </cell>
          <cell r="G12">
            <v>0.1934200875377346</v>
          </cell>
          <cell r="I12" t="str">
            <v>4*</v>
          </cell>
          <cell r="J12">
            <v>1129215</v>
          </cell>
          <cell r="L12">
            <v>1427179</v>
          </cell>
          <cell r="N12">
            <v>0.26386826246551809</v>
          </cell>
        </row>
        <row r="13">
          <cell r="B13" t="str">
            <v>3*</v>
          </cell>
          <cell r="C13">
            <v>597201</v>
          </cell>
          <cell r="E13">
            <v>700387</v>
          </cell>
          <cell r="G13">
            <v>0.17278269795261561</v>
          </cell>
          <cell r="I13" t="str">
            <v>3*</v>
          </cell>
          <cell r="J13">
            <v>599023</v>
          </cell>
          <cell r="L13">
            <v>683739</v>
          </cell>
          <cell r="N13">
            <v>0.14142361812484663</v>
          </cell>
        </row>
        <row r="14">
          <cell r="B14" t="str">
            <v>1* y 2*</v>
          </cell>
          <cell r="C14">
            <v>49535</v>
          </cell>
          <cell r="E14">
            <v>39430</v>
          </cell>
          <cell r="G14">
            <v>-0.20399717371555465</v>
          </cell>
          <cell r="I14" t="str">
            <v>1* y 2*</v>
          </cell>
          <cell r="J14">
            <v>40032</v>
          </cell>
          <cell r="L14">
            <v>45802</v>
          </cell>
          <cell r="N14">
            <v>0.14413469224620304</v>
          </cell>
        </row>
        <row r="16">
          <cell r="B16" t="str">
            <v>Extrahotelera</v>
          </cell>
          <cell r="C16">
            <v>2010885</v>
          </cell>
          <cell r="E16">
            <v>2222199</v>
          </cell>
          <cell r="G16">
            <v>0.105085074482131</v>
          </cell>
          <cell r="I16" t="str">
            <v>Extrahotelera</v>
          </cell>
          <cell r="J16">
            <v>2541540</v>
          </cell>
          <cell r="L16">
            <v>2842182</v>
          </cell>
          <cell r="N16">
            <v>0.11829127222077952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acumulado MAYO 2010</v>
          </cell>
          <cell r="E20" t="str">
            <v xml:space="preserve">acumulado MAYO 2011 </v>
          </cell>
          <cell r="G20" t="str">
            <v>var. interanual</v>
          </cell>
          <cell r="J20" t="str">
            <v>acumulado MAYO 2010</v>
          </cell>
          <cell r="L20" t="str">
            <v xml:space="preserve">acumulado MAYO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2307522</v>
          </cell>
          <cell r="E22">
            <v>2379517</v>
          </cell>
          <cell r="G22">
            <v>3.1200135903363003E-2</v>
          </cell>
          <cell r="I22" t="str">
            <v>Total Pernoctaciones</v>
          </cell>
          <cell r="J22">
            <v>144607</v>
          </cell>
          <cell r="L22">
            <v>148197</v>
          </cell>
          <cell r="N22">
            <v>2.482590745952824E-2</v>
          </cell>
        </row>
        <row r="24">
          <cell r="B24" t="str">
            <v>Hotelera</v>
          </cell>
          <cell r="C24">
            <v>1540074</v>
          </cell>
          <cell r="E24">
            <v>1687181</v>
          </cell>
          <cell r="G24">
            <v>9.5519436079045547E-2</v>
          </cell>
          <cell r="I24" t="str">
            <v>Hotelera</v>
          </cell>
          <cell r="J24">
            <v>144607</v>
          </cell>
          <cell r="L24">
            <v>148197</v>
          </cell>
          <cell r="N24">
            <v>2.482590745952824E-2</v>
          </cell>
        </row>
        <row r="25">
          <cell r="B25" t="str">
            <v>4* y 5*</v>
          </cell>
          <cell r="C25">
            <v>1274273</v>
          </cell>
          <cell r="E25">
            <v>1415435</v>
          </cell>
          <cell r="G25">
            <v>0.11077845956086334</v>
          </cell>
          <cell r="I25" t="str">
            <v>4* y 5*</v>
          </cell>
          <cell r="J25">
            <v>42005</v>
          </cell>
          <cell r="L25">
            <v>36671</v>
          </cell>
          <cell r="N25">
            <v>-0.12698488275205333</v>
          </cell>
        </row>
        <row r="26">
          <cell r="B26" t="str">
            <v>3*</v>
          </cell>
          <cell r="C26">
            <v>247203</v>
          </cell>
          <cell r="E26">
            <v>257528</v>
          </cell>
          <cell r="G26">
            <v>4.1767292468133474E-2</v>
          </cell>
          <cell r="I26" t="str">
            <v>3*</v>
          </cell>
          <cell r="J26">
            <v>43411</v>
          </cell>
          <cell r="L26">
            <v>48777</v>
          </cell>
          <cell r="N26">
            <v>0.12360922346870609</v>
          </cell>
        </row>
        <row r="27">
          <cell r="B27" t="str">
            <v>1* y 2*</v>
          </cell>
          <cell r="C27">
            <v>18598</v>
          </cell>
          <cell r="E27">
            <v>14218</v>
          </cell>
          <cell r="G27">
            <v>-0.235509194537047</v>
          </cell>
          <cell r="I27" t="str">
            <v>2*</v>
          </cell>
          <cell r="J27">
            <v>45551</v>
          </cell>
          <cell r="L27">
            <v>51163</v>
          </cell>
          <cell r="N27">
            <v>0.12320256415885492</v>
          </cell>
        </row>
        <row r="28">
          <cell r="I28" t="str">
            <v>1*</v>
          </cell>
          <cell r="J28">
            <v>13640</v>
          </cell>
          <cell r="L28">
            <v>11586</v>
          </cell>
          <cell r="N28">
            <v>-0.15058651026392961</v>
          </cell>
        </row>
        <row r="29">
          <cell r="B29" t="str">
            <v>Extrahotelera</v>
          </cell>
          <cell r="C29">
            <v>767448</v>
          </cell>
          <cell r="E29">
            <v>692336</v>
          </cell>
          <cell r="G29">
            <v>-9.7872429141778988E-2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acumulado MAYO 2010</v>
          </cell>
          <cell r="E36" t="str">
            <v xml:space="preserve">acumulado MAYO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14618742</v>
          </cell>
          <cell r="E38">
            <v>16659344</v>
          </cell>
          <cell r="G38">
            <v>0.13958807125811501</v>
          </cell>
        </row>
        <row r="40">
          <cell r="B40" t="str">
            <v>Hotelera</v>
          </cell>
          <cell r="C40">
            <v>8280551</v>
          </cell>
          <cell r="E40">
            <v>9690408</v>
          </cell>
          <cell r="G40">
            <v>0.17026125435372608</v>
          </cell>
        </row>
        <row r="41">
          <cell r="B41" t="str">
            <v>5*</v>
          </cell>
          <cell r="C41">
            <v>980391</v>
          </cell>
          <cell r="E41">
            <v>1214970</v>
          </cell>
          <cell r="G41">
            <v>0.23927086233961758</v>
          </cell>
        </row>
        <row r="42">
          <cell r="B42" t="str">
            <v>4*</v>
          </cell>
          <cell r="C42">
            <v>5324984</v>
          </cell>
          <cell r="E42">
            <v>6256085</v>
          </cell>
          <cell r="G42">
            <v>0.17485517327375999</v>
          </cell>
        </row>
        <row r="43">
          <cell r="B43" t="str">
            <v>3*</v>
          </cell>
          <cell r="C43">
            <v>1747758</v>
          </cell>
          <cell r="E43">
            <v>1964155</v>
          </cell>
          <cell r="G43">
            <v>0.12381405205983897</v>
          </cell>
        </row>
        <row r="44">
          <cell r="B44" t="str">
            <v>2*</v>
          </cell>
          <cell r="C44">
            <v>147279</v>
          </cell>
          <cell r="E44">
            <v>171880</v>
          </cell>
          <cell r="G44">
            <v>0.16703671263384456</v>
          </cell>
        </row>
        <row r="45">
          <cell r="B45" t="str">
            <v>1*</v>
          </cell>
          <cell r="C45">
            <v>80139</v>
          </cell>
          <cell r="E45">
            <v>83318</v>
          </cell>
          <cell r="G45">
            <v>3.9668575849461485E-2</v>
          </cell>
        </row>
        <row r="47">
          <cell r="B47" t="str">
            <v>Extrahotelera</v>
          </cell>
          <cell r="C47">
            <v>6338191</v>
          </cell>
          <cell r="E47">
            <v>6968936</v>
          </cell>
          <cell r="G47">
            <v>9.9514987793835719E-2</v>
          </cell>
        </row>
      </sheetData>
      <sheetData sheetId="12"/>
      <sheetData sheetId="13"/>
      <sheetData sheetId="14">
        <row r="6">
          <cell r="D6" t="str">
            <v xml:space="preserve">acumulado MAYO 2011 </v>
          </cell>
        </row>
        <row r="8">
          <cell r="D8">
            <v>61.739582341591429</v>
          </cell>
        </row>
        <row r="9">
          <cell r="D9">
            <v>74.155472454927192</v>
          </cell>
        </row>
        <row r="10">
          <cell r="D10">
            <v>50.08018364483604</v>
          </cell>
        </row>
        <row r="12">
          <cell r="D12">
            <v>65.905917057384698</v>
          </cell>
        </row>
        <row r="13">
          <cell r="D13">
            <v>80.957717778909839</v>
          </cell>
        </row>
        <row r="14">
          <cell r="D14">
            <v>49.291766039905454</v>
          </cell>
        </row>
        <row r="16">
          <cell r="D16">
            <v>66.190506740552024</v>
          </cell>
        </row>
        <row r="17">
          <cell r="D17">
            <v>78.847625251381629</v>
          </cell>
        </row>
        <row r="18">
          <cell r="D18">
            <v>58.172819109263749</v>
          </cell>
        </row>
        <row r="20">
          <cell r="D20">
            <v>61.94822992561059</v>
          </cell>
        </row>
        <row r="21">
          <cell r="D21">
            <v>68.238573995115829</v>
          </cell>
        </row>
        <row r="22">
          <cell r="D22">
            <v>50.584803867128819</v>
          </cell>
        </row>
        <row r="24">
          <cell r="D24">
            <v>50.40765722099205</v>
          </cell>
        </row>
        <row r="25">
          <cell r="D25">
            <v>50.40765722099205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acumulado MAYO 2010</v>
          </cell>
          <cell r="D6" t="str">
            <v xml:space="preserve">acumulado MAYO 2011 </v>
          </cell>
          <cell r="E6" t="str">
            <v>var. interanual</v>
          </cell>
          <cell r="H6" t="str">
            <v>acumulado MAYO 2010</v>
          </cell>
          <cell r="I6" t="str">
            <v xml:space="preserve">acumulado MAYO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56.333832049305016</v>
          </cell>
          <cell r="D8">
            <v>65.905917057384698</v>
          </cell>
          <cell r="E8">
            <v>0.16991716451495642</v>
          </cell>
          <cell r="G8" t="str">
            <v>Indice de ocupación total</v>
          </cell>
          <cell r="H8">
            <v>56.198460653702334</v>
          </cell>
          <cell r="I8">
            <v>66.190506740552024</v>
          </cell>
          <cell r="J8">
            <v>0.17779928436867998</v>
          </cell>
        </row>
        <row r="10">
          <cell r="B10" t="str">
            <v>Hotelera</v>
          </cell>
          <cell r="C10">
            <v>68.225324801631899</v>
          </cell>
          <cell r="D10">
            <v>80.957717778909839</v>
          </cell>
          <cell r="E10">
            <v>0.1866226802774178</v>
          </cell>
          <cell r="G10" t="str">
            <v>Hotelera</v>
          </cell>
          <cell r="H10">
            <v>65.537969300897316</v>
          </cell>
          <cell r="I10">
            <v>78.847625251381629</v>
          </cell>
          <cell r="J10">
            <v>0.20308313016805801</v>
          </cell>
        </row>
        <row r="11">
          <cell r="B11" t="str">
            <v>5*</v>
          </cell>
          <cell r="C11">
            <v>63.890902448359448</v>
          </cell>
          <cell r="D11">
            <v>79.326237227589573</v>
          </cell>
          <cell r="E11">
            <v>0.24158893031298012</v>
          </cell>
          <cell r="G11" t="str">
            <v>5*</v>
          </cell>
          <cell r="H11">
            <v>65.851765515438757</v>
          </cell>
          <cell r="I11">
            <v>75.683005410657415</v>
          </cell>
          <cell r="J11">
            <v>0.14929348998112668</v>
          </cell>
        </row>
        <row r="12">
          <cell r="B12" t="str">
            <v>4*</v>
          </cell>
          <cell r="C12">
            <v>70.113250252018204</v>
          </cell>
          <cell r="D12">
            <v>83.674561253318657</v>
          </cell>
          <cell r="E12">
            <v>0.19342008753773454</v>
          </cell>
          <cell r="G12" t="str">
            <v>4*</v>
          </cell>
          <cell r="H12">
            <v>70.218263221714395</v>
          </cell>
          <cell r="I12">
            <v>87.384583545593486</v>
          </cell>
          <cell r="J12">
            <v>0.24447087604084405</v>
          </cell>
        </row>
        <row r="13">
          <cell r="B13" t="str">
            <v>3*</v>
          </cell>
          <cell r="C13">
            <v>64.644875938767157</v>
          </cell>
          <cell r="D13">
            <v>75.81439201227947</v>
          </cell>
          <cell r="E13">
            <v>0.17278269795261569</v>
          </cell>
          <cell r="G13" t="str">
            <v>3*</v>
          </cell>
          <cell r="H13">
            <v>59.360163625607328</v>
          </cell>
          <cell r="I13">
            <v>67.755092738023635</v>
          </cell>
          <cell r="J13">
            <v>0.14142361812484672</v>
          </cell>
        </row>
        <row r="14">
          <cell r="B14" t="str">
            <v>1* y 2*</v>
          </cell>
          <cell r="C14">
            <v>69.797097365083843</v>
          </cell>
          <cell r="D14">
            <v>45.811548739398162</v>
          </cell>
          <cell r="E14">
            <v>-0.34364679236194862</v>
          </cell>
          <cell r="G14" t="str">
            <v>1* y 2*</v>
          </cell>
          <cell r="H14">
            <v>48.466651331162147</v>
          </cell>
          <cell r="I14">
            <v>58.783818471174087</v>
          </cell>
          <cell r="J14">
            <v>0.21287146639277732</v>
          </cell>
        </row>
        <row r="16">
          <cell r="B16" t="str">
            <v>Extrahotelera</v>
          </cell>
          <cell r="C16">
            <v>43.555582028775184</v>
          </cell>
          <cell r="D16">
            <v>49.291766039905454</v>
          </cell>
          <cell r="E16">
            <v>0.13169802224983784</v>
          </cell>
          <cell r="G16" t="str">
            <v>Extrahotelera</v>
          </cell>
          <cell r="H16">
            <v>50.49316232218402</v>
          </cell>
          <cell r="I16">
            <v>58.172819109263749</v>
          </cell>
          <cell r="J16">
            <v>0.1520930049513991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acumulado MAYO 2010</v>
          </cell>
          <cell r="D20" t="str">
            <v xml:space="preserve">acumulado MAYO 2011 </v>
          </cell>
          <cell r="E20" t="str">
            <v>var. interanual</v>
          </cell>
          <cell r="H20" t="str">
            <v>acumulado MAYO 2010</v>
          </cell>
          <cell r="I20" t="str">
            <v xml:space="preserve">acumulado MAYO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56.130771897177674</v>
          </cell>
          <cell r="D22">
            <v>61.94822992561059</v>
          </cell>
          <cell r="E22">
            <v>0.10364115496379678</v>
          </cell>
          <cell r="G22" t="str">
            <v>Indice de ocupación total</v>
          </cell>
          <cell r="H22">
            <v>38.245297590081037</v>
          </cell>
          <cell r="I22">
            <v>50.40765722099205</v>
          </cell>
          <cell r="J22">
            <v>0.31800928211538704</v>
          </cell>
        </row>
        <row r="24">
          <cell r="B24" t="str">
            <v>Hotelera</v>
          </cell>
          <cell r="C24">
            <v>62.031173597578807</v>
          </cell>
          <cell r="D24">
            <v>68.238573995115829</v>
          </cell>
          <cell r="E24">
            <v>0.10006904653790571</v>
          </cell>
          <cell r="G24" t="str">
            <v>Hotelera</v>
          </cell>
          <cell r="H24">
            <v>38.245297590081037</v>
          </cell>
          <cell r="I24">
            <v>50.40765722099205</v>
          </cell>
          <cell r="J24">
            <v>0.31800928211538704</v>
          </cell>
        </row>
        <row r="25">
          <cell r="B25" t="str">
            <v>4* y 5*</v>
          </cell>
          <cell r="C25">
            <v>65.140054339908133</v>
          </cell>
          <cell r="D25">
            <v>70.010767957683953</v>
          </cell>
          <cell r="E25">
            <v>7.4772943730748054E-2</v>
          </cell>
          <cell r="G25" t="str">
            <v>4* y 5*</v>
          </cell>
          <cell r="H25">
            <v>65.140054339908133</v>
          </cell>
          <cell r="I25">
            <v>70.010767957683953</v>
          </cell>
          <cell r="J25">
            <v>7.4772943730748054E-2</v>
          </cell>
        </row>
        <row r="26">
          <cell r="B26" t="str">
            <v>3*</v>
          </cell>
          <cell r="C26">
            <v>52.572445737472727</v>
          </cell>
          <cell r="D26">
            <v>65.294159406914602</v>
          </cell>
          <cell r="E26">
            <v>0.24198443673268288</v>
          </cell>
          <cell r="G26" t="str">
            <v>3*</v>
          </cell>
          <cell r="H26">
            <v>49.567252797442336</v>
          </cell>
          <cell r="I26">
            <v>55.694222425211237</v>
          </cell>
          <cell r="J26">
            <v>0.12360922346870606</v>
          </cell>
        </row>
        <row r="27">
          <cell r="B27" t="str">
            <v>1* y 2*</v>
          </cell>
          <cell r="C27">
            <v>33.020258153862542</v>
          </cell>
          <cell r="D27">
            <v>25.243683752641019</v>
          </cell>
          <cell r="E27">
            <v>-0.23550919453704688</v>
          </cell>
          <cell r="G27" t="str">
            <v>2*</v>
          </cell>
          <cell r="H27">
            <v>44.757010631398984</v>
          </cell>
          <cell r="I27">
            <v>50.27118910527247</v>
          </cell>
          <cell r="J27">
            <v>0.123202564158855</v>
          </cell>
        </row>
        <row r="28">
          <cell r="G28" t="str">
            <v>1*</v>
          </cell>
          <cell r="H28">
            <v>45.165562913907287</v>
          </cell>
          <cell r="I28">
            <v>38.364238410596023</v>
          </cell>
          <cell r="J28">
            <v>-0.15058651026392977</v>
          </cell>
        </row>
        <row r="29">
          <cell r="B29" t="str">
            <v>Extrahotelera</v>
          </cell>
          <cell r="C29">
            <v>47.133794733309053</v>
          </cell>
          <cell r="D29">
            <v>50.584803867128819</v>
          </cell>
          <cell r="E29">
            <v>7.3217298826588451E-2</v>
          </cell>
        </row>
        <row r="30">
          <cell r="G30" t="str">
            <v>Extrahotelera</v>
          </cell>
          <cell r="H30">
            <v>0</v>
          </cell>
          <cell r="I30">
            <v>0</v>
          </cell>
          <cell r="J30" t="str">
            <v>-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acumulado MAYO 2010</v>
          </cell>
          <cell r="D36" t="str">
            <v xml:space="preserve">acumulado MAYO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54.177104779124619</v>
          </cell>
          <cell r="D38">
            <v>61.739582341591429</v>
          </cell>
          <cell r="E38">
            <v>0.13958807125811501</v>
          </cell>
        </row>
        <row r="40">
          <cell r="B40" t="str">
            <v>Hotelera</v>
          </cell>
          <cell r="C40">
            <v>63.366596286979849</v>
          </cell>
          <cell r="D40">
            <v>74.155472454927192</v>
          </cell>
          <cell r="E40">
            <v>0.17026125435372585</v>
          </cell>
        </row>
        <row r="41">
          <cell r="B41" t="str">
            <v>5*</v>
          </cell>
          <cell r="C41">
            <v>55.60684848526099</v>
          </cell>
          <cell r="D41">
            <v>68.911947074317837</v>
          </cell>
          <cell r="E41">
            <v>0.23927086233961736</v>
          </cell>
        </row>
        <row r="42">
          <cell r="B42" t="str">
            <v>4*</v>
          </cell>
          <cell r="C42">
            <v>67.73094668687196</v>
          </cell>
          <cell r="D42">
            <v>79.574053105800758</v>
          </cell>
          <cell r="E42">
            <v>0.17485517327375999</v>
          </cell>
        </row>
        <row r="43">
          <cell r="B43" t="str">
            <v>3*</v>
          </cell>
          <cell r="C43">
            <v>59.008698910990205</v>
          </cell>
          <cell r="D43">
            <v>66.31480502993891</v>
          </cell>
          <cell r="E43">
            <v>0.12381405205983897</v>
          </cell>
        </row>
        <row r="44">
          <cell r="B44" t="str">
            <v>2*</v>
          </cell>
          <cell r="C44">
            <v>44.638792489429733</v>
          </cell>
          <cell r="D44">
            <v>52.095109642808431</v>
          </cell>
          <cell r="E44">
            <v>0.16703671263384479</v>
          </cell>
        </row>
        <row r="45">
          <cell r="B45" t="str">
            <v>1*</v>
          </cell>
          <cell r="C45">
            <v>53.125310741204778</v>
          </cell>
          <cell r="D45">
            <v>55.232716159868481</v>
          </cell>
          <cell r="E45">
            <v>3.9668575849461707E-2</v>
          </cell>
        </row>
        <row r="47">
          <cell r="B47" t="str">
            <v>Extrahotelera</v>
          </cell>
          <cell r="C47">
            <v>45.54752249928066</v>
          </cell>
          <cell r="D47">
            <v>50.08018364483604</v>
          </cell>
          <cell r="E47">
            <v>9.9514987793835941E-2</v>
          </cell>
        </row>
      </sheetData>
      <sheetData sheetId="17"/>
      <sheetData sheetId="18"/>
      <sheetData sheetId="19">
        <row r="6">
          <cell r="D6" t="str">
            <v xml:space="preserve">acumulado MAYO 2011 </v>
          </cell>
        </row>
        <row r="8">
          <cell r="D8">
            <v>7.9701542807059171</v>
          </cell>
        </row>
        <row r="9">
          <cell r="D9">
            <v>7.464719707339845</v>
          </cell>
        </row>
        <row r="10">
          <cell r="D10">
            <v>8.7985506057028875</v>
          </cell>
        </row>
        <row r="12">
          <cell r="D12">
            <v>8.4150441226954218</v>
          </cell>
        </row>
        <row r="13">
          <cell r="D13">
            <v>8.0503689848869069</v>
          </cell>
        </row>
        <row r="14">
          <cell r="D14">
            <v>9.1679414822515959</v>
          </cell>
        </row>
        <row r="16">
          <cell r="D16">
            <v>8.6060318732628875</v>
          </cell>
        </row>
        <row r="17">
          <cell r="D17">
            <v>8.4050686974522186</v>
          </cell>
        </row>
        <row r="18">
          <cell r="D18">
            <v>8.7864038952005572</v>
          </cell>
        </row>
        <row r="20">
          <cell r="D20">
            <v>8.1335158618662344</v>
          </cell>
        </row>
        <row r="21">
          <cell r="D21">
            <v>7.8487041956057553</v>
          </cell>
        </row>
        <row r="22">
          <cell r="D22">
            <v>8.9225455576462096</v>
          </cell>
        </row>
        <row r="24">
          <cell r="D24">
            <v>2.1793676470588235</v>
          </cell>
        </row>
        <row r="25">
          <cell r="D25">
            <v>2.1793676470588235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acumulado MAYO 2010</v>
          </cell>
          <cell r="D6" t="str">
            <v xml:space="preserve">acumulado MAYO 2011 </v>
          </cell>
          <cell r="E6" t="str">
            <v>diferencia interanual</v>
          </cell>
          <cell r="H6" t="str">
            <v>acumulado MAYO 2010</v>
          </cell>
          <cell r="I6" t="str">
            <v xml:space="preserve">acumulado MAYO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7.8605726856202152</v>
          </cell>
          <cell r="D8">
            <v>8.4150441226954218</v>
          </cell>
          <cell r="E8">
            <v>0.55447143707520663</v>
          </cell>
          <cell r="G8" t="str">
            <v>Estancia media total</v>
          </cell>
          <cell r="H8">
            <v>7.9325490223385886</v>
          </cell>
          <cell r="I8">
            <v>8.6060318732628875</v>
          </cell>
          <cell r="J8">
            <v>0.67348285092429894</v>
          </cell>
        </row>
        <row r="10">
          <cell r="B10" t="str">
            <v>Hotelera</v>
          </cell>
          <cell r="C10">
            <v>7.4664040165178411</v>
          </cell>
          <cell r="D10">
            <v>8.0503689848869069</v>
          </cell>
          <cell r="E10">
            <v>0.58396496836906575</v>
          </cell>
          <cell r="G10" t="str">
            <v>Hotelera</v>
          </cell>
          <cell r="H10">
            <v>7.6894341206547869</v>
          </cell>
          <cell r="I10">
            <v>8.4050686974522186</v>
          </cell>
          <cell r="J10">
            <v>0.7156345767974317</v>
          </cell>
        </row>
        <row r="11">
          <cell r="B11" t="str">
            <v>5*</v>
          </cell>
          <cell r="C11">
            <v>6.6168040478657115</v>
          </cell>
          <cell r="D11">
            <v>7.3837714563316421</v>
          </cell>
          <cell r="E11">
            <v>0.76696740846593059</v>
          </cell>
          <cell r="G11" t="str">
            <v>5*</v>
          </cell>
          <cell r="H11">
            <v>8.2451160460844886</v>
          </cell>
          <cell r="I11">
            <v>7.7818581034719365</v>
          </cell>
          <cell r="J11">
            <v>-0.46325794261255204</v>
          </cell>
        </row>
        <row r="12">
          <cell r="B12" t="str">
            <v>4*</v>
          </cell>
          <cell r="C12">
            <v>7.4858741413693775</v>
          </cell>
          <cell r="D12">
            <v>7.9747230148549555</v>
          </cell>
          <cell r="E12">
            <v>0.48884887348557804</v>
          </cell>
          <cell r="G12" t="str">
            <v>4*</v>
          </cell>
          <cell r="H12">
            <v>7.5868729759873155</v>
          </cell>
          <cell r="I12">
            <v>8.7954136468964155</v>
          </cell>
          <cell r="J12">
            <v>1.2085406709091</v>
          </cell>
        </row>
        <row r="13">
          <cell r="B13" t="str">
            <v>3*</v>
          </cell>
          <cell r="C13">
            <v>8.1769151776545499</v>
          </cell>
          <cell r="D13">
            <v>9.0222339589586369</v>
          </cell>
          <cell r="E13">
            <v>0.845318781304087</v>
          </cell>
          <cell r="G13" t="str">
            <v>3*</v>
          </cell>
          <cell r="H13">
            <v>7.7924732022062653</v>
          </cell>
          <cell r="I13">
            <v>8.2341486325373019</v>
          </cell>
          <cell r="J13">
            <v>0.44167543033103662</v>
          </cell>
        </row>
        <row r="14">
          <cell r="B14" t="str">
            <v>1* y 2*</v>
          </cell>
          <cell r="C14">
            <v>7.2781369379958862</v>
          </cell>
          <cell r="D14">
            <v>8.0420150928003267</v>
          </cell>
          <cell r="E14">
            <v>0.76387815480444043</v>
          </cell>
          <cell r="G14" t="str">
            <v>1* y 2*</v>
          </cell>
          <cell r="H14">
            <v>6.2403741231488699</v>
          </cell>
          <cell r="I14">
            <v>5.32891215823153</v>
          </cell>
          <cell r="J14">
            <v>-0.91146196491733988</v>
          </cell>
        </row>
        <row r="16">
          <cell r="B16" t="str">
            <v>Extrahotelera</v>
          </cell>
          <cell r="C16">
            <v>8.6271864153728011</v>
          </cell>
          <cell r="D16">
            <v>9.1679414822515959</v>
          </cell>
          <cell r="E16">
            <v>0.54075506687879482</v>
          </cell>
          <cell r="G16" t="str">
            <v>Extrahotelera</v>
          </cell>
          <cell r="H16">
            <v>8.1365210877123335</v>
          </cell>
          <cell r="I16">
            <v>8.7864038952005572</v>
          </cell>
          <cell r="J16">
            <v>0.64988280748822369</v>
          </cell>
        </row>
        <row r="20">
          <cell r="C20" t="str">
            <v>acumulado MAYO 2010</v>
          </cell>
          <cell r="D20" t="str">
            <v xml:space="preserve">acumulado MAYO 2011 </v>
          </cell>
          <cell r="E20" t="str">
            <v>diferencia interanual</v>
          </cell>
          <cell r="H20" t="str">
            <v>acumulado MAYO 2010</v>
          </cell>
          <cell r="I20" t="str">
            <v xml:space="preserve">acumulado MAYO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8.0040861207174654</v>
          </cell>
          <cell r="D22">
            <v>8.1335158618662344</v>
          </cell>
          <cell r="E22">
            <v>0.12942974114876904</v>
          </cell>
          <cell r="G22" t="str">
            <v>Estancia media total</v>
          </cell>
          <cell r="H22">
            <v>2.0799879176675344</v>
          </cell>
          <cell r="I22">
            <v>2.1793676470588235</v>
          </cell>
          <cell r="J22">
            <v>9.9379729391289029E-2</v>
          </cell>
        </row>
        <row r="24">
          <cell r="B24" t="str">
            <v>Hotelera</v>
          </cell>
          <cell r="C24">
            <v>7.7344402091211784</v>
          </cell>
          <cell r="D24">
            <v>7.8487041956057553</v>
          </cell>
          <cell r="E24">
            <v>0.11426398648457692</v>
          </cell>
          <cell r="G24" t="str">
            <v>Hotelera</v>
          </cell>
          <cell r="H24">
            <v>2.0799879176675344</v>
          </cell>
          <cell r="I24">
            <v>2.1793676470588235</v>
          </cell>
          <cell r="J24">
            <v>9.9379729391289029E-2</v>
          </cell>
        </row>
        <row r="25">
          <cell r="B25" t="str">
            <v>4* y 5*</v>
          </cell>
          <cell r="C25">
            <v>7.7933373290603516</v>
          </cell>
          <cell r="D25">
            <v>8.0057182287630866</v>
          </cell>
          <cell r="E25">
            <v>0.21238089970273499</v>
          </cell>
          <cell r="G25" t="str">
            <v>4* y 5*</v>
          </cell>
          <cell r="H25">
            <v>1.8103262509158298</v>
          </cell>
          <cell r="I25">
            <v>1.8319012888400439</v>
          </cell>
          <cell r="J25">
            <v>2.1575037924214113E-2</v>
          </cell>
        </row>
        <row r="26">
          <cell r="B26" t="str">
            <v>3*</v>
          </cell>
          <cell r="C26">
            <v>7.8842571920648084</v>
          </cell>
          <cell r="D26">
            <v>8.2235279090560738</v>
          </cell>
          <cell r="E26">
            <v>0.33927071699126543</v>
          </cell>
          <cell r="G26" t="str">
            <v>3*</v>
          </cell>
          <cell r="H26">
            <v>2.1296605180533752</v>
          </cell>
          <cell r="I26">
            <v>2.3105016342191274</v>
          </cell>
          <cell r="J26">
            <v>0.18084111616575216</v>
          </cell>
        </row>
        <row r="27">
          <cell r="B27" t="str">
            <v>1* y 2*</v>
          </cell>
          <cell r="C27">
            <v>4.3688043222926947</v>
          </cell>
          <cell r="D27">
            <v>2.0774400935125659</v>
          </cell>
          <cell r="E27">
            <v>-2.2913642287801288</v>
          </cell>
          <cell r="G27" t="str">
            <v>2*</v>
          </cell>
          <cell r="H27">
            <v>2.0693712520443395</v>
          </cell>
          <cell r="I27">
            <v>2.2121670702179177</v>
          </cell>
          <cell r="J27">
            <v>0.14279581817357823</v>
          </cell>
        </row>
        <row r="28">
          <cell r="G28" t="str">
            <v>1*</v>
          </cell>
          <cell r="H28">
            <v>3.4760448521916412</v>
          </cell>
          <cell r="I28">
            <v>3.0953780390061447</v>
          </cell>
          <cell r="J28">
            <v>-0.38066681318549644</v>
          </cell>
        </row>
        <row r="29">
          <cell r="B29" t="str">
            <v>Extrahotelera</v>
          </cell>
          <cell r="C29">
            <v>8.6061856594971626</v>
          </cell>
          <cell r="D29">
            <v>8.9225455576462096</v>
          </cell>
          <cell r="E29">
            <v>0.31635989814904697</v>
          </cell>
        </row>
        <row r="30">
          <cell r="G30" t="str">
            <v>Extrahotelera</v>
          </cell>
          <cell r="H30" t="str">
            <v>-</v>
          </cell>
          <cell r="I30" t="str">
            <v>-</v>
          </cell>
          <cell r="J30" t="str">
            <v>-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acumulado MAYO 2010</v>
          </cell>
          <cell r="D36" t="str">
            <v xml:space="preserve">acumulado MAYO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7.5354689789797993</v>
          </cell>
          <cell r="D38">
            <v>7.9701542807059171</v>
          </cell>
          <cell r="E38">
            <v>0.43468530172611786</v>
          </cell>
        </row>
        <row r="40">
          <cell r="B40" t="str">
            <v>Hotelera</v>
          </cell>
          <cell r="C40">
            <v>7.0060105540048783</v>
          </cell>
          <cell r="D40">
            <v>7.464719707339845</v>
          </cell>
          <cell r="E40">
            <v>0.45870915333496676</v>
          </cell>
        </row>
        <row r="41">
          <cell r="B41" t="str">
            <v>5*</v>
          </cell>
          <cell r="C41">
            <v>6.4800388647269553</v>
          </cell>
          <cell r="D41">
            <v>7.1469664348992339</v>
          </cell>
          <cell r="E41">
            <v>0.66692757017227855</v>
          </cell>
        </row>
        <row r="42">
          <cell r="B42" t="str">
            <v>4*</v>
          </cell>
          <cell r="C42">
            <v>7.372607875768761</v>
          </cell>
          <cell r="D42">
            <v>7.8188259172560493</v>
          </cell>
          <cell r="E42">
            <v>0.44621804148728827</v>
          </cell>
        </row>
        <row r="43">
          <cell r="B43" t="str">
            <v>3*</v>
          </cell>
          <cell r="C43">
            <v>7.0040595507644214</v>
          </cell>
          <cell r="D43">
            <v>7.5937252324524946</v>
          </cell>
          <cell r="E43">
            <v>0.58966568168807321</v>
          </cell>
        </row>
        <row r="44">
          <cell r="B44" t="str">
            <v>2*</v>
          </cell>
          <cell r="C44">
            <v>3.374398570315722</v>
          </cell>
          <cell r="D44">
            <v>3.2534544766231308</v>
          </cell>
          <cell r="E44">
            <v>-0.12094409369259118</v>
          </cell>
        </row>
        <row r="45">
          <cell r="B45" t="str">
            <v>1*</v>
          </cell>
          <cell r="C45">
            <v>5.2792490118577078</v>
          </cell>
          <cell r="D45">
            <v>5.0352329727443044</v>
          </cell>
          <cell r="E45">
            <v>-0.24401603911340342</v>
          </cell>
        </row>
        <row r="47">
          <cell r="B47" t="str">
            <v>Extrahotelera</v>
          </cell>
          <cell r="C47">
            <v>8.3609574313717729</v>
          </cell>
          <cell r="D47">
            <v>8.7985506057028875</v>
          </cell>
          <cell r="E47">
            <v>0.43759317433111455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2010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2009</v>
          </cell>
          <cell r="L6" t="str">
            <v>II semestre 2010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64757</v>
          </cell>
          <cell r="L7">
            <v>62780</v>
          </cell>
          <cell r="N7">
            <v>-3.0529518044381303E-2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33507</v>
          </cell>
          <cell r="L8">
            <v>32855</v>
          </cell>
          <cell r="N8">
            <v>-1.945862058674307E-2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4520</v>
          </cell>
          <cell r="L9">
            <v>4568</v>
          </cell>
          <cell r="M9">
            <v>7.2762026122969101E-2</v>
          </cell>
          <cell r="N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21699</v>
          </cell>
          <cell r="M10">
            <v>0.34563555272379737</v>
          </cell>
          <cell r="N10">
            <v>0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6818</v>
          </cell>
          <cell r="L11">
            <v>6118</v>
          </cell>
          <cell r="M11">
            <v>9.7451417648932781E-2</v>
          </cell>
          <cell r="N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470</v>
          </cell>
          <cell r="M12">
            <v>7.4864606562599556E-3</v>
          </cell>
          <cell r="N12">
            <v>0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31250</v>
          </cell>
          <cell r="L13">
            <v>29925</v>
          </cell>
          <cell r="M13">
            <v>0.47666454284804077</v>
          </cell>
          <cell r="N13">
            <v>-4.24E-2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2009</v>
          </cell>
          <cell r="L19" t="str">
            <v>II semestre 2010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54367</v>
          </cell>
          <cell r="L20">
            <v>53044</v>
          </cell>
          <cell r="N20">
            <v>-2.4334614747916934E-2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20236</v>
          </cell>
          <cell r="L21">
            <v>20332</v>
          </cell>
          <cell r="N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2483</v>
          </cell>
          <cell r="N22">
            <v>0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10523</v>
          </cell>
          <cell r="L23">
            <v>10650</v>
          </cell>
          <cell r="N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547</v>
          </cell>
          <cell r="L25">
            <v>516</v>
          </cell>
          <cell r="N25">
            <v>-5.6672760511882997E-2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34131</v>
          </cell>
          <cell r="L26">
            <v>32712</v>
          </cell>
          <cell r="N26">
            <v>-4.1575107673376112E-2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2009</v>
          </cell>
          <cell r="L31" t="str">
            <v>II semestre 2010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28475</v>
          </cell>
          <cell r="L32">
            <v>25676</v>
          </cell>
          <cell r="N32">
            <v>-9.8296751536435467E-2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17038</v>
          </cell>
          <cell r="L33">
            <v>16158</v>
          </cell>
          <cell r="N33">
            <v>-5.1649254607348281E-2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13551</v>
          </cell>
          <cell r="L34">
            <v>12955</v>
          </cell>
          <cell r="M34">
            <v>0.50455678454587938</v>
          </cell>
          <cell r="N34">
            <v>-4.3981993948786068E-2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3114</v>
          </cell>
          <cell r="L35">
            <v>2830</v>
          </cell>
          <cell r="M35">
            <v>0.11021966038323726</v>
          </cell>
          <cell r="N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373</v>
          </cell>
          <cell r="M36">
            <v>1.4527184919769435E-2</v>
          </cell>
          <cell r="N36">
            <v>0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11437</v>
          </cell>
          <cell r="L37">
            <v>9518</v>
          </cell>
          <cell r="M37">
            <v>0.3706963701511139</v>
          </cell>
          <cell r="N37">
            <v>-0.16778875579260297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2009</v>
          </cell>
          <cell r="L42" t="str">
            <v>II semestre 2010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2504</v>
          </cell>
          <cell r="L43">
            <v>1947</v>
          </cell>
          <cell r="N43">
            <v>-0.222444089456869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2504</v>
          </cell>
          <cell r="L44">
            <v>1947</v>
          </cell>
          <cell r="N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1050</v>
          </cell>
          <cell r="L45">
            <v>493</v>
          </cell>
          <cell r="M45">
            <v>0.25321006676938879</v>
          </cell>
          <cell r="N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0.29789419619928093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0.34617360041088857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200</v>
          </cell>
          <cell r="M48">
            <v>0.1027221366204417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2009</v>
          </cell>
          <cell r="L54" t="str">
            <v>II semestre 2010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181964</v>
          </cell>
          <cell r="L55">
            <v>175168</v>
          </cell>
          <cell r="N55">
            <v>-3.7348046866413138E-2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87662</v>
          </cell>
          <cell r="L56">
            <v>85983</v>
          </cell>
          <cell r="N56">
            <v>-1.9153110811982389E-2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11652</v>
          </cell>
          <cell r="L57">
            <v>11353</v>
          </cell>
          <cell r="M57">
            <v>6.481206613080015E-2</v>
          </cell>
          <cell r="N57">
            <v>-2.5660830758668041E-2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52511</v>
          </cell>
          <cell r="L58">
            <v>52066</v>
          </cell>
          <cell r="M58">
            <v>0.29723465473145783</v>
          </cell>
          <cell r="N58">
            <v>-8.4744148845003909E-3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20315</v>
          </cell>
          <cell r="L59">
            <v>19371</v>
          </cell>
          <cell r="M59">
            <v>0.11058526671538181</v>
          </cell>
          <cell r="N59">
            <v>-4.6468126999753875E-2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2185</v>
          </cell>
          <cell r="M60">
            <v>1.247373949579832E-2</v>
          </cell>
          <cell r="N60">
            <v>0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999</v>
          </cell>
          <cell r="L61">
            <v>1008</v>
          </cell>
          <cell r="M61">
            <v>5.7544757033248083E-3</v>
          </cell>
          <cell r="N61">
            <v>9.0090090090090089E-3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94302</v>
          </cell>
          <cell r="L62">
            <v>89185</v>
          </cell>
          <cell r="M62">
            <v>0.5091397972232371</v>
          </cell>
          <cell r="N62">
            <v>-5.4261839621641113E-2</v>
          </cell>
        </row>
      </sheetData>
      <sheetData sheetId="31"/>
      <sheetData sheetId="32"/>
      <sheetData sheetId="33"/>
      <sheetData sheetId="34">
        <row r="6">
          <cell r="C6" t="str">
            <v>marzo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134266</v>
          </cell>
          <cell r="D39">
            <v>82109</v>
          </cell>
          <cell r="E39">
            <v>50845</v>
          </cell>
          <cell r="F39">
            <v>511</v>
          </cell>
          <cell r="G39">
            <v>801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marzo 2011</v>
          </cell>
          <cell r="G6" t="str">
            <v>marzo 2011</v>
          </cell>
        </row>
        <row r="8">
          <cell r="B8" t="str">
            <v>Hoteleras</v>
          </cell>
          <cell r="D8">
            <v>0.71350271923861319</v>
          </cell>
          <cell r="F8" t="str">
            <v>Hoteleras</v>
          </cell>
          <cell r="H8">
            <v>0.42389583865202962</v>
          </cell>
        </row>
        <row r="15">
          <cell r="B15" t="str">
            <v>Extrahoteleras</v>
          </cell>
          <cell r="D15">
            <v>0.2857324949014276</v>
          </cell>
          <cell r="F15" t="str">
            <v>Extrahoteleras</v>
          </cell>
          <cell r="H15">
            <v>0.57559356650497828</v>
          </cell>
        </row>
        <row r="22">
          <cell r="B22" t="str">
            <v>Hoteles Rurales</v>
          </cell>
          <cell r="D22">
            <v>4.6736913664174033E-4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2.9741672331747113E-4</v>
          </cell>
          <cell r="F26" t="str">
            <v>Casas Rurales</v>
          </cell>
          <cell r="H26">
            <v>5.1059484299208582E-4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marzo 2011</v>
          </cell>
          <cell r="G35" t="str">
            <v>marzo 2011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acumulado MAYO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acumulado MAYO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(acumulado MAYO 2011)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79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40</v>
      </c>
      <c r="C8" s="25">
        <v>358180</v>
      </c>
      <c r="D8" s="26">
        <f t="shared" ref="D8:D12" si="0">C8/C21-1</f>
        <v>-8.6272512641953902E-3</v>
      </c>
      <c r="E8" s="27">
        <v>129475</v>
      </c>
      <c r="F8" s="28">
        <f t="shared" ref="F8:F12" si="1">E8/E21-1</f>
        <v>-2.2970291052603731E-2</v>
      </c>
      <c r="G8" s="25">
        <v>102109</v>
      </c>
      <c r="H8" s="26">
        <f t="shared" ref="H8:H12" si="2">G8/G21-1</f>
        <v>4.2586254376646426E-3</v>
      </c>
      <c r="I8" s="27">
        <v>51400</v>
      </c>
      <c r="J8" s="28">
        <f t="shared" ref="J8:J12" si="3">I8/I21-1</f>
        <v>-9.1936965585471042E-2</v>
      </c>
      <c r="K8" s="25">
        <v>13158</v>
      </c>
      <c r="L8" s="26">
        <f t="shared" ref="L8:L12" si="4">K8/K21-1</f>
        <v>6.0530345772547678E-2</v>
      </c>
    </row>
    <row r="9" spans="2:18">
      <c r="B9" s="24" t="s">
        <v>41</v>
      </c>
      <c r="C9" s="25">
        <v>474599</v>
      </c>
      <c r="D9" s="26">
        <f t="shared" si="0"/>
        <v>0.12318098019401291</v>
      </c>
      <c r="E9" s="27">
        <v>172615</v>
      </c>
      <c r="F9" s="28">
        <f t="shared" si="1"/>
        <v>0.10218950137602079</v>
      </c>
      <c r="G9" s="25">
        <v>140577</v>
      </c>
      <c r="H9" s="26">
        <f t="shared" si="2"/>
        <v>0.1159827573888399</v>
      </c>
      <c r="I9" s="27">
        <v>62145</v>
      </c>
      <c r="J9" s="28">
        <f t="shared" si="3"/>
        <v>3.9214046822742432E-2</v>
      </c>
      <c r="K9" s="25">
        <v>12591</v>
      </c>
      <c r="L9" s="26">
        <f t="shared" si="4"/>
        <v>-3.1758634378720174E-4</v>
      </c>
    </row>
    <row r="10" spans="2:18">
      <c r="B10" s="24" t="s">
        <v>42</v>
      </c>
      <c r="C10" s="25">
        <v>454248</v>
      </c>
      <c r="D10" s="26">
        <f t="shared" si="0"/>
        <v>0.12337243205947157</v>
      </c>
      <c r="E10" s="27">
        <v>160253</v>
      </c>
      <c r="F10" s="28">
        <f t="shared" si="1"/>
        <v>0.14198063123089311</v>
      </c>
      <c r="G10" s="25">
        <v>131280</v>
      </c>
      <c r="H10" s="26">
        <f t="shared" si="2"/>
        <v>9.3835924611308297E-2</v>
      </c>
      <c r="I10" s="27">
        <v>66608</v>
      </c>
      <c r="J10" s="28">
        <f t="shared" si="3"/>
        <v>0.12437542201215401</v>
      </c>
      <c r="K10" s="25">
        <v>15944</v>
      </c>
      <c r="L10" s="26">
        <f t="shared" si="4"/>
        <v>9.4003019075065142E-2</v>
      </c>
    </row>
    <row r="11" spans="2:18">
      <c r="B11" s="24" t="s">
        <v>43</v>
      </c>
      <c r="C11" s="25">
        <v>417629</v>
      </c>
      <c r="D11" s="26">
        <f>C11/C24-1</f>
        <v>0.13011064898375579</v>
      </c>
      <c r="E11" s="27">
        <v>145544</v>
      </c>
      <c r="F11" s="28">
        <f t="shared" si="1"/>
        <v>0.16046213093709882</v>
      </c>
      <c r="G11" s="25">
        <v>121950</v>
      </c>
      <c r="H11" s="26">
        <f t="shared" si="2"/>
        <v>0.11483892200241352</v>
      </c>
      <c r="I11" s="27">
        <v>56682</v>
      </c>
      <c r="J11" s="28">
        <f t="shared" si="3"/>
        <v>3.2665925777478177E-2</v>
      </c>
      <c r="K11" s="25">
        <v>13699</v>
      </c>
      <c r="L11" s="26">
        <f t="shared" si="4"/>
        <v>-0.18258845993197681</v>
      </c>
    </row>
    <row r="12" spans="2:18">
      <c r="B12" s="24" t="s">
        <v>44</v>
      </c>
      <c r="C12" s="25">
        <v>385560</v>
      </c>
      <c r="D12" s="26">
        <f t="shared" si="0"/>
        <v>8.69355923157622E-3</v>
      </c>
      <c r="E12" s="27">
        <v>134928</v>
      </c>
      <c r="F12" s="28">
        <f t="shared" si="1"/>
        <v>2.5779818606171734E-2</v>
      </c>
      <c r="G12" s="25">
        <v>117890</v>
      </c>
      <c r="H12" s="26">
        <f t="shared" si="2"/>
        <v>4.3191944319023179E-3</v>
      </c>
      <c r="I12" s="27">
        <v>55722</v>
      </c>
      <c r="J12" s="28">
        <f t="shared" si="3"/>
        <v>-3.5283933518005517E-2</v>
      </c>
      <c r="K12" s="25">
        <v>12608</v>
      </c>
      <c r="L12" s="26">
        <f t="shared" si="4"/>
        <v>-4.3979375189566294E-2</v>
      </c>
    </row>
    <row r="13" spans="2:18" ht="25.5">
      <c r="B13" s="30" t="str">
        <f>actualizaciones!A2</f>
        <v xml:space="preserve">acumulado MAYO 2011 </v>
      </c>
      <c r="C13" s="31">
        <v>2090216</v>
      </c>
      <c r="D13" s="32">
        <v>7.7435926249142417E-2</v>
      </c>
      <c r="E13" s="33">
        <v>742815</v>
      </c>
      <c r="F13" s="34">
        <v>8.216603658136834E-2</v>
      </c>
      <c r="G13" s="31">
        <v>613806</v>
      </c>
      <c r="H13" s="32">
        <v>6.8544231519135357E-2</v>
      </c>
      <c r="I13" s="33">
        <v>292557</v>
      </c>
      <c r="J13" s="34">
        <v>1.4790508267630509E-2</v>
      </c>
      <c r="K13" s="31">
        <v>68000</v>
      </c>
      <c r="L13" s="32">
        <v>-2.1906419458308735E-2</v>
      </c>
      <c r="O13" s="21"/>
      <c r="P13" s="21"/>
      <c r="Q13" s="21"/>
      <c r="R13" s="21"/>
    </row>
    <row r="14" spans="2:18" outlineLevel="1">
      <c r="B14" s="24" t="s">
        <v>33</v>
      </c>
      <c r="C14" s="25">
        <v>406015</v>
      </c>
      <c r="D14" s="26">
        <f>C14/C27-1</f>
        <v>6.7008832719694489E-2</v>
      </c>
      <c r="E14" s="27">
        <v>141884</v>
      </c>
      <c r="F14" s="28">
        <f>E14/E27-1</f>
        <v>7.4284675898934616E-2</v>
      </c>
      <c r="G14" s="25">
        <v>117512</v>
      </c>
      <c r="H14" s="26">
        <f>G14/G27-1</f>
        <v>6.2802980970986244E-2</v>
      </c>
      <c r="I14" s="27">
        <v>57727</v>
      </c>
      <c r="J14" s="28">
        <f>I14/I27-1</f>
        <v>-8.4294348122650353E-2</v>
      </c>
      <c r="K14" s="25">
        <v>13448</v>
      </c>
      <c r="L14" s="26">
        <f>K14/K27-1</f>
        <v>2.7663151459575097E-2</v>
      </c>
    </row>
    <row r="15" spans="2:18" outlineLevel="1">
      <c r="B15" s="24" t="s">
        <v>34</v>
      </c>
      <c r="C15" s="25">
        <v>396639</v>
      </c>
      <c r="D15" s="26">
        <f t="shared" ref="D15:F65" si="5">C15/C28-1</f>
        <v>6.6801684767698877E-2</v>
      </c>
      <c r="E15" s="27">
        <v>137940</v>
      </c>
      <c r="F15" s="28">
        <f t="shared" si="5"/>
        <v>5.3725163665808484E-2</v>
      </c>
      <c r="G15" s="25">
        <v>120562</v>
      </c>
      <c r="H15" s="26">
        <f t="shared" ref="H15:H25" si="6">G15/G28-1</f>
        <v>0.13570594219827425</v>
      </c>
      <c r="I15" s="27">
        <v>56062</v>
      </c>
      <c r="J15" s="28">
        <f t="shared" ref="J15:J25" si="7">I15/I28-1</f>
        <v>-8.2124496545400993E-2</v>
      </c>
      <c r="K15" s="25">
        <v>15073</v>
      </c>
      <c r="L15" s="26">
        <f t="shared" ref="L15:L25" si="8">K15/K28-1</f>
        <v>7.7412437455325334E-2</v>
      </c>
    </row>
    <row r="16" spans="2:18" outlineLevel="1">
      <c r="B16" s="24" t="s">
        <v>35</v>
      </c>
      <c r="C16" s="25">
        <v>433607</v>
      </c>
      <c r="D16" s="26">
        <f t="shared" si="5"/>
        <v>7.0975693492495218E-2</v>
      </c>
      <c r="E16" s="27">
        <v>155317</v>
      </c>
      <c r="F16" s="28">
        <f t="shared" si="5"/>
        <v>6.8513600902599059E-2</v>
      </c>
      <c r="G16" s="25">
        <v>134586</v>
      </c>
      <c r="H16" s="26">
        <f t="shared" si="6"/>
        <v>0.10715695952615989</v>
      </c>
      <c r="I16" s="27">
        <v>54807</v>
      </c>
      <c r="J16" s="28">
        <f t="shared" si="7"/>
        <v>-6.4088114754098369E-2</v>
      </c>
      <c r="K16" s="25">
        <v>13885</v>
      </c>
      <c r="L16" s="26">
        <f t="shared" si="8"/>
        <v>8.4003435084706091E-2</v>
      </c>
    </row>
    <row r="17" spans="2:18" outlineLevel="1">
      <c r="B17" s="24" t="s">
        <v>36</v>
      </c>
      <c r="C17" s="25">
        <v>363673</v>
      </c>
      <c r="D17" s="26">
        <f t="shared" si="5"/>
        <v>2.6704195768659567E-2</v>
      </c>
      <c r="E17" s="27">
        <v>132375</v>
      </c>
      <c r="F17" s="28">
        <f t="shared" si="5"/>
        <v>6.244231309442605E-2</v>
      </c>
      <c r="G17" s="25">
        <v>103019</v>
      </c>
      <c r="H17" s="26">
        <f t="shared" si="6"/>
        <v>-1.918426414303942E-2</v>
      </c>
      <c r="I17" s="27">
        <v>55919</v>
      </c>
      <c r="J17" s="28">
        <f t="shared" si="7"/>
        <v>-2.0408520776399652E-2</v>
      </c>
      <c r="K17" s="25">
        <v>10456</v>
      </c>
      <c r="L17" s="26">
        <f t="shared" si="8"/>
        <v>-5.9965836554886298E-2</v>
      </c>
    </row>
    <row r="18" spans="2:18" outlineLevel="1">
      <c r="B18" s="24" t="s">
        <v>37</v>
      </c>
      <c r="C18" s="25">
        <v>465198</v>
      </c>
      <c r="D18" s="26">
        <f t="shared" si="5"/>
        <v>-5.5239406390156232E-3</v>
      </c>
      <c r="E18" s="27">
        <v>165244</v>
      </c>
      <c r="F18" s="28">
        <f t="shared" si="5"/>
        <v>-2.9460824621167614E-2</v>
      </c>
      <c r="G18" s="25">
        <v>138380</v>
      </c>
      <c r="H18" s="26">
        <f t="shared" si="6"/>
        <v>2.8083209509658147E-2</v>
      </c>
      <c r="I18" s="27">
        <v>72114</v>
      </c>
      <c r="J18" s="28">
        <f t="shared" si="7"/>
        <v>-0.17295716497505587</v>
      </c>
      <c r="K18" s="25">
        <v>9789</v>
      </c>
      <c r="L18" s="26">
        <f t="shared" si="8"/>
        <v>0.25871158544425876</v>
      </c>
    </row>
    <row r="19" spans="2:18" outlineLevel="1">
      <c r="B19" s="24" t="s">
        <v>38</v>
      </c>
      <c r="C19" s="25">
        <v>451259</v>
      </c>
      <c r="D19" s="26">
        <f t="shared" si="5"/>
        <v>3.9300314374877576E-2</v>
      </c>
      <c r="E19" s="27">
        <v>163371</v>
      </c>
      <c r="F19" s="28">
        <f t="shared" si="5"/>
        <v>7.2466717432975392E-2</v>
      </c>
      <c r="G19" s="25">
        <v>136606</v>
      </c>
      <c r="H19" s="26">
        <f t="shared" si="6"/>
        <v>6.2263314644748435E-2</v>
      </c>
      <c r="I19" s="27">
        <v>62047</v>
      </c>
      <c r="J19" s="28">
        <f t="shared" si="7"/>
        <v>-0.14973826294296599</v>
      </c>
      <c r="K19" s="25">
        <v>10611</v>
      </c>
      <c r="L19" s="26">
        <f t="shared" si="8"/>
        <v>-0.10756938603868793</v>
      </c>
    </row>
    <row r="20" spans="2:18" outlineLevel="1">
      <c r="B20" s="24" t="s">
        <v>39</v>
      </c>
      <c r="C20" s="25">
        <v>374943</v>
      </c>
      <c r="D20" s="26">
        <f t="shared" si="5"/>
        <v>7.1700518496075505E-2</v>
      </c>
      <c r="E20" s="27">
        <v>128897</v>
      </c>
      <c r="F20" s="28">
        <f t="shared" si="5"/>
        <v>6.1868239597320906E-2</v>
      </c>
      <c r="G20" s="25">
        <v>107391</v>
      </c>
      <c r="H20" s="26">
        <f t="shared" si="6"/>
        <v>6.1532530692129717E-2</v>
      </c>
      <c r="I20" s="27">
        <v>64679</v>
      </c>
      <c r="J20" s="28">
        <f t="shared" si="7"/>
        <v>4.2469860099284329E-2</v>
      </c>
      <c r="K20" s="25">
        <v>12682</v>
      </c>
      <c r="L20" s="26">
        <f t="shared" si="8"/>
        <v>-5.3333333333333011E-3</v>
      </c>
      <c r="N20" s="29"/>
      <c r="O20" s="29"/>
      <c r="P20" s="29"/>
    </row>
    <row r="21" spans="2:18" outlineLevel="1">
      <c r="B21" s="24" t="s">
        <v>40</v>
      </c>
      <c r="C21" s="25">
        <v>361297</v>
      </c>
      <c r="D21" s="26">
        <f t="shared" si="5"/>
        <v>3.1413702243550334E-2</v>
      </c>
      <c r="E21" s="27">
        <v>132519</v>
      </c>
      <c r="F21" s="28">
        <f t="shared" si="5"/>
        <v>6.9693667514227009E-2</v>
      </c>
      <c r="G21" s="25">
        <v>101676</v>
      </c>
      <c r="H21" s="26">
        <f t="shared" si="6"/>
        <v>1.1520324717960939E-2</v>
      </c>
      <c r="I21" s="27">
        <v>56604</v>
      </c>
      <c r="J21" s="28">
        <f t="shared" si="7"/>
        <v>8.6423492934657453E-3</v>
      </c>
      <c r="K21" s="25">
        <v>12407</v>
      </c>
      <c r="L21" s="26">
        <f t="shared" si="8"/>
        <v>-7.918955024491614E-2</v>
      </c>
    </row>
    <row r="22" spans="2:18" outlineLevel="1">
      <c r="B22" s="24" t="s">
        <v>41</v>
      </c>
      <c r="C22" s="25">
        <v>422549</v>
      </c>
      <c r="D22" s="26">
        <f t="shared" si="5"/>
        <v>9.8439404440409106E-3</v>
      </c>
      <c r="E22" s="27">
        <v>156611</v>
      </c>
      <c r="F22" s="28">
        <f t="shared" si="5"/>
        <v>9.4975074636257428E-2</v>
      </c>
      <c r="G22" s="25">
        <v>125967</v>
      </c>
      <c r="H22" s="26">
        <f t="shared" si="6"/>
        <v>1.8548915284662071E-2</v>
      </c>
      <c r="I22" s="27">
        <v>59800</v>
      </c>
      <c r="J22" s="28">
        <f t="shared" si="7"/>
        <v>-0.15080942913944906</v>
      </c>
      <c r="K22" s="25">
        <v>12595</v>
      </c>
      <c r="L22" s="26">
        <f t="shared" si="8"/>
        <v>-3.7005887300252338E-2</v>
      </c>
    </row>
    <row r="23" spans="2:18" outlineLevel="1">
      <c r="B23" s="24" t="s">
        <v>42</v>
      </c>
      <c r="C23" s="25">
        <v>404361</v>
      </c>
      <c r="D23" s="26">
        <f t="shared" si="5"/>
        <v>-1.2568741025816399E-2</v>
      </c>
      <c r="E23" s="27">
        <v>140329</v>
      </c>
      <c r="F23" s="28">
        <f t="shared" si="5"/>
        <v>3.8927675074590384E-2</v>
      </c>
      <c r="G23" s="25">
        <v>120018</v>
      </c>
      <c r="H23" s="26">
        <f t="shared" si="6"/>
        <v>-4.1397432927852029E-2</v>
      </c>
      <c r="I23" s="27">
        <v>59240</v>
      </c>
      <c r="J23" s="28">
        <f t="shared" si="7"/>
        <v>-9.1257727530718369E-2</v>
      </c>
      <c r="K23" s="25">
        <v>14574</v>
      </c>
      <c r="L23" s="26">
        <f t="shared" si="8"/>
        <v>-6.8932473008369022E-2</v>
      </c>
    </row>
    <row r="24" spans="2:18" outlineLevel="1">
      <c r="B24" s="24" t="s">
        <v>43</v>
      </c>
      <c r="C24" s="25">
        <v>369547</v>
      </c>
      <c r="D24" s="26">
        <f t="shared" si="5"/>
        <v>-4.1586484846284355E-2</v>
      </c>
      <c r="E24" s="27">
        <v>125419</v>
      </c>
      <c r="F24" s="28">
        <f t="shared" si="5"/>
        <v>-6.2582217172925114E-2</v>
      </c>
      <c r="G24" s="25">
        <v>109388</v>
      </c>
      <c r="H24" s="26">
        <f t="shared" si="6"/>
        <v>-4.6960218857272307E-2</v>
      </c>
      <c r="I24" s="27">
        <v>54889</v>
      </c>
      <c r="J24" s="28">
        <f t="shared" si="7"/>
        <v>-7.1534896309076723E-2</v>
      </c>
      <c r="K24" s="25">
        <v>16759</v>
      </c>
      <c r="L24" s="26">
        <f t="shared" si="8"/>
        <v>0.10460058001581851</v>
      </c>
    </row>
    <row r="25" spans="2:18" outlineLevel="1">
      <c r="B25" s="24" t="s">
        <v>44</v>
      </c>
      <c r="C25" s="25">
        <v>382237</v>
      </c>
      <c r="D25" s="26">
        <f t="shared" si="5"/>
        <v>3.9581855908386032E-3</v>
      </c>
      <c r="E25" s="27">
        <v>131537</v>
      </c>
      <c r="F25" s="28">
        <f t="shared" si="5"/>
        <v>-3.5256410256410242E-2</v>
      </c>
      <c r="G25" s="25">
        <v>117383</v>
      </c>
      <c r="H25" s="26">
        <f t="shared" si="6"/>
        <v>2.2963363195872777E-2</v>
      </c>
      <c r="I25" s="27">
        <v>57760</v>
      </c>
      <c r="J25" s="28">
        <f t="shared" si="7"/>
        <v>8.664009703691633E-4</v>
      </c>
      <c r="K25" s="25">
        <v>13188</v>
      </c>
      <c r="L25" s="26">
        <f t="shared" si="8"/>
        <v>-2.8150331613854052E-2</v>
      </c>
    </row>
    <row r="26" spans="2:18" ht="15" customHeight="1">
      <c r="B26" s="35">
        <v>2010</v>
      </c>
      <c r="C26" s="36">
        <v>4831325</v>
      </c>
      <c r="D26" s="37">
        <f>C26/C39-1</f>
        <v>2.6242294141912259E-2</v>
      </c>
      <c r="E26" s="36">
        <v>1711443</v>
      </c>
      <c r="F26" s="37">
        <f>E26/E39-1</f>
        <v>3.7847681456564475E-2</v>
      </c>
      <c r="G26" s="36">
        <v>1432488</v>
      </c>
      <c r="H26" s="37">
        <f>G26/G39-1</f>
        <v>3.3093153690210819E-2</v>
      </c>
      <c r="I26" s="36">
        <v>711648</v>
      </c>
      <c r="J26" s="37">
        <f>I26/I39-1</f>
        <v>-7.6419928049711094E-2</v>
      </c>
      <c r="K26" s="36">
        <v>155467</v>
      </c>
      <c r="L26" s="37">
        <f>K26/K39-1</f>
        <v>7.0867314880191934E-3</v>
      </c>
      <c r="O26" s="21"/>
      <c r="P26" s="21"/>
      <c r="Q26" s="21"/>
      <c r="R26" s="21"/>
    </row>
    <row r="27" spans="2:18" ht="15" hidden="1" customHeight="1" outlineLevel="1">
      <c r="B27" s="24" t="s">
        <v>33</v>
      </c>
      <c r="C27" s="25">
        <v>380517</v>
      </c>
      <c r="D27" s="26">
        <f t="shared" si="5"/>
        <v>-7.2369046545247118E-2</v>
      </c>
      <c r="E27" s="27">
        <v>132073</v>
      </c>
      <c r="F27" s="28">
        <f t="shared" si="5"/>
        <v>-6.8806757290315268E-2</v>
      </c>
      <c r="G27" s="25">
        <v>110568</v>
      </c>
      <c r="H27" s="26">
        <f t="shared" ref="H27:H65" si="9">G27/G40-1</f>
        <v>-6.6692552482083944E-2</v>
      </c>
      <c r="I27" s="27">
        <v>63041</v>
      </c>
      <c r="J27" s="28">
        <f t="shared" ref="J27:J65" si="10">I27/I40-1</f>
        <v>-9.4056275687638302E-2</v>
      </c>
      <c r="K27" s="25">
        <v>13086</v>
      </c>
      <c r="L27" s="26">
        <f t="shared" ref="L27:L65" si="11">K27/K40-1</f>
        <v>-0.18881725762459711</v>
      </c>
      <c r="N27" s="29"/>
      <c r="O27" s="29"/>
      <c r="P27" s="29"/>
    </row>
    <row r="28" spans="2:18" ht="15" hidden="1" customHeight="1" outlineLevel="1">
      <c r="B28" s="24" t="s">
        <v>34</v>
      </c>
      <c r="C28" s="25">
        <v>371802</v>
      </c>
      <c r="D28" s="26">
        <f t="shared" si="5"/>
        <v>-0.1388289248158614</v>
      </c>
      <c r="E28" s="27">
        <v>130907</v>
      </c>
      <c r="F28" s="28">
        <f t="shared" si="5"/>
        <v>-0.12197166849998664</v>
      </c>
      <c r="G28" s="25">
        <v>106156</v>
      </c>
      <c r="H28" s="26">
        <f t="shared" si="9"/>
        <v>-0.18952511833867769</v>
      </c>
      <c r="I28" s="27">
        <v>61078</v>
      </c>
      <c r="J28" s="28">
        <f t="shared" si="10"/>
        <v>-0.10979289035285889</v>
      </c>
      <c r="K28" s="25">
        <v>13990</v>
      </c>
      <c r="L28" s="26">
        <f t="shared" si="11"/>
        <v>-0.21593902370677576</v>
      </c>
      <c r="O28" s="29"/>
      <c r="P28" s="29"/>
      <c r="Q28" s="29"/>
    </row>
    <row r="29" spans="2:18" ht="15" hidden="1" customHeight="1" outlineLevel="1">
      <c r="B29" s="24" t="s">
        <v>35</v>
      </c>
      <c r="C29" s="25">
        <v>404871</v>
      </c>
      <c r="D29" s="26">
        <f t="shared" si="5"/>
        <v>-8.3705814324543937E-2</v>
      </c>
      <c r="E29" s="27">
        <v>145358</v>
      </c>
      <c r="F29" s="28">
        <f t="shared" si="5"/>
        <v>-9.402092955130481E-2</v>
      </c>
      <c r="G29" s="25">
        <v>121560</v>
      </c>
      <c r="H29" s="26">
        <f t="shared" si="9"/>
        <v>-6.9176225554007043E-2</v>
      </c>
      <c r="I29" s="27">
        <v>58560</v>
      </c>
      <c r="J29" s="28">
        <f t="shared" si="10"/>
        <v>-0.12160439197804007</v>
      </c>
      <c r="K29" s="25">
        <v>12809</v>
      </c>
      <c r="L29" s="26">
        <f t="shared" si="11"/>
        <v>-0.31524644499091203</v>
      </c>
    </row>
    <row r="30" spans="2:18" ht="15" hidden="1" customHeight="1" outlineLevel="1">
      <c r="B30" s="24" t="s">
        <v>36</v>
      </c>
      <c r="C30" s="25">
        <v>354214</v>
      </c>
      <c r="D30" s="26">
        <f t="shared" si="5"/>
        <v>-9.4912854949036563E-2</v>
      </c>
      <c r="E30" s="27">
        <v>124595</v>
      </c>
      <c r="F30" s="28">
        <f t="shared" si="5"/>
        <v>-9.3458963911525084E-2</v>
      </c>
      <c r="G30" s="25">
        <v>105034</v>
      </c>
      <c r="H30" s="26">
        <f t="shared" si="9"/>
        <v>-3.8475974257806467E-2</v>
      </c>
      <c r="I30" s="27">
        <v>57084</v>
      </c>
      <c r="J30" s="28">
        <f t="shared" si="10"/>
        <v>-0.18748576634024139</v>
      </c>
      <c r="K30" s="25">
        <v>11123</v>
      </c>
      <c r="L30" s="26">
        <f t="shared" si="11"/>
        <v>-0.2650323774283071</v>
      </c>
    </row>
    <row r="31" spans="2:18" ht="15" hidden="1" customHeight="1" outlineLevel="1">
      <c r="B31" s="24" t="s">
        <v>37</v>
      </c>
      <c r="C31" s="25">
        <v>467782</v>
      </c>
      <c r="D31" s="26">
        <f t="shared" si="5"/>
        <v>-0.12032194672458696</v>
      </c>
      <c r="E31" s="27">
        <v>170260</v>
      </c>
      <c r="F31" s="28">
        <f t="shared" si="5"/>
        <v>-9.4352067575186993E-2</v>
      </c>
      <c r="G31" s="25">
        <v>134600</v>
      </c>
      <c r="H31" s="26">
        <f t="shared" si="9"/>
        <v>-7.405496508788223E-2</v>
      </c>
      <c r="I31" s="27">
        <v>87195</v>
      </c>
      <c r="J31" s="28">
        <f t="shared" si="10"/>
        <v>-0.18687170113956397</v>
      </c>
      <c r="K31" s="25">
        <v>7777</v>
      </c>
      <c r="L31" s="26">
        <f t="shared" si="11"/>
        <v>-0.36813454663633405</v>
      </c>
    </row>
    <row r="32" spans="2:18" ht="15" hidden="1" customHeight="1" outlineLevel="1">
      <c r="B32" s="24" t="s">
        <v>38</v>
      </c>
      <c r="C32" s="25">
        <v>434195</v>
      </c>
      <c r="D32" s="26">
        <f t="shared" si="5"/>
        <v>-7.129030533126568E-2</v>
      </c>
      <c r="E32" s="27">
        <v>152332</v>
      </c>
      <c r="F32" s="28">
        <f t="shared" si="5"/>
        <v>-5.5440154272568876E-2</v>
      </c>
      <c r="G32" s="25">
        <v>128599</v>
      </c>
      <c r="H32" s="26">
        <f t="shared" si="9"/>
        <v>-3.1969347966818717E-2</v>
      </c>
      <c r="I32" s="27">
        <v>72974</v>
      </c>
      <c r="J32" s="28">
        <f t="shared" si="10"/>
        <v>-0.17509947549285587</v>
      </c>
      <c r="K32" s="25">
        <v>11890</v>
      </c>
      <c r="L32" s="26">
        <f t="shared" si="11"/>
        <v>-0.27220419905735449</v>
      </c>
      <c r="O32" s="21"/>
      <c r="P32" s="21"/>
      <c r="Q32" s="21"/>
    </row>
    <row r="33" spans="2:12" ht="15" hidden="1" customHeight="1" outlineLevel="1">
      <c r="B33" s="24" t="s">
        <v>39</v>
      </c>
      <c r="C33" s="25">
        <v>349858</v>
      </c>
      <c r="D33" s="26">
        <f t="shared" si="5"/>
        <v>-0.13063854424733679</v>
      </c>
      <c r="E33" s="27">
        <v>121387</v>
      </c>
      <c r="F33" s="28">
        <f t="shared" si="5"/>
        <v>-0.17064422019226166</v>
      </c>
      <c r="G33" s="25">
        <v>101166</v>
      </c>
      <c r="H33" s="26">
        <f t="shared" si="9"/>
        <v>-0.16294194060847766</v>
      </c>
      <c r="I33" s="27">
        <v>62044</v>
      </c>
      <c r="J33" s="28">
        <f t="shared" si="10"/>
        <v>-0.1513029204568771</v>
      </c>
      <c r="K33" s="25">
        <v>12750</v>
      </c>
      <c r="L33" s="26">
        <f t="shared" si="11"/>
        <v>-0.17422279792746109</v>
      </c>
    </row>
    <row r="34" spans="2:12" ht="15" hidden="1" customHeight="1" outlineLevel="1">
      <c r="B34" s="24" t="s">
        <v>40</v>
      </c>
      <c r="C34" s="25">
        <v>350293</v>
      </c>
      <c r="D34" s="26">
        <f t="shared" si="5"/>
        <v>-0.152212689231216</v>
      </c>
      <c r="E34" s="27">
        <v>123885</v>
      </c>
      <c r="F34" s="28">
        <f t="shared" si="5"/>
        <v>-0.19295788410800951</v>
      </c>
      <c r="G34" s="25">
        <v>100518</v>
      </c>
      <c r="H34" s="26">
        <f t="shared" si="9"/>
        <v>-0.11585891459231246</v>
      </c>
      <c r="I34" s="27">
        <v>56119</v>
      </c>
      <c r="J34" s="28">
        <f t="shared" si="10"/>
        <v>-0.2458340052679675</v>
      </c>
      <c r="K34" s="25">
        <v>13474</v>
      </c>
      <c r="L34" s="26">
        <f t="shared" si="11"/>
        <v>-0.22727533405975797</v>
      </c>
    </row>
    <row r="35" spans="2:12" ht="15" hidden="1" customHeight="1" outlineLevel="1">
      <c r="B35" s="24" t="s">
        <v>41</v>
      </c>
      <c r="C35" s="25">
        <v>418430</v>
      </c>
      <c r="D35" s="26">
        <f t="shared" si="5"/>
        <v>-1.4331682818470082E-2</v>
      </c>
      <c r="E35" s="27">
        <v>143027</v>
      </c>
      <c r="F35" s="28">
        <f t="shared" si="5"/>
        <v>-7.1385905909545411E-2</v>
      </c>
      <c r="G35" s="25">
        <v>123673</v>
      </c>
      <c r="H35" s="26">
        <f t="shared" si="9"/>
        <v>4.0475509414278799E-2</v>
      </c>
      <c r="I35" s="27">
        <v>70420</v>
      </c>
      <c r="J35" s="28">
        <f t="shared" si="10"/>
        <v>-8.3955563649608433E-2</v>
      </c>
      <c r="K35" s="25">
        <v>13079</v>
      </c>
      <c r="L35" s="26">
        <f t="shared" si="11"/>
        <v>-0.25657932132097994</v>
      </c>
    </row>
    <row r="36" spans="2:12" ht="15" hidden="1" customHeight="1" outlineLevel="1">
      <c r="B36" s="24" t="s">
        <v>42</v>
      </c>
      <c r="C36" s="25">
        <v>409508</v>
      </c>
      <c r="D36" s="26">
        <f t="shared" si="5"/>
        <v>-0.19401357652194617</v>
      </c>
      <c r="E36" s="27">
        <v>135071</v>
      </c>
      <c r="F36" s="28">
        <f t="shared" si="5"/>
        <v>-0.2637055934411574</v>
      </c>
      <c r="G36" s="25">
        <v>125201</v>
      </c>
      <c r="H36" s="26">
        <f t="shared" si="9"/>
        <v>-0.15002138507389728</v>
      </c>
      <c r="I36" s="27">
        <v>65189</v>
      </c>
      <c r="J36" s="28">
        <f t="shared" si="10"/>
        <v>-0.26371727393887368</v>
      </c>
      <c r="K36" s="25">
        <v>15653</v>
      </c>
      <c r="L36" s="26">
        <f t="shared" si="11"/>
        <v>-5.4256540390308694E-2</v>
      </c>
    </row>
    <row r="37" spans="2:12" ht="15" hidden="1" customHeight="1" outlineLevel="1">
      <c r="B37" s="24" t="s">
        <v>43</v>
      </c>
      <c r="C37" s="25">
        <v>385582</v>
      </c>
      <c r="D37" s="26">
        <f t="shared" si="5"/>
        <v>-0.16162881209259039</v>
      </c>
      <c r="E37" s="27">
        <v>133792</v>
      </c>
      <c r="F37" s="28">
        <f t="shared" si="5"/>
        <v>-0.20482128210919204</v>
      </c>
      <c r="G37" s="25">
        <v>114778</v>
      </c>
      <c r="H37" s="26">
        <f t="shared" si="9"/>
        <v>-0.16227775669284439</v>
      </c>
      <c r="I37" s="27">
        <v>59118</v>
      </c>
      <c r="J37" s="28">
        <f t="shared" si="10"/>
        <v>-0.13854807215923992</v>
      </c>
      <c r="K37" s="25">
        <v>15172</v>
      </c>
      <c r="L37" s="26">
        <f t="shared" si="11"/>
        <v>-0.21611986566778607</v>
      </c>
    </row>
    <row r="38" spans="2:12" ht="15" hidden="1" customHeight="1" outlineLevel="1">
      <c r="B38" s="24" t="s">
        <v>44</v>
      </c>
      <c r="C38" s="25">
        <v>380730</v>
      </c>
      <c r="D38" s="26">
        <f t="shared" si="5"/>
        <v>-7.081686992217151E-2</v>
      </c>
      <c r="E38" s="27">
        <v>136344</v>
      </c>
      <c r="F38" s="28">
        <f t="shared" si="5"/>
        <v>-7.3315616695325936E-2</v>
      </c>
      <c r="G38" s="25">
        <v>114748</v>
      </c>
      <c r="H38" s="26">
        <f t="shared" si="9"/>
        <v>-8.6466734071603102E-2</v>
      </c>
      <c r="I38" s="27">
        <v>57710</v>
      </c>
      <c r="J38" s="28">
        <f t="shared" si="10"/>
        <v>-0.12425263285683941</v>
      </c>
      <c r="K38" s="25">
        <v>13570</v>
      </c>
      <c r="L38" s="26">
        <f t="shared" si="11"/>
        <v>-0.20091861971499236</v>
      </c>
    </row>
    <row r="39" spans="2:12" collapsed="1">
      <c r="B39" s="38">
        <v>2009</v>
      </c>
      <c r="C39" s="39">
        <v>4707782</v>
      </c>
      <c r="D39" s="40">
        <f t="shared" si="5"/>
        <v>-0.11045141390545221</v>
      </c>
      <c r="E39" s="39">
        <v>1649031</v>
      </c>
      <c r="F39" s="40">
        <f t="shared" si="5"/>
        <v>-0.12786598265284532</v>
      </c>
      <c r="G39" s="39">
        <v>1386601</v>
      </c>
      <c r="H39" s="40">
        <f t="shared" si="9"/>
        <v>-9.4211475926005761E-2</v>
      </c>
      <c r="I39" s="39">
        <v>770532</v>
      </c>
      <c r="J39" s="40">
        <f t="shared" si="10"/>
        <v>-0.16088823451900369</v>
      </c>
      <c r="K39" s="39">
        <v>154373</v>
      </c>
      <c r="L39" s="40">
        <f t="shared" si="11"/>
        <v>-0.22743196308640867</v>
      </c>
    </row>
    <row r="40" spans="2:12" ht="15" hidden="1" customHeight="1" outlineLevel="1">
      <c r="B40" s="24" t="s">
        <v>33</v>
      </c>
      <c r="C40" s="25">
        <v>410203</v>
      </c>
      <c r="D40" s="26">
        <f t="shared" si="5"/>
        <v>-6.4181358592495297E-2</v>
      </c>
      <c r="E40" s="27">
        <v>141832</v>
      </c>
      <c r="F40" s="28">
        <f t="shared" si="5"/>
        <v>-5.1887107771702023E-2</v>
      </c>
      <c r="G40" s="25">
        <v>118469</v>
      </c>
      <c r="H40" s="26">
        <f t="shared" si="9"/>
        <v>-8.6831516795905506E-2</v>
      </c>
      <c r="I40" s="27">
        <v>69586</v>
      </c>
      <c r="J40" s="28">
        <f t="shared" si="10"/>
        <v>-0.11733218326652795</v>
      </c>
      <c r="K40" s="25">
        <v>16132</v>
      </c>
      <c r="L40" s="26">
        <f t="shared" si="11"/>
        <v>-4.5104770924588644E-2</v>
      </c>
    </row>
    <row r="41" spans="2:12" ht="15" hidden="1" customHeight="1" outlineLevel="1">
      <c r="B41" s="24" t="s">
        <v>34</v>
      </c>
      <c r="C41" s="25">
        <v>431740</v>
      </c>
      <c r="D41" s="26">
        <f t="shared" si="5"/>
        <v>-5.6367888444473602E-2</v>
      </c>
      <c r="E41" s="27">
        <v>149092</v>
      </c>
      <c r="F41" s="28">
        <f t="shared" si="5"/>
        <v>-0.10064182993919502</v>
      </c>
      <c r="G41" s="25">
        <v>130980</v>
      </c>
      <c r="H41" s="26">
        <f t="shared" si="9"/>
        <v>-5.6934639034388335E-3</v>
      </c>
      <c r="I41" s="27">
        <v>68611</v>
      </c>
      <c r="J41" s="28">
        <f t="shared" si="10"/>
        <v>-9.9096614932114857E-2</v>
      </c>
      <c r="K41" s="25">
        <v>17843</v>
      </c>
      <c r="L41" s="26">
        <f t="shared" si="11"/>
        <v>-5.6375271034956875E-2</v>
      </c>
    </row>
    <row r="42" spans="2:12" ht="15" hidden="1" customHeight="1" outlineLevel="1">
      <c r="B42" s="24" t="s">
        <v>35</v>
      </c>
      <c r="C42" s="25">
        <v>441857</v>
      </c>
      <c r="D42" s="26">
        <f t="shared" si="5"/>
        <v>-5.4131060229822059E-2</v>
      </c>
      <c r="E42" s="27">
        <v>160443</v>
      </c>
      <c r="F42" s="28">
        <f t="shared" si="5"/>
        <v>-6.0896591687299217E-2</v>
      </c>
      <c r="G42" s="25">
        <v>130594</v>
      </c>
      <c r="H42" s="26">
        <f t="shared" si="9"/>
        <v>-1.7691393498111996E-2</v>
      </c>
      <c r="I42" s="27">
        <v>66667</v>
      </c>
      <c r="J42" s="28">
        <f t="shared" si="10"/>
        <v>-0.15801106367930484</v>
      </c>
      <c r="K42" s="25">
        <v>18706</v>
      </c>
      <c r="L42" s="26">
        <f t="shared" si="11"/>
        <v>7.8404243053153522E-2</v>
      </c>
    </row>
    <row r="43" spans="2:12" ht="15" hidden="1" customHeight="1" outlineLevel="1">
      <c r="B43" s="24" t="s">
        <v>36</v>
      </c>
      <c r="C43" s="25">
        <v>391359</v>
      </c>
      <c r="D43" s="26">
        <f t="shared" si="5"/>
        <v>-4.4741254951926934E-2</v>
      </c>
      <c r="E43" s="27">
        <v>137440</v>
      </c>
      <c r="F43" s="28">
        <f t="shared" si="5"/>
        <v>-3.4648423507266157E-2</v>
      </c>
      <c r="G43" s="25">
        <v>109237</v>
      </c>
      <c r="H43" s="26">
        <f t="shared" si="9"/>
        <v>-6.2497725701393669E-3</v>
      </c>
      <c r="I43" s="27">
        <v>70256</v>
      </c>
      <c r="J43" s="28">
        <f t="shared" si="10"/>
        <v>-0.13965221650746995</v>
      </c>
      <c r="K43" s="25">
        <v>15134</v>
      </c>
      <c r="L43" s="26">
        <f t="shared" si="11"/>
        <v>7.6004265908282909E-2</v>
      </c>
    </row>
    <row r="44" spans="2:12" ht="13.5" hidden="1" customHeight="1" outlineLevel="1">
      <c r="B44" s="24" t="s">
        <v>37</v>
      </c>
      <c r="C44" s="25">
        <v>531765</v>
      </c>
      <c r="D44" s="26">
        <f t="shared" si="5"/>
        <v>6.0027393528467865E-3</v>
      </c>
      <c r="E44" s="27">
        <v>187998</v>
      </c>
      <c r="F44" s="28">
        <f t="shared" si="5"/>
        <v>1.26910936102822E-2</v>
      </c>
      <c r="G44" s="25">
        <v>145365</v>
      </c>
      <c r="H44" s="26">
        <f t="shared" si="9"/>
        <v>4.7388823241202305E-2</v>
      </c>
      <c r="I44" s="27">
        <v>107234</v>
      </c>
      <c r="J44" s="28">
        <f t="shared" si="10"/>
        <v>-6.2992057181304184E-2</v>
      </c>
      <c r="K44" s="25">
        <v>12308</v>
      </c>
      <c r="L44" s="26">
        <f t="shared" si="11"/>
        <v>0.23487508778970612</v>
      </c>
    </row>
    <row r="45" spans="2:12" ht="13.5" hidden="1" customHeight="1" outlineLevel="1">
      <c r="B45" s="24" t="s">
        <v>38</v>
      </c>
      <c r="C45" s="25">
        <v>467525</v>
      </c>
      <c r="D45" s="26">
        <f t="shared" si="5"/>
        <v>2.8873029458640342E-3</v>
      </c>
      <c r="E45" s="27">
        <v>161273</v>
      </c>
      <c r="F45" s="28">
        <f t="shared" si="5"/>
        <v>5.9506359196352943E-3</v>
      </c>
      <c r="G45" s="25">
        <v>132846</v>
      </c>
      <c r="H45" s="26">
        <f t="shared" si="9"/>
        <v>6.1799638729478801E-2</v>
      </c>
      <c r="I45" s="27">
        <v>88464</v>
      </c>
      <c r="J45" s="28">
        <f t="shared" si="10"/>
        <v>-0.11488203629960181</v>
      </c>
      <c r="K45" s="25">
        <v>16337</v>
      </c>
      <c r="L45" s="26">
        <f t="shared" si="11"/>
        <v>0.13767409470752079</v>
      </c>
    </row>
    <row r="46" spans="2:12" ht="15" hidden="1" customHeight="1" outlineLevel="1">
      <c r="B46" s="24" t="s">
        <v>39</v>
      </c>
      <c r="C46" s="25">
        <v>402431</v>
      </c>
      <c r="D46" s="26">
        <f t="shared" si="5"/>
        <v>-2.1998478673481037E-2</v>
      </c>
      <c r="E46" s="27">
        <v>146363</v>
      </c>
      <c r="F46" s="28">
        <f t="shared" si="5"/>
        <v>1.2850677480519934E-2</v>
      </c>
      <c r="G46" s="25">
        <v>120859</v>
      </c>
      <c r="H46" s="26">
        <f t="shared" si="9"/>
        <v>8.3237729896389778E-2</v>
      </c>
      <c r="I46" s="27">
        <v>73105</v>
      </c>
      <c r="J46" s="28">
        <f t="shared" si="10"/>
        <v>-0.11287876029948907</v>
      </c>
      <c r="K46" s="25">
        <v>15440</v>
      </c>
      <c r="L46" s="26">
        <f t="shared" si="11"/>
        <v>0.17227241667299364</v>
      </c>
    </row>
    <row r="47" spans="2:12" ht="15" hidden="1" customHeight="1" outlineLevel="1">
      <c r="B47" s="24" t="s">
        <v>40</v>
      </c>
      <c r="C47" s="25">
        <v>413185</v>
      </c>
      <c r="D47" s="26">
        <f t="shared" si="5"/>
        <v>0.20972440587551566</v>
      </c>
      <c r="E47" s="27">
        <v>153505</v>
      </c>
      <c r="F47" s="28">
        <f t="shared" si="5"/>
        <v>0.32186036098098647</v>
      </c>
      <c r="G47" s="25">
        <v>113690</v>
      </c>
      <c r="H47" s="26">
        <f t="shared" si="9"/>
        <v>0.16663759222583652</v>
      </c>
      <c r="I47" s="27">
        <v>74412</v>
      </c>
      <c r="J47" s="28">
        <f t="shared" si="10"/>
        <v>0.20277369195209083</v>
      </c>
      <c r="K47" s="25">
        <v>17437</v>
      </c>
      <c r="L47" s="26">
        <f t="shared" si="11"/>
        <v>0.18409615645796551</v>
      </c>
    </row>
    <row r="48" spans="2:12" ht="15" hidden="1" customHeight="1" outlineLevel="1">
      <c r="B48" s="24" t="s">
        <v>41</v>
      </c>
      <c r="C48" s="25">
        <v>424514</v>
      </c>
      <c r="D48" s="26">
        <f t="shared" si="5"/>
        <v>-3.1314106294082933E-2</v>
      </c>
      <c r="E48" s="27">
        <v>154022</v>
      </c>
      <c r="F48" s="28">
        <f t="shared" si="5"/>
        <v>-4.3288134119298549E-2</v>
      </c>
      <c r="G48" s="25">
        <v>118862</v>
      </c>
      <c r="H48" s="26">
        <f t="shared" si="9"/>
        <v>4.3509560514810364E-2</v>
      </c>
      <c r="I48" s="27">
        <v>76874</v>
      </c>
      <c r="J48" s="28">
        <f t="shared" si="10"/>
        <v>-4.4972296071756901E-2</v>
      </c>
      <c r="K48" s="25">
        <v>17593</v>
      </c>
      <c r="L48" s="26">
        <f t="shared" si="11"/>
        <v>0.13561838368190027</v>
      </c>
    </row>
    <row r="49" spans="2:14" ht="15" hidden="1" customHeight="1" outlineLevel="1">
      <c r="B49" s="24" t="s">
        <v>42</v>
      </c>
      <c r="C49" s="25">
        <v>508083</v>
      </c>
      <c r="D49" s="26">
        <f t="shared" si="5"/>
        <v>3.8962924489140738E-2</v>
      </c>
      <c r="E49" s="27">
        <v>183447</v>
      </c>
      <c r="F49" s="28">
        <f t="shared" si="5"/>
        <v>5.2170621332828571E-2</v>
      </c>
      <c r="G49" s="25">
        <v>147299</v>
      </c>
      <c r="H49" s="26">
        <f t="shared" si="9"/>
        <v>6.5538668537822087E-2</v>
      </c>
      <c r="I49" s="27">
        <v>88538</v>
      </c>
      <c r="J49" s="28">
        <f t="shared" si="10"/>
        <v>0.10897066559783553</v>
      </c>
      <c r="K49" s="25">
        <v>16551</v>
      </c>
      <c r="L49" s="26">
        <f t="shared" si="11"/>
        <v>-0.12916973587288227</v>
      </c>
    </row>
    <row r="50" spans="2:14" ht="15" hidden="1" customHeight="1" outlineLevel="1">
      <c r="B50" s="24" t="s">
        <v>43</v>
      </c>
      <c r="C50" s="25">
        <v>459918</v>
      </c>
      <c r="D50" s="26">
        <f t="shared" si="5"/>
        <v>8.5003986921011743E-2</v>
      </c>
      <c r="E50" s="27">
        <v>168254</v>
      </c>
      <c r="F50" s="28">
        <f t="shared" si="5"/>
        <v>0.11124026655923291</v>
      </c>
      <c r="G50" s="25">
        <v>137012</v>
      </c>
      <c r="H50" s="26">
        <f t="shared" si="9"/>
        <v>9.899735301195145E-2</v>
      </c>
      <c r="I50" s="27">
        <v>68626</v>
      </c>
      <c r="J50" s="28">
        <f t="shared" si="10"/>
        <v>6.2020732225855912E-3</v>
      </c>
      <c r="K50" s="25">
        <v>19355</v>
      </c>
      <c r="L50" s="26">
        <f t="shared" si="11"/>
        <v>0.27151491262646177</v>
      </c>
    </row>
    <row r="51" spans="2:14" ht="15" hidden="1" customHeight="1" outlineLevel="1">
      <c r="B51" s="24" t="s">
        <v>44</v>
      </c>
      <c r="C51" s="25">
        <v>409747</v>
      </c>
      <c r="D51" s="26">
        <f t="shared" si="5"/>
        <v>6.4378104075888398E-3</v>
      </c>
      <c r="E51" s="27">
        <v>147131</v>
      </c>
      <c r="F51" s="28">
        <f t="shared" si="5"/>
        <v>6.0652060939252461E-3</v>
      </c>
      <c r="G51" s="25">
        <v>125609</v>
      </c>
      <c r="H51" s="26">
        <f t="shared" si="9"/>
        <v>3.8176708818910665E-2</v>
      </c>
      <c r="I51" s="27">
        <v>65898</v>
      </c>
      <c r="J51" s="28">
        <f t="shared" si="10"/>
        <v>-6.3481053695019218E-3</v>
      </c>
      <c r="K51" s="25">
        <v>16982</v>
      </c>
      <c r="L51" s="26">
        <f t="shared" si="11"/>
        <v>0.17060729303095057</v>
      </c>
    </row>
    <row r="52" spans="2:14" collapsed="1">
      <c r="B52" s="38">
        <v>2008</v>
      </c>
      <c r="C52" s="39">
        <v>5292327</v>
      </c>
      <c r="D52" s="40">
        <f t="shared" si="5"/>
        <v>2.5655529758368267E-3</v>
      </c>
      <c r="E52" s="39">
        <v>1890800</v>
      </c>
      <c r="F52" s="40">
        <f t="shared" si="5"/>
        <v>1.2106957459176781E-2</v>
      </c>
      <c r="G52" s="39">
        <v>1530822</v>
      </c>
      <c r="H52" s="40">
        <f t="shared" si="9"/>
        <v>3.780039374562727E-2</v>
      </c>
      <c r="I52" s="39">
        <v>918271</v>
      </c>
      <c r="J52" s="40">
        <f t="shared" si="10"/>
        <v>-5.2693096088199387E-2</v>
      </c>
      <c r="K52" s="39">
        <v>199818</v>
      </c>
      <c r="L52" s="40">
        <f t="shared" si="11"/>
        <v>8.7948166498788449E-2</v>
      </c>
    </row>
    <row r="53" spans="2:14" ht="15" hidden="1" customHeight="1" outlineLevel="1">
      <c r="B53" s="24" t="s">
        <v>33</v>
      </c>
      <c r="C53" s="25">
        <v>438336</v>
      </c>
      <c r="D53" s="26">
        <f t="shared" si="5"/>
        <v>-3.96487545817239E-2</v>
      </c>
      <c r="E53" s="27">
        <v>149594</v>
      </c>
      <c r="F53" s="28">
        <f t="shared" si="5"/>
        <v>-6.4154295616488111E-2</v>
      </c>
      <c r="G53" s="25">
        <v>129734</v>
      </c>
      <c r="H53" s="26">
        <f t="shared" si="9"/>
        <v>-2.2218537555960816E-2</v>
      </c>
      <c r="I53" s="27">
        <v>78836</v>
      </c>
      <c r="J53" s="28">
        <f t="shared" si="10"/>
        <v>3.436241258511874E-2</v>
      </c>
      <c r="K53" s="25">
        <v>16894</v>
      </c>
      <c r="L53" s="26">
        <f t="shared" si="11"/>
        <v>3.8623804147601692E-3</v>
      </c>
    </row>
    <row r="54" spans="2:14" ht="15" hidden="1" customHeight="1" outlineLevel="1">
      <c r="B54" s="24" t="s">
        <v>34</v>
      </c>
      <c r="C54" s="25">
        <v>457530</v>
      </c>
      <c r="D54" s="26">
        <f t="shared" si="5"/>
        <v>5.778234000790694E-2</v>
      </c>
      <c r="E54" s="27">
        <v>165776</v>
      </c>
      <c r="F54" s="28">
        <f t="shared" si="5"/>
        <v>8.8654811001076972E-2</v>
      </c>
      <c r="G54" s="25">
        <v>131730</v>
      </c>
      <c r="H54" s="26">
        <f t="shared" si="9"/>
        <v>7.21000073247553E-2</v>
      </c>
      <c r="I54" s="27">
        <v>76158</v>
      </c>
      <c r="J54" s="28">
        <f t="shared" si="10"/>
        <v>3.5895482800364586E-2</v>
      </c>
      <c r="K54" s="25">
        <v>18909</v>
      </c>
      <c r="L54" s="26">
        <f t="shared" si="11"/>
        <v>4.5447006137004475E-2</v>
      </c>
    </row>
    <row r="55" spans="2:14" ht="15" hidden="1" customHeight="1" outlineLevel="1">
      <c r="B55" s="24" t="s">
        <v>35</v>
      </c>
      <c r="C55" s="25">
        <v>467144</v>
      </c>
      <c r="D55" s="26">
        <f t="shared" si="5"/>
        <v>-4.2374670725582431E-2</v>
      </c>
      <c r="E55" s="27">
        <v>170847</v>
      </c>
      <c r="F55" s="28">
        <f t="shared" si="5"/>
        <v>-3.4004104918551881E-2</v>
      </c>
      <c r="G55" s="25">
        <v>132946</v>
      </c>
      <c r="H55" s="26">
        <f t="shared" si="9"/>
        <v>-8.5439511302505378E-2</v>
      </c>
      <c r="I55" s="27">
        <v>79178</v>
      </c>
      <c r="J55" s="28">
        <f t="shared" si="10"/>
        <v>1.6699137211244608E-3</v>
      </c>
      <c r="K55" s="25">
        <v>17346</v>
      </c>
      <c r="L55" s="26">
        <f t="shared" si="11"/>
        <v>0.10266353060835298</v>
      </c>
    </row>
    <row r="56" spans="2:14" ht="15" hidden="1" customHeight="1" outlineLevel="1">
      <c r="B56" s="24" t="s">
        <v>36</v>
      </c>
      <c r="C56" s="25">
        <v>409689</v>
      </c>
      <c r="D56" s="26">
        <f t="shared" si="5"/>
        <v>-0.11690873113384459</v>
      </c>
      <c r="E56" s="27">
        <v>142373</v>
      </c>
      <c r="F56" s="28">
        <f t="shared" si="5"/>
        <v>-0.12996211195306773</v>
      </c>
      <c r="G56" s="25">
        <v>109924</v>
      </c>
      <c r="H56" s="26">
        <f t="shared" si="9"/>
        <v>-0.12626977187822908</v>
      </c>
      <c r="I56" s="27">
        <v>81660</v>
      </c>
      <c r="J56" s="28">
        <f t="shared" si="10"/>
        <v>-0.10450707314398511</v>
      </c>
      <c r="K56" s="25">
        <v>14065</v>
      </c>
      <c r="L56" s="26">
        <f t="shared" si="11"/>
        <v>-2.3467333194473361E-2</v>
      </c>
    </row>
    <row r="57" spans="2:14" ht="15" hidden="1" customHeight="1" outlineLevel="1">
      <c r="B57" s="24" t="s">
        <v>37</v>
      </c>
      <c r="C57" s="25">
        <v>528592</v>
      </c>
      <c r="D57" s="26">
        <f t="shared" si="5"/>
        <v>-8.2683081957001248E-3</v>
      </c>
      <c r="E57" s="27">
        <v>185642</v>
      </c>
      <c r="F57" s="28">
        <f t="shared" si="5"/>
        <v>1.8695640244738909E-2</v>
      </c>
      <c r="G57" s="25">
        <v>138788</v>
      </c>
      <c r="H57" s="26">
        <f t="shared" si="9"/>
        <v>-3.8484720422881646E-2</v>
      </c>
      <c r="I57" s="27">
        <v>114443</v>
      </c>
      <c r="J57" s="28">
        <f t="shared" si="10"/>
        <v>1.3406653738189389E-2</v>
      </c>
      <c r="K57" s="25">
        <v>9967</v>
      </c>
      <c r="L57" s="26">
        <f t="shared" si="11"/>
        <v>-0.1125456326239872</v>
      </c>
    </row>
    <row r="58" spans="2:14" ht="15" hidden="1" customHeight="1" outlineLevel="1">
      <c r="B58" s="24" t="s">
        <v>38</v>
      </c>
      <c r="C58" s="25">
        <v>466179</v>
      </c>
      <c r="D58" s="26">
        <f t="shared" si="5"/>
        <v>-4.1072023630761123E-2</v>
      </c>
      <c r="E58" s="27">
        <v>160319</v>
      </c>
      <c r="F58" s="28">
        <f t="shared" si="5"/>
        <v>-4.5686155457932975E-2</v>
      </c>
      <c r="G58" s="25">
        <v>125114</v>
      </c>
      <c r="H58" s="26">
        <f t="shared" si="9"/>
        <v>-2.0051067562698699E-2</v>
      </c>
      <c r="I58" s="27">
        <v>99946</v>
      </c>
      <c r="J58" s="28">
        <f t="shared" si="10"/>
        <v>-3.1343283582089598E-2</v>
      </c>
      <c r="K58" s="25">
        <v>14360</v>
      </c>
      <c r="L58" s="26">
        <f t="shared" si="11"/>
        <v>-2.6968423905678329E-2</v>
      </c>
    </row>
    <row r="59" spans="2:14" ht="15" hidden="1" customHeight="1" outlineLevel="1" thickBot="1">
      <c r="B59" s="24" t="s">
        <v>39</v>
      </c>
      <c r="C59" s="25">
        <v>411483</v>
      </c>
      <c r="D59" s="26">
        <f t="shared" si="5"/>
        <v>-3.2075724679442752E-2</v>
      </c>
      <c r="E59" s="27">
        <v>144506</v>
      </c>
      <c r="F59" s="28">
        <f t="shared" si="5"/>
        <v>-4.3272732087763721E-2</v>
      </c>
      <c r="G59" s="25">
        <v>111572</v>
      </c>
      <c r="H59" s="26">
        <f t="shared" si="9"/>
        <v>-2.6031391308902307E-2</v>
      </c>
      <c r="I59" s="27">
        <v>82407</v>
      </c>
      <c r="J59" s="28">
        <f t="shared" si="10"/>
        <v>2.8737282316958934E-2</v>
      </c>
      <c r="K59" s="25">
        <v>13171</v>
      </c>
      <c r="L59" s="26">
        <f t="shared" si="11"/>
        <v>-0.1635867149298279</v>
      </c>
    </row>
    <row r="60" spans="2:14" ht="16.5" hidden="1" customHeight="1" outlineLevel="1" thickBot="1">
      <c r="B60" s="24" t="s">
        <v>40</v>
      </c>
      <c r="C60" s="25">
        <v>341553</v>
      </c>
      <c r="D60" s="26">
        <f t="shared" si="5"/>
        <v>-9.2574880844212726E-2</v>
      </c>
      <c r="E60" s="27">
        <v>116128</v>
      </c>
      <c r="F60" s="28">
        <f t="shared" si="5"/>
        <v>-0.12235674662555363</v>
      </c>
      <c r="G60" s="25">
        <v>97451</v>
      </c>
      <c r="H60" s="26">
        <f t="shared" si="9"/>
        <v>-5.3726792511458066E-2</v>
      </c>
      <c r="I60" s="27">
        <v>61867</v>
      </c>
      <c r="J60" s="28">
        <f t="shared" si="10"/>
        <v>-0.10985295387183103</v>
      </c>
      <c r="K60" s="25">
        <v>14726</v>
      </c>
      <c r="L60" s="26">
        <f t="shared" si="11"/>
        <v>-1.6948003525184552E-3</v>
      </c>
      <c r="N60" s="41" t="s">
        <v>45</v>
      </c>
    </row>
    <row r="61" spans="2:14" ht="15" hidden="1" customHeight="1" outlineLevel="1">
      <c r="B61" s="24" t="s">
        <v>41</v>
      </c>
      <c r="C61" s="25">
        <v>438237</v>
      </c>
      <c r="D61" s="26">
        <f t="shared" si="5"/>
        <v>-8.0464135463768294E-2</v>
      </c>
      <c r="E61" s="27">
        <v>160991</v>
      </c>
      <c r="F61" s="28">
        <f t="shared" si="5"/>
        <v>-7.4987646660001572E-2</v>
      </c>
      <c r="G61" s="25">
        <v>113906</v>
      </c>
      <c r="H61" s="26">
        <f t="shared" si="9"/>
        <v>-0.14106460150965594</v>
      </c>
      <c r="I61" s="27">
        <v>80494</v>
      </c>
      <c r="J61" s="28">
        <f t="shared" si="10"/>
        <v>-5.4646669876801335E-2</v>
      </c>
      <c r="K61" s="25">
        <v>15492</v>
      </c>
      <c r="L61" s="26">
        <f t="shared" si="11"/>
        <v>0.11863672467326158</v>
      </c>
    </row>
    <row r="62" spans="2:14" ht="15" hidden="1" customHeight="1" outlineLevel="1">
      <c r="B62" s="24" t="s">
        <v>42</v>
      </c>
      <c r="C62" s="25">
        <v>489029</v>
      </c>
      <c r="D62" s="26">
        <f t="shared" si="5"/>
        <v>4.1072006403596983E-2</v>
      </c>
      <c r="E62" s="27">
        <v>174351</v>
      </c>
      <c r="F62" s="28">
        <f t="shared" si="5"/>
        <v>3.9356419412336363E-2</v>
      </c>
      <c r="G62" s="25">
        <v>138239</v>
      </c>
      <c r="H62" s="26">
        <f t="shared" si="9"/>
        <v>2.4425127646487743E-2</v>
      </c>
      <c r="I62" s="27">
        <v>79838</v>
      </c>
      <c r="J62" s="28">
        <f t="shared" si="10"/>
        <v>1.7446380099147341E-2</v>
      </c>
      <c r="K62" s="25">
        <v>19006</v>
      </c>
      <c r="L62" s="26">
        <f t="shared" si="11"/>
        <v>9.0481381605370448E-2</v>
      </c>
    </row>
    <row r="63" spans="2:14" ht="15" hidden="1" customHeight="1" outlineLevel="1">
      <c r="B63" s="24" t="s">
        <v>43</v>
      </c>
      <c r="C63" s="25">
        <v>423886</v>
      </c>
      <c r="D63" s="26">
        <f t="shared" si="5"/>
        <v>5.3911999867177762E-3</v>
      </c>
      <c r="E63" s="27">
        <v>151411</v>
      </c>
      <c r="F63" s="28">
        <f t="shared" si="5"/>
        <v>4.4180569836478334E-3</v>
      </c>
      <c r="G63" s="25">
        <v>124670</v>
      </c>
      <c r="H63" s="26">
        <f t="shared" si="9"/>
        <v>4.8625188200758673E-2</v>
      </c>
      <c r="I63" s="27">
        <v>68203</v>
      </c>
      <c r="J63" s="28">
        <f t="shared" si="10"/>
        <v>-3.6667184564753708E-2</v>
      </c>
      <c r="K63" s="25">
        <v>15222</v>
      </c>
      <c r="L63" s="26">
        <f t="shared" si="11"/>
        <v>-2.9951567677797608E-2</v>
      </c>
    </row>
    <row r="64" spans="2:14" ht="15" hidden="1" customHeight="1" outlineLevel="1">
      <c r="B64" s="24" t="s">
        <v>44</v>
      </c>
      <c r="C64" s="25">
        <v>407126</v>
      </c>
      <c r="D64" s="26">
        <f t="shared" si="5"/>
        <v>-3.4573850028218667E-2</v>
      </c>
      <c r="E64" s="27">
        <v>146244</v>
      </c>
      <c r="F64" s="28">
        <f t="shared" si="5"/>
        <v>-4.2078235124584085E-2</v>
      </c>
      <c r="G64" s="25">
        <v>120990</v>
      </c>
      <c r="H64" s="26">
        <f t="shared" si="9"/>
        <v>-6.7686901844745462E-2</v>
      </c>
      <c r="I64" s="27">
        <v>66319</v>
      </c>
      <c r="J64" s="28">
        <f t="shared" si="10"/>
        <v>-6.6302005635665573E-4</v>
      </c>
      <c r="K64" s="25">
        <v>14507</v>
      </c>
      <c r="L64" s="26">
        <f t="shared" si="11"/>
        <v>1.6893312771624869E-2</v>
      </c>
    </row>
    <row r="65" spans="2:12" collapsed="1">
      <c r="B65" s="38">
        <v>2007</v>
      </c>
      <c r="C65" s="39">
        <v>5278784</v>
      </c>
      <c r="D65" s="40">
        <f t="shared" si="5"/>
        <v>-3.1595778619496917E-2</v>
      </c>
      <c r="E65" s="39">
        <v>1868182</v>
      </c>
      <c r="F65" s="40">
        <f t="shared" si="5"/>
        <v>-3.2741212548908383E-2</v>
      </c>
      <c r="G65" s="39">
        <v>1475064</v>
      </c>
      <c r="H65" s="40">
        <f t="shared" si="9"/>
        <v>-3.7480513904377344E-2</v>
      </c>
      <c r="I65" s="39">
        <v>969349</v>
      </c>
      <c r="J65" s="40">
        <f t="shared" si="10"/>
        <v>-1.7351839799851221E-2</v>
      </c>
      <c r="K65" s="39">
        <v>183665</v>
      </c>
      <c r="L65" s="40">
        <f t="shared" si="11"/>
        <v>4.8803707330951074E-3</v>
      </c>
    </row>
    <row r="66" spans="2:12" ht="15" hidden="1" customHeight="1" outlineLevel="1">
      <c r="B66" s="24" t="s">
        <v>33</v>
      </c>
      <c r="C66" s="25">
        <v>456433</v>
      </c>
      <c r="D66" s="25"/>
      <c r="E66" s="27">
        <v>159849</v>
      </c>
      <c r="F66" s="28"/>
      <c r="G66" s="25">
        <v>132682</v>
      </c>
      <c r="H66" s="25"/>
      <c r="I66" s="27">
        <v>76217</v>
      </c>
      <c r="J66" s="28"/>
      <c r="K66" s="25">
        <v>16829</v>
      </c>
      <c r="L66" s="25"/>
    </row>
    <row r="67" spans="2:12" ht="15" hidden="1" customHeight="1" outlineLevel="1">
      <c r="B67" s="24" t="s">
        <v>34</v>
      </c>
      <c r="C67" s="25">
        <v>432537</v>
      </c>
      <c r="D67" s="25"/>
      <c r="E67" s="27">
        <v>152276</v>
      </c>
      <c r="F67" s="28"/>
      <c r="G67" s="25">
        <v>122871</v>
      </c>
      <c r="H67" s="25"/>
      <c r="I67" s="27">
        <v>73519</v>
      </c>
      <c r="J67" s="28"/>
      <c r="K67" s="25">
        <v>18087</v>
      </c>
      <c r="L67" s="25"/>
    </row>
    <row r="68" spans="2:12" ht="15" hidden="1" customHeight="1" outlineLevel="1">
      <c r="B68" s="24" t="s">
        <v>35</v>
      </c>
      <c r="C68" s="25">
        <v>487815</v>
      </c>
      <c r="D68" s="25"/>
      <c r="E68" s="27">
        <v>176861</v>
      </c>
      <c r="F68" s="28"/>
      <c r="G68" s="25">
        <v>145366</v>
      </c>
      <c r="H68" s="25"/>
      <c r="I68" s="27">
        <v>79046</v>
      </c>
      <c r="J68" s="28"/>
      <c r="K68" s="25">
        <v>15731</v>
      </c>
      <c r="L68" s="25"/>
    </row>
    <row r="69" spans="2:12" ht="15" hidden="1" customHeight="1" outlineLevel="1">
      <c r="B69" s="24" t="s">
        <v>36</v>
      </c>
      <c r="C69" s="25">
        <v>463926</v>
      </c>
      <c r="D69" s="25"/>
      <c r="E69" s="27">
        <v>163640</v>
      </c>
      <c r="F69" s="28"/>
      <c r="G69" s="25">
        <v>125810</v>
      </c>
      <c r="H69" s="25"/>
      <c r="I69" s="27">
        <v>91190</v>
      </c>
      <c r="J69" s="28"/>
      <c r="K69" s="25">
        <v>14403</v>
      </c>
      <c r="L69" s="25"/>
    </row>
    <row r="70" spans="2:12" ht="15" hidden="1" customHeight="1" outlineLevel="1">
      <c r="B70" s="24" t="s">
        <v>37</v>
      </c>
      <c r="C70" s="25">
        <v>532999</v>
      </c>
      <c r="D70" s="25"/>
      <c r="E70" s="27">
        <v>182235</v>
      </c>
      <c r="F70" s="28"/>
      <c r="G70" s="25">
        <v>144343</v>
      </c>
      <c r="H70" s="25"/>
      <c r="I70" s="27">
        <v>112929</v>
      </c>
      <c r="J70" s="28"/>
      <c r="K70" s="25">
        <v>11231</v>
      </c>
      <c r="L70" s="25"/>
    </row>
    <row r="71" spans="2:12" ht="15" hidden="1" customHeight="1" outlineLevel="1">
      <c r="B71" s="24" t="s">
        <v>38</v>
      </c>
      <c r="C71" s="25">
        <v>486146</v>
      </c>
      <c r="D71" s="25"/>
      <c r="E71" s="27">
        <v>167994</v>
      </c>
      <c r="F71" s="28"/>
      <c r="G71" s="25">
        <v>127674</v>
      </c>
      <c r="H71" s="25"/>
      <c r="I71" s="27">
        <v>103180</v>
      </c>
      <c r="J71" s="28"/>
      <c r="K71" s="25">
        <v>14758</v>
      </c>
      <c r="L71" s="25"/>
    </row>
    <row r="72" spans="2:12" ht="15" hidden="1" customHeight="1" outlineLevel="1">
      <c r="B72" s="24" t="s">
        <v>39</v>
      </c>
      <c r="C72" s="25">
        <v>425119</v>
      </c>
      <c r="D72" s="25"/>
      <c r="E72" s="27">
        <v>151042</v>
      </c>
      <c r="F72" s="28"/>
      <c r="G72" s="25">
        <v>114554</v>
      </c>
      <c r="H72" s="25"/>
      <c r="I72" s="27">
        <v>80105</v>
      </c>
      <c r="J72" s="28"/>
      <c r="K72" s="25">
        <v>15747</v>
      </c>
      <c r="L72" s="25"/>
    </row>
    <row r="73" spans="2:12" ht="15" hidden="1" customHeight="1" outlineLevel="1">
      <c r="B73" s="24" t="s">
        <v>40</v>
      </c>
      <c r="C73" s="25">
        <v>376398</v>
      </c>
      <c r="D73" s="25"/>
      <c r="E73" s="27">
        <v>132318</v>
      </c>
      <c r="F73" s="28"/>
      <c r="G73" s="25">
        <v>102984</v>
      </c>
      <c r="H73" s="25"/>
      <c r="I73" s="27">
        <v>69502</v>
      </c>
      <c r="J73" s="28"/>
      <c r="K73" s="25">
        <v>14751</v>
      </c>
      <c r="L73" s="25"/>
    </row>
    <row r="74" spans="2:12" ht="15" hidden="1" customHeight="1" outlineLevel="1">
      <c r="B74" s="24" t="s">
        <v>41</v>
      </c>
      <c r="C74" s="25">
        <v>476585</v>
      </c>
      <c r="D74" s="25"/>
      <c r="E74" s="27">
        <v>174042</v>
      </c>
      <c r="F74" s="28"/>
      <c r="G74" s="25">
        <v>132613</v>
      </c>
      <c r="H74" s="25"/>
      <c r="I74" s="27">
        <v>85147</v>
      </c>
      <c r="J74" s="28"/>
      <c r="K74" s="25">
        <v>13849</v>
      </c>
      <c r="L74" s="25"/>
    </row>
    <row r="75" spans="2:12" ht="15" hidden="1" customHeight="1" outlineLevel="1">
      <c r="B75" s="24" t="s">
        <v>42</v>
      </c>
      <c r="C75" s="25">
        <v>469736</v>
      </c>
      <c r="D75" s="25"/>
      <c r="E75" s="27">
        <v>167749</v>
      </c>
      <c r="F75" s="28"/>
      <c r="G75" s="25">
        <v>134943</v>
      </c>
      <c r="H75" s="25"/>
      <c r="I75" s="27">
        <v>78469</v>
      </c>
      <c r="J75" s="28"/>
      <c r="K75" s="25">
        <v>17429</v>
      </c>
      <c r="L75" s="25"/>
    </row>
    <row r="76" spans="2:12" ht="15" hidden="1" customHeight="1" outlineLevel="1">
      <c r="B76" s="24" t="s">
        <v>43</v>
      </c>
      <c r="C76" s="25">
        <v>421613</v>
      </c>
      <c r="D76" s="25"/>
      <c r="E76" s="27">
        <v>150745</v>
      </c>
      <c r="F76" s="28"/>
      <c r="G76" s="25">
        <v>118889</v>
      </c>
      <c r="H76" s="25"/>
      <c r="I76" s="27">
        <v>70799</v>
      </c>
      <c r="J76" s="28"/>
      <c r="K76" s="25">
        <v>15692</v>
      </c>
      <c r="L76" s="25"/>
    </row>
    <row r="77" spans="2:12" ht="15" hidden="1" customHeight="1" outlineLevel="1">
      <c r="B77" s="24" t="s">
        <v>44</v>
      </c>
      <c r="C77" s="25">
        <v>421706</v>
      </c>
      <c r="D77" s="25"/>
      <c r="E77" s="27">
        <v>152668</v>
      </c>
      <c r="F77" s="28"/>
      <c r="G77" s="25">
        <v>129774</v>
      </c>
      <c r="H77" s="25"/>
      <c r="I77" s="27">
        <v>66363</v>
      </c>
      <c r="J77" s="28"/>
      <c r="K77" s="25">
        <v>14266</v>
      </c>
      <c r="L77" s="25"/>
    </row>
    <row r="78" spans="2:12" collapsed="1">
      <c r="B78" s="38">
        <v>2006</v>
      </c>
      <c r="C78" s="39">
        <v>5451013</v>
      </c>
      <c r="D78" s="39"/>
      <c r="E78" s="39">
        <v>1931419</v>
      </c>
      <c r="F78" s="40"/>
      <c r="G78" s="39">
        <v>1532503</v>
      </c>
      <c r="H78" s="39"/>
      <c r="I78" s="39">
        <v>986466</v>
      </c>
      <c r="J78" s="40"/>
      <c r="K78" s="39">
        <v>182773</v>
      </c>
      <c r="L78" s="39"/>
    </row>
    <row r="79" spans="2:12" ht="15" customHeight="1">
      <c r="B79" s="42" t="s">
        <v>46</v>
      </c>
      <c r="C79" s="42"/>
      <c r="D79" s="42"/>
      <c r="E79" s="42"/>
      <c r="F79" s="42"/>
      <c r="G79" s="42"/>
      <c r="H79" s="42"/>
      <c r="I79" s="43"/>
      <c r="J79" s="43"/>
      <c r="K79" s="43"/>
      <c r="L79" s="43"/>
    </row>
  </sheetData>
  <mergeCells count="7">
    <mergeCell ref="B79:H79"/>
    <mergeCell ref="B5:L5"/>
    <mergeCell ref="C6:D6"/>
    <mergeCell ref="E6:F6"/>
    <mergeCell ref="G6:H6"/>
    <mergeCell ref="I6:J6"/>
    <mergeCell ref="K6:L6"/>
  </mergeCells>
  <hyperlinks>
    <hyperlink ref="N6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acumulado MAYO 2010</v>
      </c>
      <c r="D6" s="48" t="s">
        <v>49</v>
      </c>
      <c r="E6" s="47" t="str">
        <f>actualizaciones!A2</f>
        <v xml:space="preserve">acumulado MAYO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1939991</v>
      </c>
      <c r="D8" s="54">
        <f>C8/C8</f>
        <v>1</v>
      </c>
      <c r="E8" s="53">
        <v>2090216</v>
      </c>
      <c r="F8" s="54">
        <f>E8/E8</f>
        <v>1</v>
      </c>
      <c r="G8" s="54">
        <f>(E8-C8)/C8</f>
        <v>7.7435926249142389E-2</v>
      </c>
    </row>
    <row r="9" spans="2:7" ht="15" customHeight="1">
      <c r="B9" s="52" t="s">
        <v>53</v>
      </c>
      <c r="C9" s="53">
        <v>1181921</v>
      </c>
      <c r="D9" s="54">
        <f>C9/C8</f>
        <v>0.60924045523922532</v>
      </c>
      <c r="E9" s="53">
        <v>1298161</v>
      </c>
      <c r="F9" s="54">
        <f>E9/E8</f>
        <v>0.62106547840031845</v>
      </c>
      <c r="G9" s="54">
        <f>(E9-C9)/C9</f>
        <v>9.8348366769014178E-2</v>
      </c>
    </row>
    <row r="10" spans="2:7" ht="15" customHeight="1">
      <c r="B10" s="55" t="s">
        <v>54</v>
      </c>
      <c r="C10" s="53">
        <v>758070</v>
      </c>
      <c r="D10" s="54">
        <f>C10/C8</f>
        <v>0.39075954476077468</v>
      </c>
      <c r="E10" s="53">
        <v>792055</v>
      </c>
      <c r="F10" s="54">
        <f>E10/E8</f>
        <v>0.37893452159968155</v>
      </c>
      <c r="G10" s="54">
        <f>(E10-C10)/C10</f>
        <v>4.4830952286728142E-2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686415</v>
      </c>
      <c r="D12" s="60">
        <f>C12/C12</f>
        <v>1</v>
      </c>
      <c r="E12" s="59">
        <v>742815</v>
      </c>
      <c r="F12" s="60">
        <f>E12/E12</f>
        <v>1</v>
      </c>
      <c r="G12" s="61">
        <f>(E12-C12)/C12</f>
        <v>8.216603658136841E-2</v>
      </c>
    </row>
    <row r="13" spans="2:7" ht="15" customHeight="1">
      <c r="B13" s="58" t="s">
        <v>53</v>
      </c>
      <c r="C13" s="59">
        <v>453328</v>
      </c>
      <c r="D13" s="60">
        <f>C13/C12</f>
        <v>0.66042845800281169</v>
      </c>
      <c r="E13" s="59">
        <v>500427</v>
      </c>
      <c r="F13" s="60">
        <f>E13/E12</f>
        <v>0.67368994971830132</v>
      </c>
      <c r="G13" s="61">
        <f>(E13-C13)/C13</f>
        <v>0.1038960752479441</v>
      </c>
    </row>
    <row r="14" spans="2:7" ht="15" customHeight="1">
      <c r="B14" s="58" t="s">
        <v>54</v>
      </c>
      <c r="C14" s="59">
        <v>233087</v>
      </c>
      <c r="D14" s="60">
        <f>C14/C12</f>
        <v>0.33957154199718831</v>
      </c>
      <c r="E14" s="59">
        <v>242388</v>
      </c>
      <c r="F14" s="60">
        <f>E14/E12</f>
        <v>0.32631005028169868</v>
      </c>
      <c r="G14" s="61">
        <f>(E14-C14)/C14</f>
        <v>3.990355532483579E-2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574432</v>
      </c>
      <c r="D16" s="60">
        <f>C16/C16</f>
        <v>1</v>
      </c>
      <c r="E16" s="59">
        <v>613806</v>
      </c>
      <c r="F16" s="60">
        <f>E16/E16</f>
        <v>1</v>
      </c>
      <c r="G16" s="61">
        <f>(E16-C16)/C16</f>
        <v>6.8544231519135426E-2</v>
      </c>
    </row>
    <row r="17" spans="2:12" ht="15" customHeight="1">
      <c r="B17" s="58" t="s">
        <v>53</v>
      </c>
      <c r="C17" s="59">
        <v>262070</v>
      </c>
      <c r="D17" s="60">
        <f>C17/C16</f>
        <v>0.45622458358865803</v>
      </c>
      <c r="E17" s="59">
        <v>290331</v>
      </c>
      <c r="F17" s="60">
        <f>E17/E16</f>
        <v>0.4730012414345901</v>
      </c>
      <c r="G17" s="61">
        <f>(E17-C17)/C17</f>
        <v>0.10783760064105011</v>
      </c>
    </row>
    <row r="18" spans="2:12" ht="15" customHeight="1">
      <c r="B18" s="58" t="s">
        <v>54</v>
      </c>
      <c r="C18" s="59">
        <v>312362</v>
      </c>
      <c r="D18" s="60">
        <f>C18/C16</f>
        <v>0.54377541641134197</v>
      </c>
      <c r="E18" s="59">
        <v>323475</v>
      </c>
      <c r="F18" s="60">
        <f>E18/E16</f>
        <v>0.5269987585654099</v>
      </c>
      <c r="G18" s="61">
        <f>(E18-C18)/C18</f>
        <v>3.5577310940511329E-2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288293</v>
      </c>
      <c r="D20" s="60">
        <f>C20/C20</f>
        <v>1</v>
      </c>
      <c r="E20" s="59">
        <v>292557</v>
      </c>
      <c r="F20" s="60">
        <f>E20/E20</f>
        <v>1</v>
      </c>
      <c r="G20" s="61">
        <f>(E20-C20)/C20</f>
        <v>1.47905082676305E-2</v>
      </c>
    </row>
    <row r="21" spans="2:12" ht="15" customHeight="1">
      <c r="B21" s="58" t="s">
        <v>53</v>
      </c>
      <c r="C21" s="59">
        <v>199119</v>
      </c>
      <c r="D21" s="60">
        <f>C21/C20</f>
        <v>0.69068274290392062</v>
      </c>
      <c r="E21" s="59">
        <v>214963</v>
      </c>
      <c r="F21" s="60">
        <f>E21/E20</f>
        <v>0.73477305277262206</v>
      </c>
      <c r="G21" s="61">
        <f>(E21-C21)/C21</f>
        <v>7.9570508088128211E-2</v>
      </c>
    </row>
    <row r="22" spans="2:12" ht="15" customHeight="1">
      <c r="B22" s="62" t="s">
        <v>54</v>
      </c>
      <c r="C22" s="59">
        <v>89174</v>
      </c>
      <c r="D22" s="60">
        <f>C22/C20</f>
        <v>0.30931725709607932</v>
      </c>
      <c r="E22" s="59">
        <v>77594</v>
      </c>
      <c r="F22" s="60">
        <f>E22/E20</f>
        <v>0.26522694722737788</v>
      </c>
      <c r="G22" s="61">
        <f>(E22-C22)/C22</f>
        <v>-0.12985847892883576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69523</v>
      </c>
      <c r="D24" s="60">
        <f>C24/C24</f>
        <v>1</v>
      </c>
      <c r="E24" s="59">
        <v>68000</v>
      </c>
      <c r="F24" s="60">
        <f>E24/E24</f>
        <v>1</v>
      </c>
      <c r="G24" s="61">
        <f>(E24-C24)/C24</f>
        <v>-2.1906419458308762E-2</v>
      </c>
    </row>
    <row r="25" spans="2:12" ht="15" customHeight="1">
      <c r="B25" s="58" t="s">
        <v>53</v>
      </c>
      <c r="C25" s="59">
        <v>69523</v>
      </c>
      <c r="D25" s="60">
        <f>C25/C24</f>
        <v>1</v>
      </c>
      <c r="E25" s="59">
        <v>68000</v>
      </c>
      <c r="F25" s="60">
        <f>E25/E24</f>
        <v>1</v>
      </c>
      <c r="G25" s="61">
        <f>(E25-C25)/C25</f>
        <v>-2.1906419458308762E-2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acumulado MAYO 2010</v>
      </c>
      <c r="D6" s="68" t="s">
        <v>49</v>
      </c>
      <c r="E6" s="47" t="str">
        <f>actualizaciones!$A$2</f>
        <v xml:space="preserve">acumulado MAYO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MAYO 2010</v>
      </c>
      <c r="K6" s="68" t="s">
        <v>49</v>
      </c>
      <c r="L6" s="47" t="str">
        <f>actualizaciones!$A$2</f>
        <v xml:space="preserve">acumulado MAYO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686415</v>
      </c>
      <c r="D8" s="54">
        <f>C8/$C$8</f>
        <v>1</v>
      </c>
      <c r="E8" s="71">
        <v>742815</v>
      </c>
      <c r="F8" s="54">
        <f>E8/$E$8</f>
        <v>1</v>
      </c>
      <c r="G8" s="54">
        <f>(E8-C8)/C8</f>
        <v>8.216603658136841E-2</v>
      </c>
      <c r="H8" s="66"/>
      <c r="I8" s="70" t="s">
        <v>65</v>
      </c>
      <c r="J8" s="71">
        <v>574432</v>
      </c>
      <c r="K8" s="54">
        <f>J8/$C$8</f>
        <v>0.83685816889199682</v>
      </c>
      <c r="L8" s="71">
        <v>613806</v>
      </c>
      <c r="M8" s="54">
        <f>L8/$E$8</f>
        <v>0.82632418569899635</v>
      </c>
      <c r="N8" s="54">
        <f>(L8-J8)/J8</f>
        <v>6.8544231519135426E-2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453328</v>
      </c>
      <c r="D10" s="74">
        <f>C10/$C$8</f>
        <v>0.66042845800281169</v>
      </c>
      <c r="E10" s="73">
        <v>500427</v>
      </c>
      <c r="F10" s="74">
        <f>E10/$E$8</f>
        <v>0.67368994971830132</v>
      </c>
      <c r="G10" s="74">
        <f>(E10-C10)/C10</f>
        <v>0.1038960752479441</v>
      </c>
      <c r="H10" s="66"/>
      <c r="I10" s="72" t="s">
        <v>67</v>
      </c>
      <c r="J10" s="73">
        <v>262070</v>
      </c>
      <c r="K10" s="74">
        <f>J10/$C$8</f>
        <v>0.38179526962551807</v>
      </c>
      <c r="L10" s="73">
        <v>290331</v>
      </c>
      <c r="M10" s="74">
        <f>L10/$E$8</f>
        <v>0.39085236566305204</v>
      </c>
      <c r="N10" s="74">
        <f>(L10-J10)/J10</f>
        <v>0.10783760064105011</v>
      </c>
    </row>
    <row r="11" spans="2:14" ht="15" customHeight="1">
      <c r="B11" s="75" t="s">
        <v>68</v>
      </c>
      <c r="C11" s="76">
        <v>66603</v>
      </c>
      <c r="D11" s="60">
        <f>C11/$C$8</f>
        <v>9.7030222241646813E-2</v>
      </c>
      <c r="E11" s="76">
        <v>74104</v>
      </c>
      <c r="F11" s="60">
        <f>E11/$E$8</f>
        <v>9.9761044136157731E-2</v>
      </c>
      <c r="G11" s="61">
        <f>(E11-C11)/C11</f>
        <v>0.11262255453958531</v>
      </c>
      <c r="H11" s="66"/>
      <c r="I11" s="75" t="s">
        <v>68</v>
      </c>
      <c r="J11" s="76">
        <v>29945</v>
      </c>
      <c r="K11" s="60">
        <f>J11/$C$8</f>
        <v>4.3625212152997819E-2</v>
      </c>
      <c r="L11" s="76">
        <v>36435</v>
      </c>
      <c r="M11" s="60">
        <f>L11/$E$8</f>
        <v>4.9049898023060923E-2</v>
      </c>
      <c r="N11" s="61">
        <f>(L11-J11)/J11</f>
        <v>0.21673067290031725</v>
      </c>
    </row>
    <row r="12" spans="2:14" ht="15" customHeight="1">
      <c r="B12" s="75" t="s">
        <v>69</v>
      </c>
      <c r="C12" s="76">
        <v>306884</v>
      </c>
      <c r="D12" s="60">
        <f>C12/$C$8</f>
        <v>0.44708230443682029</v>
      </c>
      <c r="E12" s="76">
        <v>343791</v>
      </c>
      <c r="F12" s="60">
        <f>E12/$E$8</f>
        <v>0.46282183316168896</v>
      </c>
      <c r="G12" s="61">
        <f>(E12-C12)/C12</f>
        <v>0.1202636826944383</v>
      </c>
      <c r="H12" s="66"/>
      <c r="I12" s="75" t="s">
        <v>69</v>
      </c>
      <c r="J12" s="76">
        <v>148838</v>
      </c>
      <c r="K12" s="60">
        <f>J12/$C$8</f>
        <v>0.21683383958683886</v>
      </c>
      <c r="L12" s="76">
        <v>162264</v>
      </c>
      <c r="M12" s="60">
        <f>L12/$E$8</f>
        <v>0.21844470022818602</v>
      </c>
      <c r="N12" s="61">
        <f>(L12-J12)/J12</f>
        <v>9.0205458283502862E-2</v>
      </c>
    </row>
    <row r="13" spans="2:14" ht="15" customHeight="1">
      <c r="B13" s="75" t="s">
        <v>70</v>
      </c>
      <c r="C13" s="76">
        <v>73035</v>
      </c>
      <c r="D13" s="60">
        <f>C13/$C$8</f>
        <v>0.10640064683901139</v>
      </c>
      <c r="E13" s="76">
        <v>77629</v>
      </c>
      <c r="F13" s="60">
        <f>E13/$E$8</f>
        <v>0.1045065056575325</v>
      </c>
      <c r="G13" s="61">
        <f>(E13-C13)/C13</f>
        <v>6.2901348668446641E-2</v>
      </c>
      <c r="H13" s="66"/>
      <c r="I13" s="75" t="s">
        <v>70</v>
      </c>
      <c r="J13" s="76">
        <v>76872</v>
      </c>
      <c r="K13" s="60">
        <f>J13/$C$8</f>
        <v>0.11199055964686086</v>
      </c>
      <c r="L13" s="76">
        <v>83037</v>
      </c>
      <c r="M13" s="60">
        <f>L13/$E$8</f>
        <v>0.11178691868096363</v>
      </c>
      <c r="N13" s="61">
        <f>(L13-J13)/J13</f>
        <v>8.019825163908835E-2</v>
      </c>
    </row>
    <row r="14" spans="2:14" ht="15" customHeight="1">
      <c r="B14" s="75" t="s">
        <v>71</v>
      </c>
      <c r="C14" s="76">
        <v>6806</v>
      </c>
      <c r="D14" s="60">
        <f>C14/$C$8</f>
        <v>9.9152844853332162E-3</v>
      </c>
      <c r="E14" s="76">
        <v>4903</v>
      </c>
      <c r="F14" s="60">
        <f>E14/$E$8</f>
        <v>6.6005667629221269E-3</v>
      </c>
      <c r="G14" s="61">
        <f>(E14-C14)/C14</f>
        <v>-0.2796062297972377</v>
      </c>
      <c r="H14" s="66"/>
      <c r="I14" s="75" t="s">
        <v>71</v>
      </c>
      <c r="J14" s="76">
        <v>6415</v>
      </c>
      <c r="K14" s="60">
        <f>J14/$C$8</f>
        <v>9.3456582388205377E-3</v>
      </c>
      <c r="L14" s="76">
        <v>8595</v>
      </c>
      <c r="M14" s="60">
        <f>L14/$E$8</f>
        <v>1.1570848730841462E-2</v>
      </c>
      <c r="N14" s="61">
        <f>(L14-J14)/J14</f>
        <v>0.33982852689010135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233087</v>
      </c>
      <c r="D16" s="74">
        <f>C16/$C$8</f>
        <v>0.33957154199718831</v>
      </c>
      <c r="E16" s="73">
        <v>242388</v>
      </c>
      <c r="F16" s="74">
        <f>E16/$E$8</f>
        <v>0.32631005028169868</v>
      </c>
      <c r="G16" s="74">
        <f>(E16-C16)/C16</f>
        <v>3.990355532483579E-2</v>
      </c>
      <c r="H16" s="66"/>
      <c r="I16" s="72" t="s">
        <v>73</v>
      </c>
      <c r="J16" s="73">
        <v>312362</v>
      </c>
      <c r="K16" s="74">
        <f>J16/$C$8</f>
        <v>0.45506289926647875</v>
      </c>
      <c r="L16" s="73">
        <v>323475</v>
      </c>
      <c r="M16" s="74">
        <f>L16/$E$8</f>
        <v>0.43547182003594437</v>
      </c>
      <c r="N16" s="74">
        <f>(L16-J16)/J16</f>
        <v>3.5577310940511329E-2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acumulado MAYO 2010</v>
      </c>
      <c r="D20" s="68" t="s">
        <v>49</v>
      </c>
      <c r="E20" s="47" t="str">
        <f>actualizaciones!$A$2</f>
        <v xml:space="preserve">acumulado MAYO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MAYO 2010</v>
      </c>
      <c r="K20" s="68" t="s">
        <v>49</v>
      </c>
      <c r="L20" s="47" t="str">
        <f>actualizaciones!$A$2</f>
        <v xml:space="preserve">acumulado MAYO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288293</v>
      </c>
      <c r="D22" s="54">
        <f>C22/$C$8</f>
        <v>0.41999810610199367</v>
      </c>
      <c r="E22" s="71">
        <v>292557</v>
      </c>
      <c r="F22" s="54">
        <f>E22/$E$8</f>
        <v>0.39384907413016701</v>
      </c>
      <c r="G22" s="54">
        <f>(E22-C22)/C22</f>
        <v>1.47905082676305E-2</v>
      </c>
      <c r="H22" s="66"/>
      <c r="I22" s="70" t="s">
        <v>65</v>
      </c>
      <c r="J22" s="71">
        <v>69523</v>
      </c>
      <c r="K22" s="54">
        <f>J22/$C$8</f>
        <v>0.10128420853273894</v>
      </c>
      <c r="L22" s="71">
        <v>68000</v>
      </c>
      <c r="M22" s="54">
        <f>L22/$E$8</f>
        <v>9.1543654880421099E-2</v>
      </c>
      <c r="N22" s="54">
        <f>(L22-J22)/J22</f>
        <v>-2.1906419458308762E-2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199119</v>
      </c>
      <c r="D24" s="74">
        <f>C24/$C$8</f>
        <v>0.29008544393697688</v>
      </c>
      <c r="E24" s="73">
        <v>214963</v>
      </c>
      <c r="F24" s="74">
        <f>E24/$E$8</f>
        <v>0.28938968653029357</v>
      </c>
      <c r="G24" s="74">
        <f>(E24-C24)/C24</f>
        <v>7.9570508088128211E-2</v>
      </c>
      <c r="H24" s="66"/>
      <c r="I24" s="72" t="s">
        <v>67</v>
      </c>
      <c r="J24" s="73">
        <v>69523</v>
      </c>
      <c r="K24" s="74">
        <f>J24/$C$8</f>
        <v>0.10128420853273894</v>
      </c>
      <c r="L24" s="73">
        <v>68000</v>
      </c>
      <c r="M24" s="74">
        <f>L24/$E$8</f>
        <v>9.1543654880421099E-2</v>
      </c>
      <c r="N24" s="74">
        <f>(L24-J24)/J24</f>
        <v>-2.1906419458308762E-2</v>
      </c>
    </row>
    <row r="25" spans="2:16" ht="15" customHeight="1">
      <c r="B25" s="75" t="s">
        <v>77</v>
      </c>
      <c r="C25" s="76">
        <v>163508</v>
      </c>
      <c r="D25" s="60">
        <f>C25/$C$8</f>
        <v>0.23820575016571607</v>
      </c>
      <c r="E25" s="76">
        <v>176803</v>
      </c>
      <c r="F25" s="60">
        <f>E25/$E$8</f>
        <v>0.23801754137975134</v>
      </c>
      <c r="G25" s="61">
        <f>(E25-C25)/C25</f>
        <v>8.1311006189299609E-2</v>
      </c>
      <c r="H25" s="66"/>
      <c r="I25" s="75" t="s">
        <v>77</v>
      </c>
      <c r="J25" s="76">
        <v>23203</v>
      </c>
      <c r="K25" s="60">
        <f>J25/$C$8</f>
        <v>3.3803165723359778E-2</v>
      </c>
      <c r="L25" s="76">
        <v>20018</v>
      </c>
      <c r="M25" s="60">
        <f>L25/$E$8</f>
        <v>2.6948836520533377E-2</v>
      </c>
      <c r="N25" s="61">
        <f>(L25-J25)/J25</f>
        <v>-0.13726673275007542</v>
      </c>
    </row>
    <row r="26" spans="2:16" ht="15" customHeight="1">
      <c r="B26" s="75" t="s">
        <v>70</v>
      </c>
      <c r="C26" s="76">
        <v>31354</v>
      </c>
      <c r="D26" s="60">
        <f>C26/$C$8</f>
        <v>4.5677906222911797E-2</v>
      </c>
      <c r="E26" s="76">
        <v>31316</v>
      </c>
      <c r="F26" s="60">
        <f>E26/$E$8</f>
        <v>4.2158545532871579E-2</v>
      </c>
      <c r="G26" s="61">
        <f>(E26-C26)/C26</f>
        <v>-1.2119665752376092E-3</v>
      </c>
      <c r="H26" s="66"/>
      <c r="I26" s="75" t="s">
        <v>70</v>
      </c>
      <c r="J26" s="76">
        <v>20384</v>
      </c>
      <c r="K26" s="60">
        <f>J26/$C$8</f>
        <v>2.969632073891159E-2</v>
      </c>
      <c r="L26" s="76">
        <v>21111</v>
      </c>
      <c r="M26" s="60">
        <f>L26/$E$8</f>
        <v>2.8420266149714261E-2</v>
      </c>
      <c r="N26" s="61">
        <f>(L26-J26)/J26</f>
        <v>3.5665227629513345E-2</v>
      </c>
    </row>
    <row r="27" spans="2:16" ht="15" customHeight="1">
      <c r="B27" s="75" t="s">
        <v>71</v>
      </c>
      <c r="C27" s="76">
        <v>4257</v>
      </c>
      <c r="D27" s="60">
        <f>C27/$C$8</f>
        <v>6.2017875483490305E-3</v>
      </c>
      <c r="E27" s="76">
        <v>6844</v>
      </c>
      <c r="F27" s="60">
        <f>E27/$E$8</f>
        <v>9.2135996176706172E-3</v>
      </c>
      <c r="G27" s="61">
        <f>(E27-C27)/C27</f>
        <v>0.60770495654216583</v>
      </c>
      <c r="H27" s="66"/>
      <c r="I27" s="75" t="s">
        <v>78</v>
      </c>
      <c r="J27" s="76">
        <v>22012</v>
      </c>
      <c r="K27" s="60">
        <f>J27/$C$8</f>
        <v>3.2068063780657477E-2</v>
      </c>
      <c r="L27" s="76">
        <v>23128</v>
      </c>
      <c r="M27" s="60">
        <f>L27/$E$8</f>
        <v>3.1135612501093812E-2</v>
      </c>
      <c r="N27" s="61">
        <f>(L27-J27)/J27</f>
        <v>5.0699618389969107E-2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3924</v>
      </c>
      <c r="K28" s="60">
        <f>J28/$C$8</f>
        <v>5.7166582898101007E-3</v>
      </c>
      <c r="L28" s="76">
        <v>3743</v>
      </c>
      <c r="M28" s="60">
        <f>L28/$E$8</f>
        <v>5.0389397090796501E-3</v>
      </c>
      <c r="N28" s="61">
        <f>(L28-J28)/J28</f>
        <v>-4.6126401630988786E-2</v>
      </c>
    </row>
    <row r="29" spans="2:16" ht="15" customHeight="1">
      <c r="B29" s="72" t="s">
        <v>73</v>
      </c>
      <c r="C29" s="73">
        <v>89174</v>
      </c>
      <c r="D29" s="74">
        <f>C29/$C$8</f>
        <v>0.12991266216501679</v>
      </c>
      <c r="E29" s="73">
        <v>77594</v>
      </c>
      <c r="F29" s="74">
        <f>E29/$E$8</f>
        <v>0.10445938759987346</v>
      </c>
      <c r="G29" s="74">
        <f>(E29-C29)/C29</f>
        <v>-0.12985847892883576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acumulado MAYO 2010</v>
      </c>
      <c r="D36" s="68" t="s">
        <v>49</v>
      </c>
      <c r="E36" s="47" t="str">
        <f>actualizaciones!$A$2</f>
        <v xml:space="preserve">acumulado MAYO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1939991</v>
      </c>
      <c r="D38" s="54">
        <f>C38/$C$38</f>
        <v>1</v>
      </c>
      <c r="E38" s="71">
        <v>2090216</v>
      </c>
      <c r="F38" s="54">
        <f>E38/$E$38</f>
        <v>1</v>
      </c>
      <c r="G38" s="54">
        <f>E38/C38-1</f>
        <v>7.7435926249142417E-2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1181921</v>
      </c>
      <c r="D40" s="74">
        <f t="shared" ref="D40:D45" si="0">C40/$C$38</f>
        <v>0.60924045523922532</v>
      </c>
      <c r="E40" s="73">
        <v>1298161</v>
      </c>
      <c r="F40" s="74">
        <f t="shared" ref="F40:F45" si="1">E40/$E$38</f>
        <v>0.62106547840031845</v>
      </c>
      <c r="G40" s="74">
        <f t="shared" ref="G40:G45" si="2">E40/C40-1</f>
        <v>9.8348366769014151E-2</v>
      </c>
      <c r="H40" s="66"/>
      <c r="I40" s="66"/>
    </row>
    <row r="41" spans="2:14" ht="15" customHeight="1">
      <c r="B41" s="75" t="s">
        <v>68</v>
      </c>
      <c r="C41" s="76">
        <v>151294</v>
      </c>
      <c r="D41" s="60">
        <f t="shared" si="0"/>
        <v>7.7986959733318345E-2</v>
      </c>
      <c r="E41" s="76">
        <v>169998</v>
      </c>
      <c r="F41" s="60">
        <f t="shared" si="1"/>
        <v>8.1330350547503219E-2</v>
      </c>
      <c r="G41" s="61">
        <f t="shared" si="2"/>
        <v>0.12362684574404792</v>
      </c>
      <c r="H41" s="66"/>
      <c r="I41" s="66"/>
    </row>
    <row r="42" spans="2:14" ht="15" customHeight="1">
      <c r="B42" s="75" t="s">
        <v>69</v>
      </c>
      <c r="C42" s="76">
        <v>722266</v>
      </c>
      <c r="D42" s="60">
        <f t="shared" si="0"/>
        <v>0.37230378903819655</v>
      </c>
      <c r="E42" s="76">
        <v>800131</v>
      </c>
      <c r="F42" s="60">
        <f t="shared" si="1"/>
        <v>0.38279823711999145</v>
      </c>
      <c r="G42" s="61">
        <f t="shared" si="2"/>
        <v>0.10780654218805807</v>
      </c>
      <c r="H42" s="66"/>
      <c r="I42" s="66"/>
    </row>
    <row r="43" spans="2:14" ht="15" customHeight="1">
      <c r="B43" s="75" t="s">
        <v>70</v>
      </c>
      <c r="C43" s="76">
        <v>249535</v>
      </c>
      <c r="D43" s="60">
        <f t="shared" si="0"/>
        <v>0.12862688538245795</v>
      </c>
      <c r="E43" s="76">
        <v>258655</v>
      </c>
      <c r="F43" s="60">
        <f t="shared" si="1"/>
        <v>0.12374558418842838</v>
      </c>
      <c r="G43" s="61">
        <f t="shared" si="2"/>
        <v>3.6547979241388973E-2</v>
      </c>
      <c r="H43" s="66"/>
      <c r="I43" s="66"/>
    </row>
    <row r="44" spans="2:14" ht="15" customHeight="1">
      <c r="B44" s="75" t="s">
        <v>78</v>
      </c>
      <c r="C44" s="76">
        <v>43646</v>
      </c>
      <c r="D44" s="60">
        <f t="shared" si="0"/>
        <v>2.2498042516692088E-2</v>
      </c>
      <c r="E44" s="76">
        <v>52830</v>
      </c>
      <c r="F44" s="60">
        <f t="shared" si="1"/>
        <v>2.5274899818966079E-2</v>
      </c>
      <c r="G44" s="61">
        <f t="shared" si="2"/>
        <v>0.21042019887274899</v>
      </c>
      <c r="H44" s="66"/>
      <c r="I44" s="66"/>
    </row>
    <row r="45" spans="2:14" ht="15" customHeight="1">
      <c r="B45" s="75" t="s">
        <v>79</v>
      </c>
      <c r="C45" s="76">
        <v>15180</v>
      </c>
      <c r="D45" s="60">
        <f t="shared" si="0"/>
        <v>7.8247785685603699E-3</v>
      </c>
      <c r="E45" s="76">
        <v>16547</v>
      </c>
      <c r="F45" s="60">
        <f t="shared" si="1"/>
        <v>7.9164067254293338E-3</v>
      </c>
      <c r="G45" s="61">
        <f t="shared" si="2"/>
        <v>9.0052700922266249E-2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758070</v>
      </c>
      <c r="D47" s="74">
        <f>C47/$C$38</f>
        <v>0.39075954476077468</v>
      </c>
      <c r="E47" s="73">
        <v>792055</v>
      </c>
      <c r="F47" s="74">
        <f>E47/$E$38</f>
        <v>0.37893452159968155</v>
      </c>
      <c r="G47" s="74">
        <f>E47/C47-1</f>
        <v>4.4830952286728065E-2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79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40</v>
      </c>
      <c r="C8" s="25">
        <v>2621208</v>
      </c>
      <c r="D8" s="26">
        <f t="shared" ref="D8:D12" si="0">C8/C21-1</f>
        <v>6.6137585505909424E-2</v>
      </c>
      <c r="E8" s="27">
        <v>1030395</v>
      </c>
      <c r="F8" s="28">
        <f t="shared" ref="F8:F12" si="1">E8/E21-1</f>
        <v>8.1722744212902265E-2</v>
      </c>
      <c r="G8" s="25">
        <v>818155</v>
      </c>
      <c r="H8" s="26">
        <f t="shared" ref="H8:H12" si="2">G8/G21-1</f>
        <v>7.9202122116682094E-2</v>
      </c>
      <c r="I8" s="27">
        <v>337728</v>
      </c>
      <c r="J8" s="28">
        <f t="shared" ref="J8:J12" si="3">I8/I21-1</f>
        <v>-0.10121593246771221</v>
      </c>
      <c r="K8" s="25">
        <v>26636</v>
      </c>
      <c r="L8" s="26">
        <f t="shared" ref="L8:L12" si="4">K8/K21-1</f>
        <v>5.2140938536893611E-2</v>
      </c>
    </row>
    <row r="9" spans="2:18">
      <c r="B9" s="24" t="s">
        <v>41</v>
      </c>
      <c r="C9" s="25">
        <v>3387557</v>
      </c>
      <c r="D9" s="26">
        <f t="shared" si="0"/>
        <v>0.25249552067072734</v>
      </c>
      <c r="E9" s="27">
        <v>1290783</v>
      </c>
      <c r="F9" s="28">
        <f t="shared" si="1"/>
        <v>0.21625113071008584</v>
      </c>
      <c r="G9" s="25">
        <v>1065250</v>
      </c>
      <c r="H9" s="26">
        <f t="shared" si="2"/>
        <v>0.29587412655468404</v>
      </c>
      <c r="I9" s="27">
        <v>434718</v>
      </c>
      <c r="J9" s="28">
        <f t="shared" si="3"/>
        <v>0.15690026373146759</v>
      </c>
      <c r="K9" s="25">
        <v>26724</v>
      </c>
      <c r="L9" s="26">
        <f t="shared" si="4"/>
        <v>-2.9981851179673336E-2</v>
      </c>
    </row>
    <row r="10" spans="2:18">
      <c r="B10" s="24" t="s">
        <v>42</v>
      </c>
      <c r="C10" s="25">
        <v>3657065</v>
      </c>
      <c r="D10" s="26">
        <f t="shared" si="0"/>
        <v>0.1506685054381256</v>
      </c>
      <c r="E10" s="27">
        <v>1346616</v>
      </c>
      <c r="F10" s="28">
        <f t="shared" si="1"/>
        <v>0.18307587286610039</v>
      </c>
      <c r="G10" s="25">
        <v>1159384</v>
      </c>
      <c r="H10" s="26">
        <f t="shared" si="2"/>
        <v>0.14445458987507953</v>
      </c>
      <c r="I10" s="27">
        <v>553005</v>
      </c>
      <c r="J10" s="28">
        <f t="shared" si="3"/>
        <v>0.13452748280785842</v>
      </c>
      <c r="K10" s="25">
        <v>34319</v>
      </c>
      <c r="L10" s="26">
        <f t="shared" si="4"/>
        <v>0.20565606885649035</v>
      </c>
    </row>
    <row r="11" spans="2:18">
      <c r="B11" s="24" t="s">
        <v>43</v>
      </c>
      <c r="C11" s="25">
        <v>3577582</v>
      </c>
      <c r="D11" s="26">
        <f>C11/C24-1</f>
        <v>0.17311309370786399</v>
      </c>
      <c r="E11" s="27">
        <v>1316062</v>
      </c>
      <c r="F11" s="28">
        <f t="shared" si="1"/>
        <v>0.21722683285284727</v>
      </c>
      <c r="G11" s="25">
        <v>1123275</v>
      </c>
      <c r="H11" s="26">
        <f t="shared" si="2"/>
        <v>0.19382149351636246</v>
      </c>
      <c r="I11" s="27">
        <v>533909</v>
      </c>
      <c r="J11" s="28">
        <f t="shared" si="3"/>
        <v>2.1569505353630447E-2</v>
      </c>
      <c r="K11" s="25">
        <v>31753</v>
      </c>
      <c r="L11" s="26">
        <f t="shared" si="4"/>
        <v>-8.3104732753891075E-2</v>
      </c>
    </row>
    <row r="12" spans="2:18">
      <c r="B12" s="24" t="s">
        <v>44</v>
      </c>
      <c r="C12" s="25">
        <v>3415932</v>
      </c>
      <c r="D12" s="26">
        <f t="shared" si="0"/>
        <v>5.8338344739510717E-2</v>
      </c>
      <c r="E12" s="27">
        <v>1266965</v>
      </c>
      <c r="F12" s="28">
        <f t="shared" si="1"/>
        <v>8.9998322371392492E-2</v>
      </c>
      <c r="G12" s="25">
        <v>1116370</v>
      </c>
      <c r="H12" s="26">
        <f t="shared" si="2"/>
        <v>9.1681620160079857E-2</v>
      </c>
      <c r="I12" s="27">
        <v>520157</v>
      </c>
      <c r="J12" s="28">
        <f t="shared" si="3"/>
        <v>-4.7212839694320885E-2</v>
      </c>
      <c r="K12" s="25">
        <v>28765</v>
      </c>
      <c r="L12" s="26">
        <f t="shared" si="4"/>
        <v>4.1892127770990495E-3</v>
      </c>
    </row>
    <row r="13" spans="2:18" ht="25.5">
      <c r="B13" s="30" t="str">
        <f>actualizaciones!$A$2</f>
        <v xml:space="preserve">acumulado MAYO 2011 </v>
      </c>
      <c r="C13" s="31">
        <v>16659344</v>
      </c>
      <c r="D13" s="32">
        <v>0.13958807125811501</v>
      </c>
      <c r="E13" s="33">
        <v>6250821</v>
      </c>
      <c r="F13" s="34">
        <v>0.15850018950573763</v>
      </c>
      <c r="G13" s="31">
        <v>5282434</v>
      </c>
      <c r="H13" s="32">
        <v>0.15926490823423034</v>
      </c>
      <c r="I13" s="33">
        <v>2379517</v>
      </c>
      <c r="J13" s="34">
        <v>3.1200135903362902E-2</v>
      </c>
      <c r="K13" s="31">
        <v>148197</v>
      </c>
      <c r="L13" s="32">
        <v>2.4825907459528285E-2</v>
      </c>
      <c r="O13" s="21"/>
      <c r="P13" s="21"/>
      <c r="Q13" s="21"/>
      <c r="R13" s="21"/>
    </row>
    <row r="14" spans="2:18" outlineLevel="1">
      <c r="B14" s="24" t="s">
        <v>33</v>
      </c>
      <c r="C14" s="25">
        <v>3039598</v>
      </c>
      <c r="D14" s="26">
        <f>C14/C27-1</f>
        <v>6.4640757384912817E-3</v>
      </c>
      <c r="E14" s="27">
        <v>1136712</v>
      </c>
      <c r="F14" s="28">
        <f>E14/E27-1</f>
        <v>2.0222028557298932E-2</v>
      </c>
      <c r="G14" s="25">
        <v>972231</v>
      </c>
      <c r="H14" s="26">
        <f>G14/G27-1</f>
        <v>6.1057422090288416E-2</v>
      </c>
      <c r="I14" s="27">
        <v>446812</v>
      </c>
      <c r="J14" s="28">
        <f>I14/I27-1</f>
        <v>-0.11982854058568837</v>
      </c>
      <c r="K14" s="25">
        <v>28572</v>
      </c>
      <c r="L14" s="26">
        <f>K14/K27-1</f>
        <v>-0.20800532209779354</v>
      </c>
    </row>
    <row r="15" spans="2:18" outlineLevel="1">
      <c r="B15" s="24" t="s">
        <v>34</v>
      </c>
      <c r="C15" s="25">
        <v>3220843</v>
      </c>
      <c r="D15" s="26">
        <f t="shared" ref="D15:F65" si="5">C15/C28-1</f>
        <v>7.4448105062862036E-2</v>
      </c>
      <c r="E15" s="27">
        <v>1217507</v>
      </c>
      <c r="F15" s="28">
        <f t="shared" si="5"/>
        <v>6.7316374423827874E-2</v>
      </c>
      <c r="G15" s="25">
        <v>1034902</v>
      </c>
      <c r="H15" s="26">
        <f t="shared" ref="H15:H25" si="6">G15/G28-1</f>
        <v>0.16204480864867787</v>
      </c>
      <c r="I15" s="27">
        <v>445278</v>
      </c>
      <c r="J15" s="28">
        <f t="shared" ref="J15:J25" si="7">I15/I28-1</f>
        <v>-8.6603609868368459E-2</v>
      </c>
      <c r="K15" s="25">
        <v>30419</v>
      </c>
      <c r="L15" s="26">
        <f t="shared" ref="L15:L25" si="8">K15/K28-1</f>
        <v>9.8000288766965094E-2</v>
      </c>
    </row>
    <row r="16" spans="2:18" outlineLevel="1">
      <c r="B16" s="24" t="s">
        <v>35</v>
      </c>
      <c r="C16" s="25">
        <v>3061159</v>
      </c>
      <c r="D16" s="26">
        <f t="shared" si="5"/>
        <v>6.3841048647435006E-2</v>
      </c>
      <c r="E16" s="27">
        <v>1172998</v>
      </c>
      <c r="F16" s="28">
        <f t="shared" si="5"/>
        <v>6.7908343628545698E-2</v>
      </c>
      <c r="G16" s="25">
        <v>1051574</v>
      </c>
      <c r="H16" s="26">
        <f t="shared" si="6"/>
        <v>0.12665906685123351</v>
      </c>
      <c r="I16" s="27">
        <v>342522</v>
      </c>
      <c r="J16" s="28">
        <f t="shared" si="7"/>
        <v>-8.60523198104447E-2</v>
      </c>
      <c r="K16" s="25">
        <v>27998</v>
      </c>
      <c r="L16" s="26">
        <f t="shared" si="8"/>
        <v>-3.3551950293406962E-2</v>
      </c>
    </row>
    <row r="17" spans="2:18" outlineLevel="1">
      <c r="B17" s="24" t="s">
        <v>36</v>
      </c>
      <c r="C17" s="25">
        <v>2770589</v>
      </c>
      <c r="D17" s="26">
        <f t="shared" si="5"/>
        <v>1.9562233433795928E-2</v>
      </c>
      <c r="E17" s="27">
        <v>1079904</v>
      </c>
      <c r="F17" s="28">
        <f t="shared" si="5"/>
        <v>2.1019749033726942E-2</v>
      </c>
      <c r="G17" s="25">
        <v>894397</v>
      </c>
      <c r="H17" s="26">
        <f t="shared" si="6"/>
        <v>5.5148941190349854E-2</v>
      </c>
      <c r="I17" s="27">
        <v>344876</v>
      </c>
      <c r="J17" s="28">
        <f t="shared" si="7"/>
        <v>-0.11994488108604673</v>
      </c>
      <c r="K17" s="25">
        <v>22588</v>
      </c>
      <c r="L17" s="26">
        <f t="shared" si="8"/>
        <v>-0.12656123119755613</v>
      </c>
    </row>
    <row r="18" spans="2:18" outlineLevel="1">
      <c r="B18" s="24" t="s">
        <v>37</v>
      </c>
      <c r="C18" s="25">
        <v>3603737</v>
      </c>
      <c r="D18" s="26">
        <f t="shared" si="5"/>
        <v>9.482941182402671E-3</v>
      </c>
      <c r="E18" s="27">
        <v>1388987</v>
      </c>
      <c r="F18" s="28">
        <f t="shared" si="5"/>
        <v>-5.6241109416018675E-3</v>
      </c>
      <c r="G18" s="25">
        <v>1165063</v>
      </c>
      <c r="H18" s="26">
        <f t="shared" si="6"/>
        <v>6.6312834692007883E-2</v>
      </c>
      <c r="I18" s="27">
        <v>446560</v>
      </c>
      <c r="J18" s="28">
        <f t="shared" si="7"/>
        <v>-0.20802333933369399</v>
      </c>
      <c r="K18" s="25">
        <v>22619</v>
      </c>
      <c r="L18" s="26">
        <f t="shared" si="8"/>
        <v>5.7753460531238199E-2</v>
      </c>
    </row>
    <row r="19" spans="2:18" outlineLevel="1">
      <c r="B19" s="24" t="s">
        <v>38</v>
      </c>
      <c r="C19" s="25">
        <v>3253452</v>
      </c>
      <c r="D19" s="26">
        <f t="shared" si="5"/>
        <v>2.3377128292525029E-2</v>
      </c>
      <c r="E19" s="27">
        <v>1306347</v>
      </c>
      <c r="F19" s="28">
        <f t="shared" si="5"/>
        <v>6.2691066817865959E-2</v>
      </c>
      <c r="G19" s="25">
        <v>1077779</v>
      </c>
      <c r="H19" s="26">
        <f t="shared" si="6"/>
        <v>5.9954800081823967E-2</v>
      </c>
      <c r="I19" s="27">
        <v>371772</v>
      </c>
      <c r="J19" s="28">
        <f t="shared" si="7"/>
        <v>-0.18210977890221103</v>
      </c>
      <c r="K19" s="25">
        <v>22934</v>
      </c>
      <c r="L19" s="26">
        <f t="shared" si="8"/>
        <v>-0.15869405722670582</v>
      </c>
    </row>
    <row r="20" spans="2:18" outlineLevel="1">
      <c r="B20" s="24" t="s">
        <v>39</v>
      </c>
      <c r="C20" s="25">
        <v>2661272</v>
      </c>
      <c r="D20" s="26">
        <f t="shared" si="5"/>
        <v>3.607557089287261E-2</v>
      </c>
      <c r="E20" s="27">
        <v>996641</v>
      </c>
      <c r="F20" s="28">
        <f t="shared" si="5"/>
        <v>2.8320468678580957E-2</v>
      </c>
      <c r="G20" s="25">
        <v>841798</v>
      </c>
      <c r="H20" s="26">
        <f t="shared" si="6"/>
        <v>3.9864019359453051E-2</v>
      </c>
      <c r="I20" s="27">
        <v>411220</v>
      </c>
      <c r="J20" s="28">
        <f t="shared" si="7"/>
        <v>1.8269521248408971E-2</v>
      </c>
      <c r="K20" s="25">
        <v>26127</v>
      </c>
      <c r="L20" s="26">
        <f t="shared" si="8"/>
        <v>-7.0279695395345509E-2</v>
      </c>
      <c r="N20" s="29"/>
      <c r="O20" s="29"/>
      <c r="P20" s="29"/>
    </row>
    <row r="21" spans="2:18" outlineLevel="1">
      <c r="B21" s="24" t="s">
        <v>40</v>
      </c>
      <c r="C21" s="25">
        <v>2458602</v>
      </c>
      <c r="D21" s="26">
        <f t="shared" si="5"/>
        <v>1.4648129592242709E-2</v>
      </c>
      <c r="E21" s="27">
        <v>952550</v>
      </c>
      <c r="F21" s="28">
        <f t="shared" si="5"/>
        <v>5.6023396480771925E-2</v>
      </c>
      <c r="G21" s="25">
        <v>758111</v>
      </c>
      <c r="H21" s="26">
        <f t="shared" si="6"/>
        <v>1.3876573919904711E-2</v>
      </c>
      <c r="I21" s="27">
        <v>375761</v>
      </c>
      <c r="J21" s="28">
        <f t="shared" si="7"/>
        <v>-6.123107523355098E-3</v>
      </c>
      <c r="K21" s="25">
        <v>25316</v>
      </c>
      <c r="L21" s="26">
        <f t="shared" si="8"/>
        <v>-0.16008095285491519</v>
      </c>
    </row>
    <row r="22" spans="2:18" outlineLevel="1">
      <c r="B22" s="24" t="s">
        <v>41</v>
      </c>
      <c r="C22" s="25">
        <v>2704646</v>
      </c>
      <c r="D22" s="26">
        <f t="shared" si="5"/>
        <v>-7.3257212835748375E-2</v>
      </c>
      <c r="E22" s="27">
        <v>1061280</v>
      </c>
      <c r="F22" s="28">
        <f t="shared" si="5"/>
        <v>-3.62592387094548E-2</v>
      </c>
      <c r="G22" s="25">
        <v>822032</v>
      </c>
      <c r="H22" s="26">
        <f t="shared" si="6"/>
        <v>-8.4832298150475771E-2</v>
      </c>
      <c r="I22" s="27">
        <v>375761</v>
      </c>
      <c r="J22" s="28">
        <f t="shared" si="7"/>
        <v>-0.16679749170702285</v>
      </c>
      <c r="K22" s="25">
        <v>27550</v>
      </c>
      <c r="L22" s="26">
        <f t="shared" si="8"/>
        <v>-7.6649797231625127E-2</v>
      </c>
    </row>
    <row r="23" spans="2:18" outlineLevel="1">
      <c r="B23" s="24" t="s">
        <v>42</v>
      </c>
      <c r="C23" s="25">
        <v>3178209</v>
      </c>
      <c r="D23" s="26">
        <f t="shared" si="5"/>
        <v>-3.2647373846854788E-2</v>
      </c>
      <c r="E23" s="27">
        <v>1138233</v>
      </c>
      <c r="F23" s="28">
        <f t="shared" si="5"/>
        <v>-1.7154822554183546E-2</v>
      </c>
      <c r="G23" s="25">
        <v>1013045</v>
      </c>
      <c r="H23" s="26">
        <f t="shared" si="6"/>
        <v>-2.182026045654728E-2</v>
      </c>
      <c r="I23" s="27">
        <v>487432</v>
      </c>
      <c r="J23" s="28">
        <f t="shared" si="7"/>
        <v>-0.10964006174023433</v>
      </c>
      <c r="K23" s="25">
        <v>28465</v>
      </c>
      <c r="L23" s="26">
        <f t="shared" si="8"/>
        <v>-0.22362535457124155</v>
      </c>
    </row>
    <row r="24" spans="2:18" outlineLevel="1">
      <c r="B24" s="24" t="s">
        <v>43</v>
      </c>
      <c r="C24" s="25">
        <v>3049648</v>
      </c>
      <c r="D24" s="26">
        <f t="shared" si="5"/>
        <v>-3.0898829095330149E-2</v>
      </c>
      <c r="E24" s="27">
        <v>1081197</v>
      </c>
      <c r="F24" s="28">
        <f t="shared" si="5"/>
        <v>-2.5021980350693696E-2</v>
      </c>
      <c r="G24" s="25">
        <v>940907</v>
      </c>
      <c r="H24" s="26">
        <f t="shared" si="6"/>
        <v>-6.0253586820276928E-2</v>
      </c>
      <c r="I24" s="27">
        <v>522636</v>
      </c>
      <c r="J24" s="28">
        <f t="shared" si="7"/>
        <v>-1.6238661453931491E-2</v>
      </c>
      <c r="K24" s="25">
        <v>34631</v>
      </c>
      <c r="L24" s="26">
        <f t="shared" si="8"/>
        <v>-0.11819825325287092</v>
      </c>
    </row>
    <row r="25" spans="2:18" outlineLevel="1">
      <c r="B25" s="24" t="s">
        <v>44</v>
      </c>
      <c r="C25" s="25">
        <v>3227637</v>
      </c>
      <c r="D25" s="26">
        <f t="shared" si="5"/>
        <v>-5.6395205550938021E-2</v>
      </c>
      <c r="E25" s="27">
        <v>1162355</v>
      </c>
      <c r="F25" s="28">
        <f t="shared" si="5"/>
        <v>-6.4817630768884138E-2</v>
      </c>
      <c r="G25" s="25">
        <v>1022615</v>
      </c>
      <c r="H25" s="26">
        <f t="shared" si="6"/>
        <v>-5.5476328141885189E-2</v>
      </c>
      <c r="I25" s="27">
        <v>545932</v>
      </c>
      <c r="J25" s="28">
        <f t="shared" si="7"/>
        <v>-8.1423600594961676E-2</v>
      </c>
      <c r="K25" s="25">
        <v>28645</v>
      </c>
      <c r="L25" s="26">
        <f t="shared" si="8"/>
        <v>-0.13141696230934841</v>
      </c>
    </row>
    <row r="26" spans="2:18" ht="15" customHeight="1">
      <c r="B26" s="35">
        <v>2010</v>
      </c>
      <c r="C26" s="36">
        <v>36229392</v>
      </c>
      <c r="D26" s="37">
        <f>C26/C39-1</f>
        <v>2.8979059372828964E-3</v>
      </c>
      <c r="E26" s="36">
        <v>13694711</v>
      </c>
      <c r="F26" s="37">
        <f>E26/E39-1</f>
        <v>1.2961071591193862E-2</v>
      </c>
      <c r="G26" s="36">
        <v>11594454</v>
      </c>
      <c r="H26" s="37">
        <f>G26/G39-1</f>
        <v>2.8574515770976694E-2</v>
      </c>
      <c r="I26" s="36">
        <v>5116562</v>
      </c>
      <c r="J26" s="37">
        <f>I26/I39-1</f>
        <v>-0.10016953504486348</v>
      </c>
      <c r="K26" s="36">
        <v>325864</v>
      </c>
      <c r="L26" s="37">
        <f>K26/K39-1</f>
        <v>-0.10538612110879586</v>
      </c>
      <c r="O26" s="21"/>
      <c r="P26" s="21"/>
      <c r="Q26" s="21"/>
      <c r="R26" s="21"/>
    </row>
    <row r="27" spans="2:18" ht="15" hidden="1" customHeight="1" outlineLevel="1">
      <c r="B27" s="24" t="s">
        <v>33</v>
      </c>
      <c r="C27" s="25">
        <v>3020076</v>
      </c>
      <c r="D27" s="26">
        <f t="shared" si="5"/>
        <v>-0.10062421660235699</v>
      </c>
      <c r="E27" s="27">
        <v>1114181</v>
      </c>
      <c r="F27" s="28">
        <f t="shared" si="5"/>
        <v>-9.2075037504899426E-2</v>
      </c>
      <c r="G27" s="25">
        <v>916285</v>
      </c>
      <c r="H27" s="26">
        <f t="shared" ref="H27:H65" si="9">G27/G40-1</f>
        <v>-0.12024590887968012</v>
      </c>
      <c r="I27" s="27">
        <v>507642</v>
      </c>
      <c r="J27" s="28">
        <f t="shared" ref="J27:J65" si="10">I27/I40-1</f>
        <v>-0.12698887673607528</v>
      </c>
      <c r="K27" s="25">
        <v>36076</v>
      </c>
      <c r="L27" s="26">
        <f t="shared" ref="L27:L65" si="11">K27/K40-1</f>
        <v>-5.4810312303500308E-2</v>
      </c>
      <c r="N27" s="29"/>
      <c r="O27" s="29"/>
      <c r="P27" s="29"/>
    </row>
    <row r="28" spans="2:18" ht="15" hidden="1" customHeight="1" outlineLevel="1">
      <c r="B28" s="24" t="s">
        <v>34</v>
      </c>
      <c r="C28" s="25">
        <v>2997672</v>
      </c>
      <c r="D28" s="26">
        <f t="shared" si="5"/>
        <v>-0.11885319628502189</v>
      </c>
      <c r="E28" s="27">
        <v>1140718</v>
      </c>
      <c r="F28" s="28">
        <f t="shared" si="5"/>
        <v>-9.1916617178084081E-2</v>
      </c>
      <c r="G28" s="25">
        <v>890587</v>
      </c>
      <c r="H28" s="26">
        <f t="shared" si="9"/>
        <v>-0.16278385482275881</v>
      </c>
      <c r="I28" s="27">
        <v>487497</v>
      </c>
      <c r="J28" s="28">
        <f t="shared" si="10"/>
        <v>-0.11267867121220665</v>
      </c>
      <c r="K28" s="25">
        <v>27704</v>
      </c>
      <c r="L28" s="26">
        <f t="shared" si="11"/>
        <v>-0.34725036520427877</v>
      </c>
      <c r="O28" s="29"/>
      <c r="P28" s="29"/>
      <c r="Q28" s="29"/>
    </row>
    <row r="29" spans="2:18" ht="15" hidden="1" customHeight="1" outlineLevel="1">
      <c r="B29" s="24" t="s">
        <v>35</v>
      </c>
      <c r="C29" s="25">
        <v>2877459</v>
      </c>
      <c r="D29" s="26">
        <f t="shared" si="5"/>
        <v>-0.12571846305344481</v>
      </c>
      <c r="E29" s="27">
        <v>1098407</v>
      </c>
      <c r="F29" s="28">
        <f t="shared" si="5"/>
        <v>-0.14627355913207107</v>
      </c>
      <c r="G29" s="25">
        <v>933356</v>
      </c>
      <c r="H29" s="26">
        <f t="shared" si="9"/>
        <v>-9.4199361231962486E-2</v>
      </c>
      <c r="I29" s="27">
        <v>374772</v>
      </c>
      <c r="J29" s="28">
        <f t="shared" si="10"/>
        <v>-0.21729922998043105</v>
      </c>
      <c r="K29" s="25">
        <v>28970</v>
      </c>
      <c r="L29" s="26">
        <f t="shared" si="11"/>
        <v>-0.32806049079185418</v>
      </c>
    </row>
    <row r="30" spans="2:18" ht="15" hidden="1" customHeight="1" outlineLevel="1">
      <c r="B30" s="24" t="s">
        <v>36</v>
      </c>
      <c r="C30" s="25">
        <v>2717430</v>
      </c>
      <c r="D30" s="26">
        <f t="shared" si="5"/>
        <v>-0.11981197986997827</v>
      </c>
      <c r="E30" s="27">
        <v>1057672</v>
      </c>
      <c r="F30" s="28">
        <f t="shared" si="5"/>
        <v>-0.1130276103356781</v>
      </c>
      <c r="G30" s="25">
        <v>847650</v>
      </c>
      <c r="H30" s="26">
        <f t="shared" si="9"/>
        <v>-9.9423095311454213E-2</v>
      </c>
      <c r="I30" s="27">
        <v>391880</v>
      </c>
      <c r="J30" s="28">
        <f t="shared" si="10"/>
        <v>-0.22710382858540357</v>
      </c>
      <c r="K30" s="25">
        <v>25861</v>
      </c>
      <c r="L30" s="26">
        <f t="shared" si="11"/>
        <v>-0.24259020618556704</v>
      </c>
    </row>
    <row r="31" spans="2:18" ht="15" hidden="1" customHeight="1" outlineLevel="1">
      <c r="B31" s="24" t="s">
        <v>37</v>
      </c>
      <c r="C31" s="25">
        <v>3569884</v>
      </c>
      <c r="D31" s="26">
        <f t="shared" si="5"/>
        <v>-0.14115038584531348</v>
      </c>
      <c r="E31" s="27">
        <v>1396843</v>
      </c>
      <c r="F31" s="28">
        <f t="shared" si="5"/>
        <v>-0.12639381489850454</v>
      </c>
      <c r="G31" s="25">
        <v>1092609</v>
      </c>
      <c r="H31" s="26">
        <f t="shared" si="9"/>
        <v>-0.11538875696384754</v>
      </c>
      <c r="I31" s="27">
        <v>563855</v>
      </c>
      <c r="J31" s="28">
        <f t="shared" si="10"/>
        <v>-0.24445590856101518</v>
      </c>
      <c r="K31" s="25">
        <v>21384</v>
      </c>
      <c r="L31" s="26">
        <f t="shared" si="11"/>
        <v>-0.32942393928941016</v>
      </c>
    </row>
    <row r="32" spans="2:18" ht="15" hidden="1" customHeight="1" outlineLevel="1">
      <c r="B32" s="24" t="s">
        <v>38</v>
      </c>
      <c r="C32" s="25">
        <v>3179133</v>
      </c>
      <c r="D32" s="26">
        <f t="shared" si="5"/>
        <v>-0.16385121540279957</v>
      </c>
      <c r="E32" s="27">
        <v>1229282</v>
      </c>
      <c r="F32" s="28">
        <f t="shared" si="5"/>
        <v>-0.17766683546607032</v>
      </c>
      <c r="G32" s="25">
        <v>1016816</v>
      </c>
      <c r="H32" s="26">
        <f t="shared" si="9"/>
        <v>-0.13327628003395919</v>
      </c>
      <c r="I32" s="27">
        <v>454550</v>
      </c>
      <c r="J32" s="28">
        <f t="shared" si="10"/>
        <v>-0.24326043128578301</v>
      </c>
      <c r="K32" s="25">
        <v>27260</v>
      </c>
      <c r="L32" s="26">
        <f t="shared" si="11"/>
        <v>-0.35486924624304816</v>
      </c>
      <c r="O32" s="21"/>
      <c r="P32" s="21"/>
      <c r="Q32" s="21"/>
    </row>
    <row r="33" spans="2:12" ht="15" hidden="1" customHeight="1" outlineLevel="1">
      <c r="B33" s="24" t="s">
        <v>39</v>
      </c>
      <c r="C33" s="25">
        <v>2568608</v>
      </c>
      <c r="D33" s="26">
        <f t="shared" si="5"/>
        <v>-0.16802419155012427</v>
      </c>
      <c r="E33" s="27">
        <v>969193</v>
      </c>
      <c r="F33" s="28">
        <f t="shared" si="5"/>
        <v>-0.20338817271116283</v>
      </c>
      <c r="G33" s="25">
        <v>809527</v>
      </c>
      <c r="H33" s="26">
        <f t="shared" si="9"/>
        <v>-0.18128786859779866</v>
      </c>
      <c r="I33" s="27">
        <v>403842</v>
      </c>
      <c r="J33" s="28">
        <f t="shared" si="10"/>
        <v>-0.20322858134983268</v>
      </c>
      <c r="K33" s="25">
        <v>28102</v>
      </c>
      <c r="L33" s="26">
        <f t="shared" si="11"/>
        <v>-0.28193990188062146</v>
      </c>
    </row>
    <row r="34" spans="2:12" ht="15" hidden="1" customHeight="1" outlineLevel="1">
      <c r="B34" s="24" t="s">
        <v>40</v>
      </c>
      <c r="C34" s="25">
        <v>2423108</v>
      </c>
      <c r="D34" s="26">
        <f t="shared" si="5"/>
        <v>-0.18381636922596034</v>
      </c>
      <c r="E34" s="27">
        <v>902016</v>
      </c>
      <c r="F34" s="28">
        <f t="shared" si="5"/>
        <v>-0.24811887179820602</v>
      </c>
      <c r="G34" s="25">
        <v>747735</v>
      </c>
      <c r="H34" s="26">
        <f t="shared" si="9"/>
        <v>-0.15025961495845819</v>
      </c>
      <c r="I34" s="27">
        <v>378076</v>
      </c>
      <c r="J34" s="28">
        <f t="shared" si="10"/>
        <v>-0.25850731047196918</v>
      </c>
      <c r="K34" s="25">
        <v>30141</v>
      </c>
      <c r="L34" s="26">
        <f t="shared" si="11"/>
        <v>-0.36440892412804182</v>
      </c>
    </row>
    <row r="35" spans="2:12" ht="15" hidden="1" customHeight="1" outlineLevel="1">
      <c r="B35" s="24" t="s">
        <v>41</v>
      </c>
      <c r="C35" s="25">
        <v>2918443</v>
      </c>
      <c r="D35" s="26">
        <f t="shared" si="5"/>
        <v>-0.13583689398582843</v>
      </c>
      <c r="E35" s="27">
        <v>1101209</v>
      </c>
      <c r="F35" s="28">
        <f t="shared" si="5"/>
        <v>-0.16406812804258264</v>
      </c>
      <c r="G35" s="25">
        <v>898231</v>
      </c>
      <c r="H35" s="26">
        <f t="shared" si="9"/>
        <v>-8.3659359930302601E-2</v>
      </c>
      <c r="I35" s="27">
        <v>450984</v>
      </c>
      <c r="J35" s="28">
        <f t="shared" si="10"/>
        <v>-0.26445855052419376</v>
      </c>
      <c r="K35" s="25">
        <v>29837</v>
      </c>
      <c r="L35" s="26">
        <f t="shared" si="11"/>
        <v>-0.29333049121311161</v>
      </c>
    </row>
    <row r="36" spans="2:12" ht="15" hidden="1" customHeight="1" outlineLevel="1">
      <c r="B36" s="24" t="s">
        <v>42</v>
      </c>
      <c r="C36" s="25">
        <v>3285471</v>
      </c>
      <c r="D36" s="26">
        <f t="shared" si="5"/>
        <v>-0.17517913745897196</v>
      </c>
      <c r="E36" s="27">
        <v>1158100</v>
      </c>
      <c r="F36" s="28">
        <f t="shared" si="5"/>
        <v>-0.23331495125217727</v>
      </c>
      <c r="G36" s="25">
        <v>1035643</v>
      </c>
      <c r="H36" s="26">
        <f t="shared" si="9"/>
        <v>-0.16210452223089711</v>
      </c>
      <c r="I36" s="27">
        <v>547455</v>
      </c>
      <c r="J36" s="28">
        <f t="shared" si="10"/>
        <v>-0.17383614503649758</v>
      </c>
      <c r="K36" s="25">
        <v>36664</v>
      </c>
      <c r="L36" s="26">
        <f t="shared" si="11"/>
        <v>-0.23743760399334446</v>
      </c>
    </row>
    <row r="37" spans="2:12" ht="15" hidden="1" customHeight="1" outlineLevel="1">
      <c r="B37" s="24" t="s">
        <v>43</v>
      </c>
      <c r="C37" s="25">
        <v>3146883</v>
      </c>
      <c r="D37" s="26">
        <f t="shared" si="5"/>
        <v>-0.16047434562851515</v>
      </c>
      <c r="E37" s="27">
        <v>1108945</v>
      </c>
      <c r="F37" s="28">
        <f t="shared" si="5"/>
        <v>-0.20602548433773582</v>
      </c>
      <c r="G37" s="25">
        <v>1001235</v>
      </c>
      <c r="H37" s="26">
        <f t="shared" si="9"/>
        <v>-0.16602043561664603</v>
      </c>
      <c r="I37" s="27">
        <v>531263</v>
      </c>
      <c r="J37" s="28">
        <f t="shared" si="10"/>
        <v>-0.16080813186639598</v>
      </c>
      <c r="K37" s="25">
        <v>39273</v>
      </c>
      <c r="L37" s="26">
        <f t="shared" si="11"/>
        <v>-0.1910646975220911</v>
      </c>
    </row>
    <row r="38" spans="2:12" ht="15" hidden="1" customHeight="1" outlineLevel="1">
      <c r="B38" s="24" t="s">
        <v>44</v>
      </c>
      <c r="C38" s="25">
        <v>3420539</v>
      </c>
      <c r="D38" s="26">
        <f t="shared" si="5"/>
        <v>-9.9811253323199511E-2</v>
      </c>
      <c r="E38" s="27">
        <v>1242918</v>
      </c>
      <c r="F38" s="28">
        <f t="shared" si="5"/>
        <v>-0.14317681089085155</v>
      </c>
      <c r="G38" s="25">
        <v>1082678</v>
      </c>
      <c r="H38" s="26">
        <f t="shared" si="9"/>
        <v>-0.10436098286529238</v>
      </c>
      <c r="I38" s="27">
        <v>594324</v>
      </c>
      <c r="J38" s="28">
        <f t="shared" si="10"/>
        <v>-6.7863041156349002E-2</v>
      </c>
      <c r="K38" s="25">
        <v>32979</v>
      </c>
      <c r="L38" s="26">
        <f t="shared" si="11"/>
        <v>-0.23347433990330979</v>
      </c>
    </row>
    <row r="39" spans="2:12" collapsed="1">
      <c r="B39" s="38">
        <v>2009</v>
      </c>
      <c r="C39" s="39">
        <v>36124706</v>
      </c>
      <c r="D39" s="40">
        <f t="shared" si="5"/>
        <v>-0.1411573422777006</v>
      </c>
      <c r="E39" s="39">
        <v>13519484</v>
      </c>
      <c r="F39" s="40">
        <f t="shared" si="5"/>
        <v>-0.16276246416833373</v>
      </c>
      <c r="G39" s="39">
        <v>11272352</v>
      </c>
      <c r="H39" s="40">
        <f t="shared" si="9"/>
        <v>-0.13153237221397163</v>
      </c>
      <c r="I39" s="39">
        <v>5686140</v>
      </c>
      <c r="J39" s="40">
        <f t="shared" si="10"/>
        <v>-0.1907996498579807</v>
      </c>
      <c r="K39" s="39">
        <v>364251</v>
      </c>
      <c r="L39" s="40">
        <f t="shared" si="11"/>
        <v>-0.27214579024668051</v>
      </c>
    </row>
    <row r="40" spans="2:12" ht="15" hidden="1" customHeight="1" outlineLevel="1">
      <c r="B40" s="24" t="s">
        <v>33</v>
      </c>
      <c r="C40" s="25">
        <v>3357969</v>
      </c>
      <c r="D40" s="26">
        <f t="shared" si="5"/>
        <v>-7.3087376260990933E-2</v>
      </c>
      <c r="E40" s="27">
        <v>1227173</v>
      </c>
      <c r="F40" s="28">
        <f t="shared" si="5"/>
        <v>-9.7680844634016717E-2</v>
      </c>
      <c r="G40" s="25">
        <v>1041524</v>
      </c>
      <c r="H40" s="26">
        <f t="shared" si="9"/>
        <v>-7.734611347096787E-2</v>
      </c>
      <c r="I40" s="27">
        <v>581484</v>
      </c>
      <c r="J40" s="28">
        <f t="shared" si="10"/>
        <v>-7.5771350825550421E-2</v>
      </c>
      <c r="K40" s="25">
        <v>38168</v>
      </c>
      <c r="L40" s="26">
        <f t="shared" si="11"/>
        <v>-8.4261036468330164E-2</v>
      </c>
    </row>
    <row r="41" spans="2:12" ht="15" hidden="1" customHeight="1" outlineLevel="1">
      <c r="B41" s="24" t="s">
        <v>34</v>
      </c>
      <c r="C41" s="25">
        <v>3402012</v>
      </c>
      <c r="D41" s="26">
        <f t="shared" si="5"/>
        <v>-6.7762877199155191E-2</v>
      </c>
      <c r="E41" s="27">
        <v>1256182</v>
      </c>
      <c r="F41" s="28">
        <f t="shared" si="5"/>
        <v>-9.2129046432750328E-2</v>
      </c>
      <c r="G41" s="25">
        <v>1063748</v>
      </c>
      <c r="H41" s="26">
        <f t="shared" si="9"/>
        <v>-5.7954817169829753E-2</v>
      </c>
      <c r="I41" s="27">
        <v>549403</v>
      </c>
      <c r="J41" s="28">
        <f t="shared" si="10"/>
        <v>-9.6544556686010696E-2</v>
      </c>
      <c r="K41" s="25">
        <v>42442</v>
      </c>
      <c r="L41" s="26">
        <f t="shared" si="11"/>
        <v>-1.911299082483997E-2</v>
      </c>
    </row>
    <row r="42" spans="2:12" ht="15" hidden="1" customHeight="1" outlineLevel="1">
      <c r="B42" s="24" t="s">
        <v>35</v>
      </c>
      <c r="C42" s="25">
        <v>3291227</v>
      </c>
      <c r="D42" s="26">
        <f t="shared" si="5"/>
        <v>-4.4851448513034131E-2</v>
      </c>
      <c r="E42" s="27">
        <v>1286603</v>
      </c>
      <c r="F42" s="28">
        <f t="shared" si="5"/>
        <v>-6.4076357689890395E-2</v>
      </c>
      <c r="G42" s="25">
        <v>1030421</v>
      </c>
      <c r="H42" s="26">
        <f t="shared" si="9"/>
        <v>-6.7350550603041404E-3</v>
      </c>
      <c r="I42" s="27">
        <v>478819</v>
      </c>
      <c r="J42" s="28">
        <f t="shared" si="10"/>
        <v>-7.7478695959601773E-2</v>
      </c>
      <c r="K42" s="25">
        <v>43114</v>
      </c>
      <c r="L42" s="26">
        <f t="shared" si="11"/>
        <v>-1.1894666880572058E-2</v>
      </c>
    </row>
    <row r="43" spans="2:12" ht="15" hidden="1" customHeight="1" outlineLevel="1">
      <c r="B43" s="24" t="s">
        <v>36</v>
      </c>
      <c r="C43" s="25">
        <v>3087329</v>
      </c>
      <c r="D43" s="26">
        <f t="shared" si="5"/>
        <v>-4.1075012121172594E-2</v>
      </c>
      <c r="E43" s="27">
        <v>1192452</v>
      </c>
      <c r="F43" s="28">
        <f t="shared" si="5"/>
        <v>-4.1001741144490844E-2</v>
      </c>
      <c r="G43" s="25">
        <v>941230</v>
      </c>
      <c r="H43" s="26">
        <f t="shared" si="9"/>
        <v>-6.6907985689711458E-3</v>
      </c>
      <c r="I43" s="27">
        <v>507028</v>
      </c>
      <c r="J43" s="28">
        <f t="shared" si="10"/>
        <v>-9.5819958627576862E-2</v>
      </c>
      <c r="K43" s="25">
        <v>34144</v>
      </c>
      <c r="L43" s="26">
        <f t="shared" si="11"/>
        <v>-7.4562948909066229E-2</v>
      </c>
    </row>
    <row r="44" spans="2:12" ht="13.5" hidden="1" customHeight="1" outlineLevel="1">
      <c r="B44" s="24" t="s">
        <v>37</v>
      </c>
      <c r="C44" s="25">
        <v>4156588</v>
      </c>
      <c r="D44" s="26">
        <f t="shared" si="5"/>
        <v>-1.7439634036220064E-2</v>
      </c>
      <c r="E44" s="27">
        <v>1598939</v>
      </c>
      <c r="F44" s="28">
        <f t="shared" si="5"/>
        <v>-2.3279694132551931E-2</v>
      </c>
      <c r="G44" s="25">
        <v>1235129</v>
      </c>
      <c r="H44" s="26">
        <f t="shared" si="9"/>
        <v>1.4205606862704112E-2</v>
      </c>
      <c r="I44" s="27">
        <v>746290</v>
      </c>
      <c r="J44" s="28">
        <f t="shared" si="10"/>
        <v>-3.5677690040457399E-2</v>
      </c>
      <c r="K44" s="25">
        <v>31889</v>
      </c>
      <c r="L44" s="26">
        <f t="shared" si="11"/>
        <v>0.17706333973128596</v>
      </c>
    </row>
    <row r="45" spans="2:12" ht="13.5" hidden="1" customHeight="1" outlineLevel="1">
      <c r="B45" s="24" t="s">
        <v>38</v>
      </c>
      <c r="C45" s="25">
        <v>3802114</v>
      </c>
      <c r="D45" s="26">
        <f t="shared" si="5"/>
        <v>3.2414452282811146E-2</v>
      </c>
      <c r="E45" s="27">
        <v>1494871</v>
      </c>
      <c r="F45" s="28">
        <f t="shared" si="5"/>
        <v>5.8478364463779631E-2</v>
      </c>
      <c r="G45" s="25">
        <v>1173172</v>
      </c>
      <c r="H45" s="26">
        <f t="shared" si="9"/>
        <v>5.9619947559663711E-2</v>
      </c>
      <c r="I45" s="27">
        <v>600669</v>
      </c>
      <c r="J45" s="28">
        <f t="shared" si="10"/>
        <v>-8.5029474934881E-2</v>
      </c>
      <c r="K45" s="25">
        <v>42255</v>
      </c>
      <c r="L45" s="26">
        <f t="shared" si="11"/>
        <v>7.318584914656201E-3</v>
      </c>
    </row>
    <row r="46" spans="2:12" ht="15" hidden="1" customHeight="1" outlineLevel="1">
      <c r="B46" s="24" t="s">
        <v>39</v>
      </c>
      <c r="C46" s="25">
        <v>3087359</v>
      </c>
      <c r="D46" s="26">
        <f t="shared" si="5"/>
        <v>5.3191050247438643E-2</v>
      </c>
      <c r="E46" s="27">
        <v>1216644</v>
      </c>
      <c r="F46" s="28">
        <f t="shared" si="5"/>
        <v>0.10804253505426176</v>
      </c>
      <c r="G46" s="25">
        <v>988781</v>
      </c>
      <c r="H46" s="26">
        <f t="shared" si="9"/>
        <v>0.1353905793382042</v>
      </c>
      <c r="I46" s="27">
        <v>506848</v>
      </c>
      <c r="J46" s="28">
        <f t="shared" si="10"/>
        <v>-2.2996349112722636E-2</v>
      </c>
      <c r="K46" s="25">
        <v>39136</v>
      </c>
      <c r="L46" s="26">
        <f t="shared" si="11"/>
        <v>-7.4230023182097704E-2</v>
      </c>
    </row>
    <row r="47" spans="2:12" ht="15" hidden="1" customHeight="1" outlineLevel="1">
      <c r="B47" s="24" t="s">
        <v>40</v>
      </c>
      <c r="C47" s="25">
        <v>2968827</v>
      </c>
      <c r="D47" s="26">
        <f t="shared" si="5"/>
        <v>9.5694103058083568E-2</v>
      </c>
      <c r="E47" s="27">
        <v>1199679</v>
      </c>
      <c r="F47" s="28">
        <f t="shared" si="5"/>
        <v>0.19350856074096923</v>
      </c>
      <c r="G47" s="25">
        <v>879957</v>
      </c>
      <c r="H47" s="26">
        <f t="shared" si="9"/>
        <v>4.3191420753884824E-2</v>
      </c>
      <c r="I47" s="27">
        <v>509885</v>
      </c>
      <c r="J47" s="28">
        <f t="shared" si="10"/>
        <v>0.18899488616887061</v>
      </c>
      <c r="K47" s="25">
        <v>47422</v>
      </c>
      <c r="L47" s="26">
        <f t="shared" si="11"/>
        <v>8.0227790432801926E-2</v>
      </c>
    </row>
    <row r="48" spans="2:12" ht="15" hidden="1" customHeight="1" outlineLevel="1">
      <c r="B48" s="24" t="s">
        <v>41</v>
      </c>
      <c r="C48" s="25">
        <v>3377190</v>
      </c>
      <c r="D48" s="26">
        <f t="shared" si="5"/>
        <v>2.2995041009888029E-2</v>
      </c>
      <c r="E48" s="27">
        <v>1317343</v>
      </c>
      <c r="F48" s="28">
        <f t="shared" si="5"/>
        <v>1.5665862775091188E-2</v>
      </c>
      <c r="G48" s="25">
        <v>980237</v>
      </c>
      <c r="H48" s="26">
        <f t="shared" si="9"/>
        <v>6.3934607720127046E-2</v>
      </c>
      <c r="I48" s="27">
        <v>613132</v>
      </c>
      <c r="J48" s="28">
        <f t="shared" si="10"/>
        <v>0.10866361563512017</v>
      </c>
      <c r="K48" s="25">
        <v>42222</v>
      </c>
      <c r="L48" s="26">
        <f t="shared" si="11"/>
        <v>-4.9760313280669766E-2</v>
      </c>
    </row>
    <row r="49" spans="2:14" ht="15" hidden="1" customHeight="1" outlineLevel="1">
      <c r="B49" s="24" t="s">
        <v>42</v>
      </c>
      <c r="C49" s="25">
        <v>3983254</v>
      </c>
      <c r="D49" s="26">
        <f t="shared" si="5"/>
        <v>3.0876709520935686E-2</v>
      </c>
      <c r="E49" s="27">
        <v>1510529</v>
      </c>
      <c r="F49" s="28">
        <f t="shared" si="5"/>
        <v>6.5267447166076353E-2</v>
      </c>
      <c r="G49" s="25">
        <v>1236005</v>
      </c>
      <c r="H49" s="26">
        <f t="shared" si="9"/>
        <v>6.4159244415554317E-2</v>
      </c>
      <c r="I49" s="27">
        <v>662647</v>
      </c>
      <c r="J49" s="28">
        <f t="shared" si="10"/>
        <v>-2.3091211982721793E-2</v>
      </c>
      <c r="K49" s="25">
        <v>48080</v>
      </c>
      <c r="L49" s="26">
        <f t="shared" si="11"/>
        <v>-2.9294785084088781E-2</v>
      </c>
    </row>
    <row r="50" spans="2:14" ht="15" hidden="1" customHeight="1" outlineLevel="1">
      <c r="B50" s="24" t="s">
        <v>43</v>
      </c>
      <c r="C50" s="25">
        <v>3748406</v>
      </c>
      <c r="D50" s="26">
        <f t="shared" si="5"/>
        <v>5.9235601833850238E-2</v>
      </c>
      <c r="E50" s="27">
        <v>1396701</v>
      </c>
      <c r="F50" s="28">
        <f t="shared" si="5"/>
        <v>8.3445489163613606E-2</v>
      </c>
      <c r="G50" s="25">
        <v>1200551</v>
      </c>
      <c r="H50" s="26">
        <f t="shared" si="9"/>
        <v>0.1040351437023932</v>
      </c>
      <c r="I50" s="27">
        <v>633065</v>
      </c>
      <c r="J50" s="28">
        <f t="shared" si="10"/>
        <v>1.6640356638718545E-2</v>
      </c>
      <c r="K50" s="25">
        <v>48549</v>
      </c>
      <c r="L50" s="26">
        <f t="shared" si="11"/>
        <v>0.20675598419129537</v>
      </c>
    </row>
    <row r="51" spans="2:14" ht="15" hidden="1" customHeight="1" outlineLevel="1">
      <c r="B51" s="24" t="s">
        <v>44</v>
      </c>
      <c r="C51" s="25">
        <v>3799802</v>
      </c>
      <c r="D51" s="26">
        <f t="shared" si="5"/>
        <v>1.5006585866151667E-2</v>
      </c>
      <c r="E51" s="27">
        <v>1450612</v>
      </c>
      <c r="F51" s="28">
        <f t="shared" si="5"/>
        <v>3.2811757979732681E-2</v>
      </c>
      <c r="G51" s="25">
        <v>1208833</v>
      </c>
      <c r="H51" s="26">
        <f t="shared" si="9"/>
        <v>6.4048926605690282E-2</v>
      </c>
      <c r="I51" s="27">
        <v>637593</v>
      </c>
      <c r="J51" s="28">
        <f t="shared" si="10"/>
        <v>-8.9654175494007227E-3</v>
      </c>
      <c r="K51" s="25">
        <v>43024</v>
      </c>
      <c r="L51" s="26">
        <f t="shared" si="11"/>
        <v>0.10741036266762771</v>
      </c>
    </row>
    <row r="52" spans="2:14" collapsed="1">
      <c r="B52" s="38">
        <v>2008</v>
      </c>
      <c r="C52" s="39">
        <v>42062077</v>
      </c>
      <c r="D52" s="40">
        <f t="shared" si="5"/>
        <v>2.9322277811290043E-3</v>
      </c>
      <c r="E52" s="39">
        <v>16147728</v>
      </c>
      <c r="F52" s="40">
        <f t="shared" si="5"/>
        <v>1.411494936624913E-2</v>
      </c>
      <c r="G52" s="39">
        <v>12979588</v>
      </c>
      <c r="H52" s="40">
        <f t="shared" si="9"/>
        <v>3.1050786105855765E-2</v>
      </c>
      <c r="I52" s="39">
        <v>7026863</v>
      </c>
      <c r="J52" s="40">
        <f t="shared" si="10"/>
        <v>-2.3026275085405223E-2</v>
      </c>
      <c r="K52" s="39">
        <v>500445</v>
      </c>
      <c r="L52" s="40">
        <f t="shared" si="11"/>
        <v>1.3586180496904188E-2</v>
      </c>
    </row>
    <row r="53" spans="2:14" ht="15" hidden="1" customHeight="1" outlineLevel="1">
      <c r="B53" s="24" t="s">
        <v>33</v>
      </c>
      <c r="C53" s="25">
        <v>3622746</v>
      </c>
      <c r="D53" s="26">
        <f t="shared" si="5"/>
        <v>1.0631483921937912E-2</v>
      </c>
      <c r="E53" s="27">
        <v>1360021</v>
      </c>
      <c r="F53" s="28">
        <f t="shared" si="5"/>
        <v>3.7176087664429813E-2</v>
      </c>
      <c r="G53" s="25">
        <v>1128835</v>
      </c>
      <c r="H53" s="26">
        <f t="shared" si="9"/>
        <v>8.9468862422630302E-3</v>
      </c>
      <c r="I53" s="27">
        <v>629156</v>
      </c>
      <c r="J53" s="28">
        <f t="shared" si="10"/>
        <v>3.0739212277991479E-2</v>
      </c>
      <c r="K53" s="25">
        <v>41680</v>
      </c>
      <c r="L53" s="26">
        <f t="shared" si="11"/>
        <v>-8.9280251715247116E-2</v>
      </c>
    </row>
    <row r="54" spans="2:14" ht="15" hidden="1" customHeight="1" outlineLevel="1">
      <c r="B54" s="24" t="s">
        <v>34</v>
      </c>
      <c r="C54" s="25">
        <v>3649299</v>
      </c>
      <c r="D54" s="26">
        <f t="shared" si="5"/>
        <v>1.7668444628620383E-2</v>
      </c>
      <c r="E54" s="27">
        <v>1383657</v>
      </c>
      <c r="F54" s="28">
        <f t="shared" si="5"/>
        <v>4.4559545594549999E-2</v>
      </c>
      <c r="G54" s="25">
        <v>1129190</v>
      </c>
      <c r="H54" s="26">
        <f t="shared" si="9"/>
        <v>3.1531790772221457E-2</v>
      </c>
      <c r="I54" s="27">
        <v>608113</v>
      </c>
      <c r="J54" s="28">
        <f t="shared" si="10"/>
        <v>8.5244281253058496E-3</v>
      </c>
      <c r="K54" s="25">
        <v>43269</v>
      </c>
      <c r="L54" s="26">
        <f t="shared" si="11"/>
        <v>-5.5096960167714926E-2</v>
      </c>
    </row>
    <row r="55" spans="2:14" ht="15" hidden="1" customHeight="1" outlineLevel="1">
      <c r="B55" s="24" t="s">
        <v>35</v>
      </c>
      <c r="C55" s="25">
        <v>3445775</v>
      </c>
      <c r="D55" s="26">
        <f t="shared" si="5"/>
        <v>-6.5837034579028564E-2</v>
      </c>
      <c r="E55" s="27">
        <v>1374688</v>
      </c>
      <c r="F55" s="28">
        <f t="shared" si="5"/>
        <v>-2.2951285732561888E-2</v>
      </c>
      <c r="G55" s="25">
        <v>1037408</v>
      </c>
      <c r="H55" s="26">
        <f t="shared" si="9"/>
        <v>-0.10735339291722135</v>
      </c>
      <c r="I55" s="27">
        <v>519033</v>
      </c>
      <c r="J55" s="28">
        <f t="shared" si="10"/>
        <v>-7.8429701440860811E-2</v>
      </c>
      <c r="K55" s="25">
        <v>43633</v>
      </c>
      <c r="L55" s="26">
        <f t="shared" si="11"/>
        <v>7.5684737322190276E-2</v>
      </c>
    </row>
    <row r="56" spans="2:14" ht="15" hidden="1" customHeight="1" outlineLevel="1">
      <c r="B56" s="24" t="s">
        <v>36</v>
      </c>
      <c r="C56" s="25">
        <v>3219573</v>
      </c>
      <c r="D56" s="26">
        <f t="shared" si="5"/>
        <v>-7.6750556819058402E-2</v>
      </c>
      <c r="E56" s="27">
        <v>1243435</v>
      </c>
      <c r="F56" s="28">
        <f t="shared" si="5"/>
        <v>-5.5843672644990794E-2</v>
      </c>
      <c r="G56" s="25">
        <v>947570</v>
      </c>
      <c r="H56" s="26">
        <f t="shared" si="9"/>
        <v>-9.0699720848643195E-2</v>
      </c>
      <c r="I56" s="27">
        <v>560760</v>
      </c>
      <c r="J56" s="28">
        <f t="shared" si="10"/>
        <v>-9.3703635464445378E-2</v>
      </c>
      <c r="K56" s="25">
        <v>36895</v>
      </c>
      <c r="L56" s="26">
        <f t="shared" si="11"/>
        <v>-3.1576460706598808E-2</v>
      </c>
    </row>
    <row r="57" spans="2:14" ht="15" hidden="1" customHeight="1" outlineLevel="1">
      <c r="B57" s="24" t="s">
        <v>37</v>
      </c>
      <c r="C57" s="25">
        <v>4230364</v>
      </c>
      <c r="D57" s="26">
        <f t="shared" si="5"/>
        <v>-6.9784562610975764E-2</v>
      </c>
      <c r="E57" s="27">
        <v>1637049</v>
      </c>
      <c r="F57" s="28">
        <f t="shared" si="5"/>
        <v>-5.6503218570596148E-2</v>
      </c>
      <c r="G57" s="25">
        <v>1217829</v>
      </c>
      <c r="H57" s="26">
        <f t="shared" si="9"/>
        <v>-9.9613178545604586E-2</v>
      </c>
      <c r="I57" s="27">
        <v>773901</v>
      </c>
      <c r="J57" s="28">
        <f t="shared" si="10"/>
        <v>-1.3515546128509248E-2</v>
      </c>
      <c r="K57" s="25">
        <v>27092</v>
      </c>
      <c r="L57" s="26">
        <f t="shared" si="11"/>
        <v>-0.1774350255040078</v>
      </c>
    </row>
    <row r="58" spans="2:14" ht="15" hidden="1" customHeight="1" outlineLevel="1">
      <c r="B58" s="24" t="s">
        <v>38</v>
      </c>
      <c r="C58" s="25">
        <v>3682740</v>
      </c>
      <c r="D58" s="26">
        <f t="shared" si="5"/>
        <v>-8.5730656550322304E-2</v>
      </c>
      <c r="E58" s="27">
        <v>1412283</v>
      </c>
      <c r="F58" s="28">
        <f t="shared" si="5"/>
        <v>-7.5245645947676687E-2</v>
      </c>
      <c r="G58" s="25">
        <v>1107163</v>
      </c>
      <c r="H58" s="26">
        <f t="shared" si="9"/>
        <v>-8.1355676253345832E-2</v>
      </c>
      <c r="I58" s="27">
        <v>656490</v>
      </c>
      <c r="J58" s="28">
        <f t="shared" si="10"/>
        <v>-7.6680951490201932E-2</v>
      </c>
      <c r="K58" s="25">
        <v>41948</v>
      </c>
      <c r="L58" s="26">
        <f t="shared" si="11"/>
        <v>0.15267091668498578</v>
      </c>
    </row>
    <row r="59" spans="2:14" ht="15" hidden="1" customHeight="1" outlineLevel="1" thickBot="1">
      <c r="B59" s="24" t="s">
        <v>39</v>
      </c>
      <c r="C59" s="25">
        <v>2931433</v>
      </c>
      <c r="D59" s="26">
        <f t="shared" si="5"/>
        <v>-7.9909843855735074E-2</v>
      </c>
      <c r="E59" s="27">
        <v>1098012</v>
      </c>
      <c r="F59" s="28">
        <f t="shared" si="5"/>
        <v>-8.5760246991909317E-2</v>
      </c>
      <c r="G59" s="25">
        <v>870873</v>
      </c>
      <c r="H59" s="26">
        <f t="shared" si="9"/>
        <v>-9.5817833155619869E-2</v>
      </c>
      <c r="I59" s="27">
        <v>518778</v>
      </c>
      <c r="J59" s="28">
        <f t="shared" si="10"/>
        <v>-5.9211612011700554E-2</v>
      </c>
      <c r="K59" s="25">
        <v>42274</v>
      </c>
      <c r="L59" s="26">
        <f t="shared" si="11"/>
        <v>0.20168282213820743</v>
      </c>
    </row>
    <row r="60" spans="2:14" ht="16.5" hidden="1" customHeight="1" outlineLevel="1" thickBot="1">
      <c r="B60" s="24" t="s">
        <v>40</v>
      </c>
      <c r="C60" s="25">
        <v>2709540</v>
      </c>
      <c r="D60" s="26">
        <f t="shared" si="5"/>
        <v>-9.3656559277397911E-2</v>
      </c>
      <c r="E60" s="27">
        <v>1005170</v>
      </c>
      <c r="F60" s="28">
        <f t="shared" si="5"/>
        <v>-0.11041549402972928</v>
      </c>
      <c r="G60" s="25">
        <v>843524</v>
      </c>
      <c r="H60" s="26">
        <f t="shared" si="9"/>
        <v>-5.591699916618631E-2</v>
      </c>
      <c r="I60" s="27">
        <v>428837</v>
      </c>
      <c r="J60" s="28">
        <f t="shared" si="10"/>
        <v>-0.16024305419568097</v>
      </c>
      <c r="K60" s="25">
        <v>43900</v>
      </c>
      <c r="L60" s="26">
        <f t="shared" si="11"/>
        <v>0.27010762643212582</v>
      </c>
      <c r="N60" s="41" t="s">
        <v>45</v>
      </c>
    </row>
    <row r="61" spans="2:14" ht="15" hidden="1" customHeight="1" outlineLevel="1">
      <c r="B61" s="24" t="s">
        <v>41</v>
      </c>
      <c r="C61" s="25">
        <v>3301277</v>
      </c>
      <c r="D61" s="26">
        <f t="shared" si="5"/>
        <v>-7.8833618272889594E-2</v>
      </c>
      <c r="E61" s="27">
        <v>1297024</v>
      </c>
      <c r="F61" s="28">
        <f t="shared" si="5"/>
        <v>-7.7182934247832624E-2</v>
      </c>
      <c r="G61" s="25">
        <v>921332</v>
      </c>
      <c r="H61" s="26">
        <f t="shared" si="9"/>
        <v>-0.1249494249161831</v>
      </c>
      <c r="I61" s="27">
        <v>553037</v>
      </c>
      <c r="J61" s="28">
        <f t="shared" si="10"/>
        <v>-6.5807988243143933E-2</v>
      </c>
      <c r="K61" s="25">
        <v>44433</v>
      </c>
      <c r="L61" s="26">
        <f t="shared" si="11"/>
        <v>0.19408239499072866</v>
      </c>
    </row>
    <row r="62" spans="2:14" ht="15" hidden="1" customHeight="1" outlineLevel="1">
      <c r="B62" s="24" t="s">
        <v>42</v>
      </c>
      <c r="C62" s="25">
        <v>3863948</v>
      </c>
      <c r="D62" s="26">
        <f t="shared" si="5"/>
        <v>-1.5442163722078073E-3</v>
      </c>
      <c r="E62" s="27">
        <v>1417981</v>
      </c>
      <c r="F62" s="28">
        <f t="shared" si="5"/>
        <v>-1.4362830554327521E-2</v>
      </c>
      <c r="G62" s="25">
        <v>1161485</v>
      </c>
      <c r="H62" s="26">
        <f t="shared" si="9"/>
        <v>-1.0291735509725508E-2</v>
      </c>
      <c r="I62" s="27">
        <v>678310</v>
      </c>
      <c r="J62" s="28">
        <f t="shared" si="10"/>
        <v>-1.4293478418823891E-2</v>
      </c>
      <c r="K62" s="25">
        <v>49531</v>
      </c>
      <c r="L62" s="26">
        <f t="shared" si="11"/>
        <v>0.12983872807317676</v>
      </c>
    </row>
    <row r="63" spans="2:14" ht="15" hidden="1" customHeight="1" outlineLevel="1">
      <c r="B63" s="24" t="s">
        <v>43</v>
      </c>
      <c r="C63" s="25">
        <v>3538784</v>
      </c>
      <c r="D63" s="26">
        <f t="shared" si="5"/>
        <v>-1.0038137818151993E-2</v>
      </c>
      <c r="E63" s="27">
        <v>1289129</v>
      </c>
      <c r="F63" s="28">
        <f t="shared" si="5"/>
        <v>-2.6236118266103281E-2</v>
      </c>
      <c r="G63" s="25">
        <v>1087421</v>
      </c>
      <c r="H63" s="26">
        <f t="shared" si="9"/>
        <v>-1.5865597819949562E-3</v>
      </c>
      <c r="I63" s="27">
        <v>622703</v>
      </c>
      <c r="J63" s="28">
        <f t="shared" si="10"/>
        <v>-1.4874111104958843E-2</v>
      </c>
      <c r="K63" s="25">
        <v>40231</v>
      </c>
      <c r="L63" s="26">
        <f t="shared" si="11"/>
        <v>-6.8575926654782071E-2</v>
      </c>
    </row>
    <row r="64" spans="2:14" ht="15" hidden="1" customHeight="1" outlineLevel="1">
      <c r="B64" s="24" t="s">
        <v>44</v>
      </c>
      <c r="C64" s="25">
        <v>3743623</v>
      </c>
      <c r="D64" s="26">
        <f t="shared" si="5"/>
        <v>-4.9914908105271882E-3</v>
      </c>
      <c r="E64" s="27">
        <v>1404527</v>
      </c>
      <c r="F64" s="28">
        <f t="shared" si="5"/>
        <v>-4.0809051255802364E-2</v>
      </c>
      <c r="G64" s="25">
        <v>1136069</v>
      </c>
      <c r="H64" s="26">
        <f t="shared" si="9"/>
        <v>-1.7869199534207847E-2</v>
      </c>
      <c r="I64" s="27">
        <v>643361</v>
      </c>
      <c r="J64" s="28">
        <f t="shared" si="10"/>
        <v>2.5186637027830194E-2</v>
      </c>
      <c r="K64" s="25">
        <v>38851</v>
      </c>
      <c r="L64" s="26">
        <f t="shared" si="11"/>
        <v>0.14889401466761298</v>
      </c>
    </row>
    <row r="65" spans="2:12" collapsed="1">
      <c r="B65" s="38">
        <v>2007</v>
      </c>
      <c r="C65" s="39">
        <v>41939102</v>
      </c>
      <c r="D65" s="40">
        <f t="shared" si="5"/>
        <v>-4.4418472100876349E-2</v>
      </c>
      <c r="E65" s="39">
        <v>15922976</v>
      </c>
      <c r="F65" s="40">
        <f t="shared" si="5"/>
        <v>-3.9939435841925164E-2</v>
      </c>
      <c r="G65" s="39">
        <v>12588699</v>
      </c>
      <c r="H65" s="40">
        <f t="shared" si="9"/>
        <v>-5.3802771825121942E-2</v>
      </c>
      <c r="I65" s="39">
        <v>7192479</v>
      </c>
      <c r="J65" s="40">
        <f t="shared" si="10"/>
        <v>-4.0071285175133919E-2</v>
      </c>
      <c r="K65" s="39">
        <v>493737</v>
      </c>
      <c r="L65" s="40">
        <f t="shared" si="11"/>
        <v>5.6463157083892268E-2</v>
      </c>
    </row>
    <row r="66" spans="2:12" ht="15" hidden="1" customHeight="1" outlineLevel="1">
      <c r="B66" s="24" t="s">
        <v>33</v>
      </c>
      <c r="C66" s="25">
        <v>3584636</v>
      </c>
      <c r="D66" s="25"/>
      <c r="E66" s="27">
        <v>1311273</v>
      </c>
      <c r="F66" s="28"/>
      <c r="G66" s="25">
        <v>1118825</v>
      </c>
      <c r="H66" s="25"/>
      <c r="I66" s="27">
        <v>610393</v>
      </c>
      <c r="J66" s="28"/>
      <c r="K66" s="25">
        <v>45766</v>
      </c>
      <c r="L66" s="25"/>
    </row>
    <row r="67" spans="2:12" ht="15" hidden="1" customHeight="1" outlineLevel="1">
      <c r="B67" s="24" t="s">
        <v>34</v>
      </c>
      <c r="C67" s="25">
        <v>3585941</v>
      </c>
      <c r="D67" s="25"/>
      <c r="E67" s="27">
        <v>1324632</v>
      </c>
      <c r="F67" s="28"/>
      <c r="G67" s="25">
        <v>1094673</v>
      </c>
      <c r="H67" s="25"/>
      <c r="I67" s="27">
        <v>602973</v>
      </c>
      <c r="J67" s="28"/>
      <c r="K67" s="25">
        <v>45792</v>
      </c>
      <c r="L67" s="25"/>
    </row>
    <row r="68" spans="2:12" ht="15" hidden="1" customHeight="1" outlineLevel="1">
      <c r="B68" s="24" t="s">
        <v>35</v>
      </c>
      <c r="C68" s="25">
        <v>3688623</v>
      </c>
      <c r="D68" s="25"/>
      <c r="E68" s="27">
        <v>1406980</v>
      </c>
      <c r="F68" s="28"/>
      <c r="G68" s="25">
        <v>1162171</v>
      </c>
      <c r="H68" s="25"/>
      <c r="I68" s="27">
        <v>563205</v>
      </c>
      <c r="J68" s="28"/>
      <c r="K68" s="25">
        <v>40563</v>
      </c>
      <c r="L68" s="25"/>
    </row>
    <row r="69" spans="2:12" ht="15" hidden="1" customHeight="1" outlineLevel="1">
      <c r="B69" s="24" t="s">
        <v>36</v>
      </c>
      <c r="C69" s="25">
        <v>3487219</v>
      </c>
      <c r="D69" s="25"/>
      <c r="E69" s="27">
        <v>1316980</v>
      </c>
      <c r="F69" s="28"/>
      <c r="G69" s="25">
        <v>1042087</v>
      </c>
      <c r="H69" s="25"/>
      <c r="I69" s="27">
        <v>618738</v>
      </c>
      <c r="J69" s="28"/>
      <c r="K69" s="25">
        <v>38098</v>
      </c>
      <c r="L69" s="25"/>
    </row>
    <row r="70" spans="2:12" ht="15" hidden="1" customHeight="1" outlineLevel="1">
      <c r="B70" s="24" t="s">
        <v>37</v>
      </c>
      <c r="C70" s="25">
        <v>4547725</v>
      </c>
      <c r="D70" s="25"/>
      <c r="E70" s="27">
        <v>1735087</v>
      </c>
      <c r="F70" s="28"/>
      <c r="G70" s="25">
        <v>1352562</v>
      </c>
      <c r="H70" s="25"/>
      <c r="I70" s="27">
        <v>784504</v>
      </c>
      <c r="J70" s="28"/>
      <c r="K70" s="25">
        <v>32936</v>
      </c>
      <c r="L70" s="25"/>
    </row>
    <row r="71" spans="2:12" ht="15" hidden="1" customHeight="1" outlineLevel="1">
      <c r="B71" s="24" t="s">
        <v>38</v>
      </c>
      <c r="C71" s="25">
        <v>4028069</v>
      </c>
      <c r="D71" s="25"/>
      <c r="E71" s="27">
        <v>1527198</v>
      </c>
      <c r="F71" s="28"/>
      <c r="G71" s="25">
        <v>1205214</v>
      </c>
      <c r="H71" s="25"/>
      <c r="I71" s="27">
        <v>711011</v>
      </c>
      <c r="J71" s="28"/>
      <c r="K71" s="25">
        <v>36392</v>
      </c>
      <c r="L71" s="25"/>
    </row>
    <row r="72" spans="2:12" ht="15" hidden="1" customHeight="1" outlineLevel="1">
      <c r="B72" s="24" t="s">
        <v>39</v>
      </c>
      <c r="C72" s="25">
        <v>3186028</v>
      </c>
      <c r="D72" s="25"/>
      <c r="E72" s="27">
        <v>1201011</v>
      </c>
      <c r="F72" s="28"/>
      <c r="G72" s="25">
        <v>963161</v>
      </c>
      <c r="H72" s="25"/>
      <c r="I72" s="27">
        <v>551429</v>
      </c>
      <c r="J72" s="28"/>
      <c r="K72" s="25">
        <v>35179</v>
      </c>
      <c r="L72" s="25"/>
    </row>
    <row r="73" spans="2:12" ht="15" hidden="1" customHeight="1" outlineLevel="1">
      <c r="B73" s="24" t="s">
        <v>40</v>
      </c>
      <c r="C73" s="25">
        <v>2989529</v>
      </c>
      <c r="D73" s="25"/>
      <c r="E73" s="27">
        <v>1129932</v>
      </c>
      <c r="F73" s="28"/>
      <c r="G73" s="25">
        <v>893485</v>
      </c>
      <c r="H73" s="25"/>
      <c r="I73" s="27">
        <v>510668</v>
      </c>
      <c r="J73" s="28"/>
      <c r="K73" s="25">
        <v>34564</v>
      </c>
      <c r="L73" s="25"/>
    </row>
    <row r="74" spans="2:12" ht="15" hidden="1" customHeight="1" outlineLevel="1">
      <c r="B74" s="24" t="s">
        <v>41</v>
      </c>
      <c r="C74" s="25">
        <v>3583801</v>
      </c>
      <c r="D74" s="25"/>
      <c r="E74" s="27">
        <v>1405505</v>
      </c>
      <c r="F74" s="28"/>
      <c r="G74" s="25">
        <v>1052890</v>
      </c>
      <c r="H74" s="25"/>
      <c r="I74" s="27">
        <v>591995</v>
      </c>
      <c r="J74" s="28"/>
      <c r="K74" s="25">
        <v>37211</v>
      </c>
      <c r="L74" s="25"/>
    </row>
    <row r="75" spans="2:12" ht="15" hidden="1" customHeight="1" outlineLevel="1">
      <c r="B75" s="24" t="s">
        <v>42</v>
      </c>
      <c r="C75" s="25">
        <v>3869924</v>
      </c>
      <c r="D75" s="25"/>
      <c r="E75" s="27">
        <v>1438644</v>
      </c>
      <c r="F75" s="28"/>
      <c r="G75" s="25">
        <v>1173563</v>
      </c>
      <c r="H75" s="25"/>
      <c r="I75" s="27">
        <v>688146</v>
      </c>
      <c r="J75" s="28"/>
      <c r="K75" s="25">
        <v>43839</v>
      </c>
      <c r="L75" s="25"/>
    </row>
    <row r="76" spans="2:12" ht="15" hidden="1" customHeight="1" outlineLevel="1">
      <c r="B76" s="24" t="s">
        <v>43</v>
      </c>
      <c r="C76" s="25">
        <v>3574667</v>
      </c>
      <c r="D76" s="25"/>
      <c r="E76" s="27">
        <v>1323862</v>
      </c>
      <c r="F76" s="28"/>
      <c r="G76" s="25">
        <v>1089149</v>
      </c>
      <c r="H76" s="25"/>
      <c r="I76" s="27">
        <v>632105</v>
      </c>
      <c r="J76" s="28"/>
      <c r="K76" s="25">
        <v>43193</v>
      </c>
      <c r="L76" s="25"/>
    </row>
    <row r="77" spans="2:12" ht="15" hidden="1" customHeight="1" outlineLevel="1">
      <c r="B77" s="24" t="s">
        <v>44</v>
      </c>
      <c r="C77" s="25">
        <v>3762403</v>
      </c>
      <c r="D77" s="25"/>
      <c r="E77" s="27">
        <v>1464283</v>
      </c>
      <c r="F77" s="28"/>
      <c r="G77" s="25">
        <v>1156739</v>
      </c>
      <c r="H77" s="25"/>
      <c r="I77" s="27">
        <v>627555</v>
      </c>
      <c r="J77" s="28"/>
      <c r="K77" s="25">
        <v>33816</v>
      </c>
      <c r="L77" s="25"/>
    </row>
    <row r="78" spans="2:12" collapsed="1">
      <c r="B78" s="38">
        <v>2006</v>
      </c>
      <c r="C78" s="39">
        <v>43888565</v>
      </c>
      <c r="D78" s="39"/>
      <c r="E78" s="39">
        <v>16585387</v>
      </c>
      <c r="F78" s="40"/>
      <c r="G78" s="39">
        <v>13304519</v>
      </c>
      <c r="H78" s="39"/>
      <c r="I78" s="39">
        <v>7492722</v>
      </c>
      <c r="J78" s="40"/>
      <c r="K78" s="39">
        <v>467349</v>
      </c>
      <c r="L78" s="39"/>
    </row>
    <row r="79" spans="2:12" ht="15" customHeight="1">
      <c r="B79" s="42" t="s">
        <v>46</v>
      </c>
      <c r="C79" s="42"/>
      <c r="D79" s="42"/>
      <c r="E79" s="42"/>
      <c r="F79" s="42"/>
      <c r="G79" s="42"/>
      <c r="H79" s="42"/>
      <c r="I79" s="43"/>
      <c r="J79" s="43"/>
      <c r="K79" s="43"/>
      <c r="L79" s="43"/>
    </row>
  </sheetData>
  <mergeCells count="7">
    <mergeCell ref="B79:H79"/>
    <mergeCell ref="B5:L5"/>
    <mergeCell ref="C6:D6"/>
    <mergeCell ref="E6:F6"/>
    <mergeCell ref="G6:H6"/>
    <mergeCell ref="I6:J6"/>
    <mergeCell ref="K6:L6"/>
  </mergeCells>
  <hyperlinks>
    <hyperlink ref="N6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acumulado MAYO 2010</v>
      </c>
      <c r="D6" s="48" t="s">
        <v>49</v>
      </c>
      <c r="E6" s="47" t="str">
        <f>actualizaciones!A2</f>
        <v xml:space="preserve">acumulado MAYO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14618742</v>
      </c>
      <c r="D8" s="54">
        <f>C8/C8</f>
        <v>1</v>
      </c>
      <c r="E8" s="53">
        <v>16659344</v>
      </c>
      <c r="F8" s="54">
        <f>E8/E8</f>
        <v>1</v>
      </c>
      <c r="G8" s="54">
        <f>(E8-C8)/C8</f>
        <v>0.13958807125811509</v>
      </c>
    </row>
    <row r="9" spans="2:7" ht="15" customHeight="1">
      <c r="B9" s="52" t="s">
        <v>84</v>
      </c>
      <c r="C9" s="53">
        <v>8280551</v>
      </c>
      <c r="D9" s="54">
        <f>C9/C8</f>
        <v>0.5664338969796443</v>
      </c>
      <c r="E9" s="53">
        <v>9690408</v>
      </c>
      <c r="F9" s="54">
        <f>E9/E8</f>
        <v>0.58168004694542597</v>
      </c>
      <c r="G9" s="54">
        <f>(E9-C9)/C9</f>
        <v>0.17026125435372597</v>
      </c>
    </row>
    <row r="10" spans="2:7" ht="15" customHeight="1">
      <c r="B10" s="55" t="s">
        <v>85</v>
      </c>
      <c r="C10" s="53">
        <v>6338191</v>
      </c>
      <c r="D10" s="54">
        <f>C10/C8</f>
        <v>0.43356610302035564</v>
      </c>
      <c r="E10" s="53">
        <v>6968936</v>
      </c>
      <c r="F10" s="54">
        <f>E10/E8</f>
        <v>0.41831995305457403</v>
      </c>
      <c r="G10" s="54">
        <f>(E10-C10)/C10</f>
        <v>9.9514987793835816E-2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5395615</v>
      </c>
      <c r="D12" s="60">
        <f>C12/C12</f>
        <v>1</v>
      </c>
      <c r="E12" s="59">
        <v>6250821</v>
      </c>
      <c r="F12" s="60">
        <f>E12/E12</f>
        <v>1</v>
      </c>
      <c r="G12" s="61">
        <f>(E12-C12)/C12</f>
        <v>0.15850018950573752</v>
      </c>
    </row>
    <row r="13" spans="2:7" ht="15" customHeight="1">
      <c r="B13" s="58" t="s">
        <v>84</v>
      </c>
      <c r="C13" s="59">
        <v>3384730</v>
      </c>
      <c r="D13" s="60">
        <f>C13/C12</f>
        <v>0.62731125182208147</v>
      </c>
      <c r="E13" s="59">
        <v>4028622</v>
      </c>
      <c r="F13" s="60">
        <f>E13/E12</f>
        <v>0.64449485915530136</v>
      </c>
      <c r="G13" s="61">
        <f>(E13-C13)/C13</f>
        <v>0.19023437615408023</v>
      </c>
    </row>
    <row r="14" spans="2:7" ht="15" customHeight="1">
      <c r="B14" s="58" t="s">
        <v>85</v>
      </c>
      <c r="C14" s="59">
        <v>2010885</v>
      </c>
      <c r="D14" s="60">
        <f>C14/C12</f>
        <v>0.37268874817791853</v>
      </c>
      <c r="E14" s="59">
        <v>2222199</v>
      </c>
      <c r="F14" s="60">
        <f>E14/E13</f>
        <v>0.55160275647603574</v>
      </c>
      <c r="G14" s="61">
        <f>(E14-C14)/C14</f>
        <v>0.105085074482131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4556710</v>
      </c>
      <c r="D16" s="60">
        <f>C16/C16</f>
        <v>1</v>
      </c>
      <c r="E16" s="59">
        <v>5282434</v>
      </c>
      <c r="F16" s="60">
        <f>E16/E16</f>
        <v>1</v>
      </c>
      <c r="G16" s="61">
        <f>(E16-C16)/C16</f>
        <v>0.1592649082342304</v>
      </c>
    </row>
    <row r="17" spans="2:12" ht="15" customHeight="1">
      <c r="B17" s="58" t="s">
        <v>84</v>
      </c>
      <c r="C17" s="59">
        <v>2015170</v>
      </c>
      <c r="D17" s="60">
        <f>C17/C16</f>
        <v>0.44224231956828502</v>
      </c>
      <c r="E17" s="59">
        <v>2440252</v>
      </c>
      <c r="F17" s="60">
        <f>E17/E16</f>
        <v>0.46195598468433302</v>
      </c>
      <c r="G17" s="61">
        <f>(E17-C17)/C17</f>
        <v>0.21094101242078833</v>
      </c>
    </row>
    <row r="18" spans="2:12" ht="15" customHeight="1">
      <c r="B18" s="58" t="s">
        <v>85</v>
      </c>
      <c r="C18" s="59">
        <v>2541540</v>
      </c>
      <c r="D18" s="60">
        <f>C18/C16</f>
        <v>0.55775768043171503</v>
      </c>
      <c r="E18" s="59">
        <v>2842182</v>
      </c>
      <c r="F18" s="60">
        <f>E18/E16</f>
        <v>0.53804401531566703</v>
      </c>
      <c r="G18" s="61">
        <f>(E18-C18)/C18</f>
        <v>0.11829127222077952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2307522</v>
      </c>
      <c r="D20" s="60">
        <f>C20/C20</f>
        <v>1</v>
      </c>
      <c r="E20" s="59">
        <v>2379517</v>
      </c>
      <c r="F20" s="60">
        <f>E20/E20</f>
        <v>1</v>
      </c>
      <c r="G20" s="61">
        <f>(E20-C20)/C20</f>
        <v>3.1200135903363003E-2</v>
      </c>
    </row>
    <row r="21" spans="2:12" ht="15" customHeight="1">
      <c r="B21" s="58" t="s">
        <v>84</v>
      </c>
      <c r="C21" s="59">
        <v>1540074</v>
      </c>
      <c r="D21" s="60">
        <f>C21/C20</f>
        <v>0.66741465520155385</v>
      </c>
      <c r="E21" s="59">
        <v>1687181</v>
      </c>
      <c r="F21" s="60">
        <f>E21/E20</f>
        <v>0.70904347394870471</v>
      </c>
      <c r="G21" s="61">
        <f>(E21-C21)/C21</f>
        <v>9.5519436079045547E-2</v>
      </c>
    </row>
    <row r="22" spans="2:12" ht="15" customHeight="1">
      <c r="B22" s="62" t="s">
        <v>85</v>
      </c>
      <c r="C22" s="59">
        <v>767448</v>
      </c>
      <c r="D22" s="60">
        <f>C22/C20</f>
        <v>0.33258534479844615</v>
      </c>
      <c r="E22" s="59">
        <v>692336</v>
      </c>
      <c r="F22" s="60">
        <f>E22/E20</f>
        <v>0.29095652605129529</v>
      </c>
      <c r="G22" s="61">
        <f>(E22-C22)/C22</f>
        <v>-9.7872429141778988E-2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144607</v>
      </c>
      <c r="D24" s="60">
        <f>C24/C24</f>
        <v>1</v>
      </c>
      <c r="E24" s="59">
        <v>148197</v>
      </c>
      <c r="F24" s="60">
        <f>E24/E24</f>
        <v>1</v>
      </c>
      <c r="G24" s="61">
        <f>(E24-C24)/C24</f>
        <v>2.482590745952824E-2</v>
      </c>
    </row>
    <row r="25" spans="2:12" ht="15" customHeight="1">
      <c r="B25" s="58" t="s">
        <v>84</v>
      </c>
      <c r="C25" s="59">
        <v>144607</v>
      </c>
      <c r="D25" s="60">
        <f>C25/C24</f>
        <v>1</v>
      </c>
      <c r="E25" s="59">
        <v>148197</v>
      </c>
      <c r="F25" s="60">
        <f>E25/E24</f>
        <v>1</v>
      </c>
      <c r="G25" s="61">
        <f>(E25-C25)/C25</f>
        <v>2.482590745952824E-2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acumulado MAYO 2010</v>
      </c>
      <c r="D6" s="68" t="s">
        <v>49</v>
      </c>
      <c r="E6" s="47" t="str">
        <f>actualizaciones!$A$2</f>
        <v xml:space="preserve">acumulado MAYO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acumulado MAYO 2010</v>
      </c>
      <c r="K6" s="68" t="s">
        <v>49</v>
      </c>
      <c r="L6" s="47" t="str">
        <f>actualizaciones!$A$2</f>
        <v xml:space="preserve">acumulado MAYO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5395615</v>
      </c>
      <c r="D8" s="54">
        <f>C8/$C$8</f>
        <v>1</v>
      </c>
      <c r="E8" s="71">
        <v>6250821</v>
      </c>
      <c r="F8" s="54">
        <f>E8/$E$8</f>
        <v>1</v>
      </c>
      <c r="G8" s="54">
        <f>(E8-C8)/C8</f>
        <v>0.15850018950573752</v>
      </c>
      <c r="H8" s="66"/>
      <c r="I8" s="70" t="s">
        <v>89</v>
      </c>
      <c r="J8" s="71">
        <v>4556710</v>
      </c>
      <c r="K8" s="54">
        <f>J8/$C$8</f>
        <v>0.84452096748934091</v>
      </c>
      <c r="L8" s="71">
        <v>5282434</v>
      </c>
      <c r="M8" s="54">
        <f>L8/$E$8</f>
        <v>0.84507843049736986</v>
      </c>
      <c r="N8" s="54">
        <f>(L8-J8)/J8</f>
        <v>0.1592649082342304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3384730</v>
      </c>
      <c r="D10" s="74">
        <f>C10/$C$8</f>
        <v>0.62731125182208147</v>
      </c>
      <c r="E10" s="73">
        <v>4028622</v>
      </c>
      <c r="F10" s="74">
        <f>E10/$E$8</f>
        <v>0.64449485915530136</v>
      </c>
      <c r="G10" s="74">
        <f>(E10-C10)/C10</f>
        <v>0.19023437615408023</v>
      </c>
      <c r="H10" s="66"/>
      <c r="I10" s="72" t="s">
        <v>67</v>
      </c>
      <c r="J10" s="73">
        <v>2015170</v>
      </c>
      <c r="K10" s="74">
        <f>J10/$C$8</f>
        <v>0.37348291158653835</v>
      </c>
      <c r="L10" s="73">
        <v>2440252</v>
      </c>
      <c r="M10" s="74">
        <f>L10/$E$8</f>
        <v>0.39038903849590317</v>
      </c>
      <c r="N10" s="74">
        <f>(L10-J10)/J10</f>
        <v>0.21094101242078833</v>
      </c>
    </row>
    <row r="11" spans="2:14" ht="15" customHeight="1">
      <c r="B11" s="75" t="s">
        <v>68</v>
      </c>
      <c r="C11" s="76">
        <v>440699</v>
      </c>
      <c r="D11" s="60">
        <f>C11/$C$8</f>
        <v>8.167725087872281E-2</v>
      </c>
      <c r="E11" s="76">
        <v>547167</v>
      </c>
      <c r="F11" s="60">
        <f>E11/$E$8</f>
        <v>8.7535221373320399E-2</v>
      </c>
      <c r="G11" s="61">
        <f>(E11-C11)/C11</f>
        <v>0.24158893031298007</v>
      </c>
      <c r="H11" s="66"/>
      <c r="I11" s="75" t="s">
        <v>68</v>
      </c>
      <c r="J11" s="76">
        <v>246900</v>
      </c>
      <c r="K11" s="60">
        <f>J11/$C$8</f>
        <v>4.5759380534007708E-2</v>
      </c>
      <c r="L11" s="76">
        <v>283532</v>
      </c>
      <c r="M11" s="60">
        <f>L11/$E$8</f>
        <v>4.5359161620529526E-2</v>
      </c>
      <c r="N11" s="61">
        <f>(L11-J11)/J11</f>
        <v>0.14836776022681247</v>
      </c>
    </row>
    <row r="12" spans="2:14" ht="15" customHeight="1">
      <c r="B12" s="75" t="s">
        <v>69</v>
      </c>
      <c r="C12" s="76">
        <v>2297295</v>
      </c>
      <c r="D12" s="60">
        <f>C12/$C$8</f>
        <v>0.42577074161147527</v>
      </c>
      <c r="E12" s="76">
        <v>2741638</v>
      </c>
      <c r="F12" s="60">
        <f>E12/$E$8</f>
        <v>0.43860446491748845</v>
      </c>
      <c r="G12" s="61">
        <f>(E12-C12)/C12</f>
        <v>0.1934200875377346</v>
      </c>
      <c r="H12" s="66"/>
      <c r="I12" s="75" t="s">
        <v>69</v>
      </c>
      <c r="J12" s="76">
        <v>1129215</v>
      </c>
      <c r="K12" s="60">
        <f>J12/$C$8</f>
        <v>0.20928383511425483</v>
      </c>
      <c r="L12" s="76">
        <v>1427179</v>
      </c>
      <c r="M12" s="60">
        <f>L12/$E$8</f>
        <v>0.22831864806239052</v>
      </c>
      <c r="N12" s="61">
        <f>(L12-J12)/J12</f>
        <v>0.26386826246551809</v>
      </c>
    </row>
    <row r="13" spans="2:14" ht="15" customHeight="1">
      <c r="B13" s="75" t="s">
        <v>70</v>
      </c>
      <c r="C13" s="76">
        <v>597201</v>
      </c>
      <c r="D13" s="60">
        <f>C13/$C$8</f>
        <v>0.11068265619396492</v>
      </c>
      <c r="E13" s="76">
        <v>700387</v>
      </c>
      <c r="F13" s="60">
        <f>E13/$E$8</f>
        <v>0.11204720147961364</v>
      </c>
      <c r="G13" s="61">
        <f>(E13-C13)/C13</f>
        <v>0.17278269795261561</v>
      </c>
      <c r="H13" s="66"/>
      <c r="I13" s="75" t="s">
        <v>70</v>
      </c>
      <c r="J13" s="76">
        <v>599023</v>
      </c>
      <c r="K13" s="60">
        <f>J13/$C$8</f>
        <v>0.11102033781135237</v>
      </c>
      <c r="L13" s="76">
        <v>683739</v>
      </c>
      <c r="M13" s="60">
        <f>L13/$E$8</f>
        <v>0.10938387133466147</v>
      </c>
      <c r="N13" s="61">
        <f>(L13-J13)/J13</f>
        <v>0.14142361812484663</v>
      </c>
    </row>
    <row r="14" spans="2:14" ht="15" customHeight="1">
      <c r="B14" s="75" t="s">
        <v>71</v>
      </c>
      <c r="C14" s="76">
        <v>49535</v>
      </c>
      <c r="D14" s="60">
        <f>C14/$C$8</f>
        <v>9.180603137918476E-3</v>
      </c>
      <c r="E14" s="76">
        <v>39430</v>
      </c>
      <c r="F14" s="60">
        <f>E14/$E$8</f>
        <v>6.3079713848788821E-3</v>
      </c>
      <c r="G14" s="61">
        <f>(E14-C14)/C14</f>
        <v>-0.20399717371555465</v>
      </c>
      <c r="H14" s="66"/>
      <c r="I14" s="75" t="s">
        <v>71</v>
      </c>
      <c r="J14" s="76">
        <v>40032</v>
      </c>
      <c r="K14" s="60">
        <f>J14/$C$8</f>
        <v>7.4193581269234371E-3</v>
      </c>
      <c r="L14" s="76">
        <v>45802</v>
      </c>
      <c r="M14" s="60">
        <f>L14/$E$8</f>
        <v>7.3273574783216475E-3</v>
      </c>
      <c r="N14" s="61">
        <f>(L14-J14)/J14</f>
        <v>0.14413469224620304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2010885</v>
      </c>
      <c r="D16" s="74">
        <f>C16/$C$8</f>
        <v>0.37268874817791853</v>
      </c>
      <c r="E16" s="73">
        <v>2222199</v>
      </c>
      <c r="F16" s="74">
        <f>E16/$E$8</f>
        <v>0.35550514084469864</v>
      </c>
      <c r="G16" s="74">
        <f>(E16-C16)/C16</f>
        <v>0.105085074482131</v>
      </c>
      <c r="H16" s="66"/>
      <c r="I16" s="72" t="s">
        <v>73</v>
      </c>
      <c r="J16" s="73">
        <v>2541540</v>
      </c>
      <c r="K16" s="74">
        <f>J16/$C$8</f>
        <v>0.47103805590280257</v>
      </c>
      <c r="L16" s="73">
        <v>2842182</v>
      </c>
      <c r="M16" s="74">
        <f>L16/$E$8</f>
        <v>0.45468939200146669</v>
      </c>
      <c r="N16" s="74">
        <f>(L16-J16)/J16</f>
        <v>0.11829127222077952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acumulado MAYO 2010</v>
      </c>
      <c r="D20" s="68" t="s">
        <v>49</v>
      </c>
      <c r="E20" s="47" t="str">
        <f>actualizaciones!$A$2</f>
        <v xml:space="preserve">acumulado MAYO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acumulado MAYO 2010</v>
      </c>
      <c r="K20" s="68" t="s">
        <v>49</v>
      </c>
      <c r="L20" s="47" t="str">
        <f>actualizaciones!$A$2</f>
        <v xml:space="preserve">acumulado MAYO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2307522</v>
      </c>
      <c r="D22" s="54">
        <f>C22/$C$8</f>
        <v>0.42766616965813908</v>
      </c>
      <c r="E22" s="71">
        <v>2379517</v>
      </c>
      <c r="F22" s="54">
        <f>E22/$E$8</f>
        <v>0.38067271483217963</v>
      </c>
      <c r="G22" s="54">
        <f>(E22-C22)/C22</f>
        <v>3.1200135903363003E-2</v>
      </c>
      <c r="H22" s="66"/>
      <c r="I22" s="70" t="s">
        <v>89</v>
      </c>
      <c r="J22" s="71">
        <v>144607</v>
      </c>
      <c r="K22" s="54">
        <f>J22/$C$8</f>
        <v>2.6800837346623137E-2</v>
      </c>
      <c r="L22" s="71">
        <v>148197</v>
      </c>
      <c r="M22" s="54">
        <f>L22/$E$8</f>
        <v>2.3708405663831998E-2</v>
      </c>
      <c r="N22" s="54">
        <f>(L22-J22)/J22</f>
        <v>2.482590745952824E-2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1540074</v>
      </c>
      <c r="D24" s="74">
        <f>C24/$C$8</f>
        <v>0.28543066916375615</v>
      </c>
      <c r="E24" s="73">
        <v>1687181</v>
      </c>
      <c r="F24" s="74">
        <f>E24/$E$8</f>
        <v>0.26991350416209325</v>
      </c>
      <c r="G24" s="74">
        <f>(E24-C24)/C24</f>
        <v>9.5519436079045547E-2</v>
      </c>
      <c r="H24" s="66"/>
      <c r="I24" s="72" t="s">
        <v>67</v>
      </c>
      <c r="J24" s="73">
        <v>144607</v>
      </c>
      <c r="K24" s="74">
        <f>J24/$C$8</f>
        <v>2.6800837346623137E-2</v>
      </c>
      <c r="L24" s="73">
        <v>148197</v>
      </c>
      <c r="M24" s="74">
        <f>L24/$E$8</f>
        <v>2.3708405663831998E-2</v>
      </c>
      <c r="N24" s="74">
        <f>(L24-J24)/J24</f>
        <v>2.482590745952824E-2</v>
      </c>
    </row>
    <row r="25" spans="2:16" ht="15" customHeight="1">
      <c r="B25" s="75" t="s">
        <v>77</v>
      </c>
      <c r="C25" s="76">
        <v>1274273</v>
      </c>
      <c r="D25" s="60">
        <f>C25/$C$8</f>
        <v>0.23616825885464401</v>
      </c>
      <c r="E25" s="76">
        <v>1415435</v>
      </c>
      <c r="F25" s="60">
        <f>E25/$E$8</f>
        <v>0.22643985486066551</v>
      </c>
      <c r="G25" s="61">
        <f>(E25-C25)/C25</f>
        <v>0.11077845956086334</v>
      </c>
      <c r="H25" s="66"/>
      <c r="I25" s="75" t="s">
        <v>77</v>
      </c>
      <c r="J25" s="76">
        <v>42005</v>
      </c>
      <c r="K25" s="60">
        <f>J25/$C$8</f>
        <v>7.7850254326893228E-3</v>
      </c>
      <c r="L25" s="76">
        <v>36671</v>
      </c>
      <c r="M25" s="60">
        <f>L25/$E$8</f>
        <v>5.8665893648210373E-3</v>
      </c>
      <c r="N25" s="61">
        <f>(L25-J25)/J25</f>
        <v>-0.12698488275205333</v>
      </c>
    </row>
    <row r="26" spans="2:16" ht="15" customHeight="1">
      <c r="B26" s="75" t="s">
        <v>70</v>
      </c>
      <c r="C26" s="76">
        <v>247203</v>
      </c>
      <c r="D26" s="60">
        <f>C26/$C$8</f>
        <v>4.5815537246449198E-2</v>
      </c>
      <c r="E26" s="76">
        <v>257528</v>
      </c>
      <c r="F26" s="60">
        <f>E26/$E$8</f>
        <v>4.1199068090415646E-2</v>
      </c>
      <c r="G26" s="61">
        <f>(E26-C26)/C26</f>
        <v>4.1767292468133474E-2</v>
      </c>
      <c r="H26" s="66"/>
      <c r="I26" s="75" t="s">
        <v>70</v>
      </c>
      <c r="J26" s="76">
        <v>43411</v>
      </c>
      <c r="K26" s="60">
        <f>J26/$C$8</f>
        <v>8.0456074052726156E-3</v>
      </c>
      <c r="L26" s="76">
        <v>48777</v>
      </c>
      <c r="M26" s="60">
        <f>L26/$E$8</f>
        <v>7.8032949591741625E-3</v>
      </c>
      <c r="N26" s="61">
        <f>(L26-J26)/J26</f>
        <v>0.12360922346870609</v>
      </c>
    </row>
    <row r="27" spans="2:16" ht="15" customHeight="1">
      <c r="B27" s="75" t="s">
        <v>71</v>
      </c>
      <c r="C27" s="76">
        <v>18598</v>
      </c>
      <c r="D27" s="60">
        <f>C27/$C$8</f>
        <v>3.4468730626629218E-3</v>
      </c>
      <c r="E27" s="76">
        <v>14218</v>
      </c>
      <c r="F27" s="60">
        <f>E27/$E$8</f>
        <v>2.2745812110121213E-3</v>
      </c>
      <c r="G27" s="61">
        <f>(E27-C27)/C27</f>
        <v>-0.235509194537047</v>
      </c>
      <c r="H27" s="66"/>
      <c r="I27" s="75" t="s">
        <v>78</v>
      </c>
      <c r="J27" s="76">
        <v>45551</v>
      </c>
      <c r="K27" s="60">
        <f>J27/$C$8</f>
        <v>8.44222577037094E-3</v>
      </c>
      <c r="L27" s="76">
        <v>51163</v>
      </c>
      <c r="M27" s="60">
        <f>L27/$E$8</f>
        <v>8.1850048177671379E-3</v>
      </c>
      <c r="N27" s="61">
        <f>(L27-J27)/J27</f>
        <v>0.12320256415885492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13640</v>
      </c>
      <c r="K28" s="60">
        <f>J28/$C$8</f>
        <v>2.5279787382902598E-3</v>
      </c>
      <c r="L28" s="76">
        <v>11586</v>
      </c>
      <c r="M28" s="60">
        <f>L28/$E$8</f>
        <v>1.8535165220696609E-3</v>
      </c>
      <c r="N28" s="61">
        <f>(L28-J28)/J28</f>
        <v>-0.15058651026392961</v>
      </c>
    </row>
    <row r="29" spans="2:16" ht="15" customHeight="1">
      <c r="B29" s="72" t="s">
        <v>73</v>
      </c>
      <c r="C29" s="73">
        <v>767448</v>
      </c>
      <c r="D29" s="74">
        <f>C29/$C$8</f>
        <v>0.14223550049438294</v>
      </c>
      <c r="E29" s="73">
        <v>692336</v>
      </c>
      <c r="F29" s="74">
        <f>E29/$E$8</f>
        <v>0.11075921067008637</v>
      </c>
      <c r="G29" s="74">
        <f>(E29-C29)/C29</f>
        <v>-9.7872429141778988E-2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acumulado MAYO 2010</v>
      </c>
      <c r="D36" s="68" t="s">
        <v>49</v>
      </c>
      <c r="E36" s="47" t="str">
        <f>actualizaciones!$A$2</f>
        <v xml:space="preserve">acumulado MAYO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14618742</v>
      </c>
      <c r="D38" s="54">
        <f>C38/$C$38</f>
        <v>1</v>
      </c>
      <c r="E38" s="71">
        <v>16659344</v>
      </c>
      <c r="F38" s="54">
        <f>E38/$E$38</f>
        <v>1</v>
      </c>
      <c r="G38" s="54">
        <f>E38/C38-1</f>
        <v>0.13958807125811501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8280551</v>
      </c>
      <c r="D40" s="74">
        <f t="shared" ref="D40:D45" si="0">C40/$C$38</f>
        <v>0.5664338969796443</v>
      </c>
      <c r="E40" s="73">
        <v>9690408</v>
      </c>
      <c r="F40" s="74">
        <f t="shared" ref="F40:F45" si="1">E40/$E$38</f>
        <v>0.58168004694542597</v>
      </c>
      <c r="G40" s="74">
        <f t="shared" ref="G40:G45" si="2">E40/C40-1</f>
        <v>0.17026125435372608</v>
      </c>
      <c r="H40" s="66"/>
      <c r="I40" s="66"/>
    </row>
    <row r="41" spans="2:14" ht="15" customHeight="1">
      <c r="B41" s="75" t="s">
        <v>68</v>
      </c>
      <c r="C41" s="76">
        <v>980391</v>
      </c>
      <c r="D41" s="60">
        <f t="shared" si="0"/>
        <v>6.7063978555747139E-2</v>
      </c>
      <c r="E41" s="76">
        <v>1214970</v>
      </c>
      <c r="F41" s="60">
        <f t="shared" si="1"/>
        <v>7.2930242631402534E-2</v>
      </c>
      <c r="G41" s="61">
        <f t="shared" si="2"/>
        <v>0.23927086233961758</v>
      </c>
      <c r="H41" s="66"/>
      <c r="I41" s="66"/>
    </row>
    <row r="42" spans="2:14" ht="15" customHeight="1">
      <c r="B42" s="75" t="s">
        <v>69</v>
      </c>
      <c r="C42" s="76">
        <v>5324984</v>
      </c>
      <c r="D42" s="60">
        <f t="shared" si="0"/>
        <v>0.36425733486506567</v>
      </c>
      <c r="E42" s="76">
        <v>6256085</v>
      </c>
      <c r="F42" s="60">
        <f t="shared" si="1"/>
        <v>0.37553009290161726</v>
      </c>
      <c r="G42" s="61">
        <f t="shared" si="2"/>
        <v>0.17485517327375999</v>
      </c>
      <c r="H42" s="66"/>
      <c r="I42" s="66"/>
    </row>
    <row r="43" spans="2:14" ht="15" customHeight="1">
      <c r="B43" s="75" t="s">
        <v>70</v>
      </c>
      <c r="C43" s="76">
        <v>1747758</v>
      </c>
      <c r="D43" s="60">
        <f t="shared" si="0"/>
        <v>0.11955597820934249</v>
      </c>
      <c r="E43" s="76">
        <v>1964155</v>
      </c>
      <c r="F43" s="60">
        <f t="shared" si="1"/>
        <v>0.11790110102774755</v>
      </c>
      <c r="G43" s="61">
        <f t="shared" si="2"/>
        <v>0.12381405205983897</v>
      </c>
      <c r="H43" s="66"/>
      <c r="I43" s="66"/>
    </row>
    <row r="44" spans="2:14" ht="15" customHeight="1">
      <c r="B44" s="75" t="s">
        <v>78</v>
      </c>
      <c r="C44" s="76">
        <v>147279</v>
      </c>
      <c r="D44" s="60">
        <f t="shared" si="0"/>
        <v>1.0074669899776602E-2</v>
      </c>
      <c r="E44" s="76">
        <v>171880</v>
      </c>
      <c r="F44" s="60">
        <f t="shared" si="1"/>
        <v>1.0317333023437177E-2</v>
      </c>
      <c r="G44" s="61">
        <f t="shared" si="2"/>
        <v>0.16703671263384456</v>
      </c>
      <c r="H44" s="66"/>
      <c r="I44" s="66"/>
    </row>
    <row r="45" spans="2:14" ht="15" customHeight="1">
      <c r="B45" s="75" t="s">
        <v>79</v>
      </c>
      <c r="C45" s="76">
        <v>80139</v>
      </c>
      <c r="D45" s="60">
        <f t="shared" si="0"/>
        <v>5.4819354497124308E-3</v>
      </c>
      <c r="E45" s="76">
        <v>83318</v>
      </c>
      <c r="F45" s="60">
        <f t="shared" si="1"/>
        <v>5.0012773612214262E-3</v>
      </c>
      <c r="G45" s="61">
        <f t="shared" si="2"/>
        <v>3.9668575849461485E-2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6338191</v>
      </c>
      <c r="D47" s="74">
        <f>C47/$C$38</f>
        <v>0.43356610302035564</v>
      </c>
      <c r="E47" s="73">
        <v>6968936</v>
      </c>
      <c r="F47" s="74">
        <f>E47/$E$38</f>
        <v>0.41831995305457403</v>
      </c>
      <c r="G47" s="74">
        <f>E47/C47-1</f>
        <v>9.9514987793835719E-2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79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40</v>
      </c>
      <c r="C8" s="82">
        <v>48.47286530124947</v>
      </c>
      <c r="D8" s="26">
        <f t="shared" ref="D8:D12" si="0">C8/C21-1</f>
        <v>9.2167922798642055E-2</v>
      </c>
      <c r="E8" s="83">
        <v>52.918355681483774</v>
      </c>
      <c r="F8" s="28">
        <f t="shared" ref="F8:F12" si="1">E8/E21-1</f>
        <v>9.2383080438528165E-2</v>
      </c>
      <c r="G8" s="82">
        <v>49.935852520611419</v>
      </c>
      <c r="H8" s="26">
        <f t="shared" ref="H8:H12" si="2">G8/G21-1</f>
        <v>9.6456451057660653E-2</v>
      </c>
      <c r="I8" s="83">
        <v>42.827469191379926</v>
      </c>
      <c r="J8" s="28">
        <f t="shared" ref="J8:J12" si="3">I8/I21-1</f>
        <v>-3.8077040704200926E-2</v>
      </c>
      <c r="K8" s="82">
        <v>44.130755339065892</v>
      </c>
      <c r="L8" s="26">
        <f t="shared" ref="L8:L12" si="4">K8/K21-1</f>
        <v>0.35313862870897883</v>
      </c>
    </row>
    <row r="9" spans="2:18">
      <c r="B9" s="24" t="s">
        <v>41</v>
      </c>
      <c r="C9" s="82">
        <v>64.732779937093213</v>
      </c>
      <c r="D9" s="26">
        <f t="shared" si="0"/>
        <v>0.28307588975622822</v>
      </c>
      <c r="E9" s="83">
        <v>68.500899523968727</v>
      </c>
      <c r="F9" s="28">
        <f t="shared" si="1"/>
        <v>0.2282372390336207</v>
      </c>
      <c r="G9" s="82">
        <v>67.184464794772822</v>
      </c>
      <c r="H9" s="26">
        <f t="shared" si="2"/>
        <v>0.31659261662012539</v>
      </c>
      <c r="I9" s="83">
        <v>56.964383992452234</v>
      </c>
      <c r="J9" s="28">
        <f t="shared" si="3"/>
        <v>0.23817162041391637</v>
      </c>
      <c r="K9" s="82">
        <v>45.752439650744734</v>
      </c>
      <c r="L9" s="26">
        <f t="shared" si="4"/>
        <v>0.24752205682901796</v>
      </c>
    </row>
    <row r="10" spans="2:18">
      <c r="B10" s="24" t="s">
        <v>42</v>
      </c>
      <c r="C10" s="82">
        <v>67.628520568727808</v>
      </c>
      <c r="D10" s="26">
        <f t="shared" si="0"/>
        <v>0.1787627117731041</v>
      </c>
      <c r="E10" s="83">
        <v>69.158627957605532</v>
      </c>
      <c r="F10" s="28">
        <f t="shared" si="1"/>
        <v>0.1947350402938457</v>
      </c>
      <c r="G10" s="82">
        <v>70.762665312509924</v>
      </c>
      <c r="H10" s="26">
        <f t="shared" si="2"/>
        <v>0.1627521780163883</v>
      </c>
      <c r="I10" s="83">
        <v>70.13</v>
      </c>
      <c r="J10" s="28">
        <f t="shared" si="3"/>
        <v>0.21428151516519223</v>
      </c>
      <c r="K10" s="82">
        <v>56.860016236724817</v>
      </c>
      <c r="L10" s="26">
        <f t="shared" si="4"/>
        <v>0.55057154412771014</v>
      </c>
    </row>
    <row r="11" spans="2:18">
      <c r="B11" s="24" t="s">
        <v>43</v>
      </c>
      <c r="C11" s="82">
        <v>73.25</v>
      </c>
      <c r="D11" s="26">
        <f>C11/C24-1</f>
        <v>0.20180278838738097</v>
      </c>
      <c r="E11" s="83">
        <v>74.83</v>
      </c>
      <c r="F11" s="28">
        <f t="shared" si="1"/>
        <v>0.22913929040735859</v>
      </c>
      <c r="G11" s="82">
        <v>75.900000000000006</v>
      </c>
      <c r="H11" s="26">
        <f t="shared" si="2"/>
        <v>0.21284755512943443</v>
      </c>
      <c r="I11" s="83">
        <v>74.959999999999994</v>
      </c>
      <c r="J11" s="28">
        <f t="shared" si="3"/>
        <v>9.334889148191361E-2</v>
      </c>
      <c r="K11" s="82">
        <v>58.25</v>
      </c>
      <c r="L11" s="26">
        <f t="shared" si="4"/>
        <v>0.17938854019032191</v>
      </c>
    </row>
    <row r="12" spans="2:18">
      <c r="B12" s="24" t="s">
        <v>44</v>
      </c>
      <c r="C12" s="82">
        <v>63.169352342213095</v>
      </c>
      <c r="D12" s="26">
        <f t="shared" si="0"/>
        <v>8.4178259266423305E-2</v>
      </c>
      <c r="E12" s="83">
        <v>65.069999999999993</v>
      </c>
      <c r="F12" s="28">
        <f t="shared" si="1"/>
        <v>0.10082896295043131</v>
      </c>
      <c r="G12" s="82">
        <v>68.14</v>
      </c>
      <c r="H12" s="26">
        <f t="shared" si="2"/>
        <v>0.10923001790656039</v>
      </c>
      <c r="I12" s="83">
        <v>65.959999999999994</v>
      </c>
      <c r="J12" s="28">
        <f t="shared" si="3"/>
        <v>1.9632091513371419E-2</v>
      </c>
      <c r="K12" s="82">
        <v>47.66</v>
      </c>
      <c r="L12" s="26">
        <f t="shared" si="4"/>
        <v>0.29159891598915988</v>
      </c>
    </row>
    <row r="13" spans="2:18" ht="25.5">
      <c r="B13" s="30" t="str">
        <f>actualizaciones!$A$2</f>
        <v xml:space="preserve">acumulado MAYO 2011 </v>
      </c>
      <c r="C13" s="84">
        <v>61.739582341591429</v>
      </c>
      <c r="D13" s="32">
        <v>0.13958807125811501</v>
      </c>
      <c r="E13" s="85">
        <v>65.905917057384698</v>
      </c>
      <c r="F13" s="34">
        <v>0.16991716451495642</v>
      </c>
      <c r="G13" s="85">
        <v>66.190506740552024</v>
      </c>
      <c r="H13" s="34">
        <v>0.17779928436867998</v>
      </c>
      <c r="I13" s="85">
        <v>61.94822992561059</v>
      </c>
      <c r="J13" s="34">
        <v>0.10364115496379678</v>
      </c>
      <c r="K13" s="85">
        <v>50.40765722099205</v>
      </c>
      <c r="L13" s="34">
        <v>0.31800928211538704</v>
      </c>
      <c r="O13" s="21"/>
      <c r="P13" s="21"/>
      <c r="Q13" s="21"/>
      <c r="R13" s="21"/>
    </row>
    <row r="14" spans="2:18" outlineLevel="1">
      <c r="B14" s="24" t="s">
        <v>33</v>
      </c>
      <c r="C14" s="82">
        <v>55.975719530448927</v>
      </c>
      <c r="D14" s="26">
        <f>C14/C27-1</f>
        <v>4.5511903302423162E-2</v>
      </c>
      <c r="E14" s="83">
        <v>58.41</v>
      </c>
      <c r="F14" s="28">
        <f>E14/E27-1</f>
        <v>5.2397657741426018E-2</v>
      </c>
      <c r="G14" s="82">
        <v>59.13</v>
      </c>
      <c r="H14" s="26">
        <f>G14/G27-1</f>
        <v>8.7612937132006019E-2</v>
      </c>
      <c r="I14" s="83">
        <v>56.135263758298194</v>
      </c>
      <c r="J14" s="28">
        <f>I14/I27-1</f>
        <v>-2.387901905193468E-2</v>
      </c>
      <c r="K14" s="82">
        <v>47.34</v>
      </c>
      <c r="L14" s="26">
        <f>K14/K27-1</f>
        <v>1.8605211220756424E-2</v>
      </c>
    </row>
    <row r="15" spans="2:18" outlineLevel="1">
      <c r="B15" s="24" t="s">
        <v>34</v>
      </c>
      <c r="C15" s="82">
        <v>61.290551546705636</v>
      </c>
      <c r="D15" s="26">
        <f t="shared" ref="D15:F65" si="5">C15/C28-1</f>
        <v>0.11613351176960762</v>
      </c>
      <c r="E15" s="83">
        <v>64.64</v>
      </c>
      <c r="F15" s="28">
        <f t="shared" si="5"/>
        <v>0.10085730566187268</v>
      </c>
      <c r="G15" s="82">
        <v>65.03</v>
      </c>
      <c r="H15" s="26">
        <f t="shared" ref="H15:H25" si="6">G15/G28-1</f>
        <v>0.19095136466173446</v>
      </c>
      <c r="I15" s="83">
        <v>57.81</v>
      </c>
      <c r="J15" s="28">
        <f t="shared" ref="J15:J25" si="7">I15/I28-1</f>
        <v>1.3015310863451646E-2</v>
      </c>
      <c r="K15" s="82">
        <v>52.08</v>
      </c>
      <c r="L15" s="26">
        <f t="shared" ref="L15:L25" si="8">K15/K28-1</f>
        <v>0.41216055443257282</v>
      </c>
    </row>
    <row r="16" spans="2:18" outlineLevel="1">
      <c r="B16" s="24" t="s">
        <v>35</v>
      </c>
      <c r="C16" s="82">
        <v>56.372776144118234</v>
      </c>
      <c r="D16" s="26">
        <f t="shared" si="5"/>
        <v>0.1051149329562584</v>
      </c>
      <c r="E16" s="83">
        <v>60.27</v>
      </c>
      <c r="F16" s="28">
        <f t="shared" si="5"/>
        <v>0.10150459793136801</v>
      </c>
      <c r="G16" s="82">
        <v>63.95</v>
      </c>
      <c r="H16" s="26">
        <f t="shared" si="6"/>
        <v>0.15475616110037338</v>
      </c>
      <c r="I16" s="83">
        <v>43.03</v>
      </c>
      <c r="J16" s="28">
        <f t="shared" si="7"/>
        <v>1.3513729680979303E-2</v>
      </c>
      <c r="K16" s="82">
        <v>46.39</v>
      </c>
      <c r="L16" s="26">
        <f t="shared" si="8"/>
        <v>0.24300219537452539</v>
      </c>
    </row>
    <row r="17" spans="2:18" outlineLevel="1">
      <c r="B17" s="24" t="s">
        <v>36</v>
      </c>
      <c r="C17" s="82">
        <v>52.722510199732064</v>
      </c>
      <c r="D17" s="26">
        <f t="shared" si="5"/>
        <v>5.9118230753032686E-2</v>
      </c>
      <c r="E17" s="83">
        <v>57.338005734310293</v>
      </c>
      <c r="F17" s="28">
        <f t="shared" si="5"/>
        <v>5.3233022305479327E-2</v>
      </c>
      <c r="G17" s="82">
        <v>56.204723122941957</v>
      </c>
      <c r="H17" s="26">
        <f t="shared" si="6"/>
        <v>8.148399312953547E-2</v>
      </c>
      <c r="I17" s="83">
        <v>44.772809887313706</v>
      </c>
      <c r="J17" s="28">
        <f t="shared" si="7"/>
        <v>-2.3919557721523654E-2</v>
      </c>
      <c r="K17" s="82">
        <v>38.671460366375619</v>
      </c>
      <c r="L17" s="26">
        <f t="shared" si="8"/>
        <v>0.12319083259876917</v>
      </c>
    </row>
    <row r="18" spans="2:18" outlineLevel="1">
      <c r="B18" s="24" t="s">
        <v>37</v>
      </c>
      <c r="C18" s="82">
        <v>66.364621760345088</v>
      </c>
      <c r="D18" s="26">
        <f t="shared" si="5"/>
        <v>4.8647891791392839E-2</v>
      </c>
      <c r="E18" s="83">
        <v>71.369914396407324</v>
      </c>
      <c r="F18" s="28">
        <f t="shared" si="5"/>
        <v>2.5724552980846971E-2</v>
      </c>
      <c r="G18" s="82">
        <v>70.851891673619704</v>
      </c>
      <c r="H18" s="26">
        <f t="shared" si="6"/>
        <v>9.2887423625169108E-2</v>
      </c>
      <c r="I18" s="83">
        <v>56.103603716788363</v>
      </c>
      <c r="J18" s="28">
        <f t="shared" si="7"/>
        <v>-0.12173444400769629</v>
      </c>
      <c r="K18" s="82">
        <v>37.479999999999997</v>
      </c>
      <c r="L18" s="26">
        <f t="shared" si="8"/>
        <v>0.36043557168784024</v>
      </c>
    </row>
    <row r="19" spans="2:18" outlineLevel="1">
      <c r="B19" s="24" t="s">
        <v>38</v>
      </c>
      <c r="C19" s="82">
        <v>59.913948047662259</v>
      </c>
      <c r="D19" s="26">
        <f t="shared" si="5"/>
        <v>6.3081132242310378E-2</v>
      </c>
      <c r="E19" s="83">
        <v>67.123647350193707</v>
      </c>
      <c r="F19" s="28">
        <f t="shared" si="5"/>
        <v>9.6075234327134273E-2</v>
      </c>
      <c r="G19" s="82">
        <v>65.543821197739675</v>
      </c>
      <c r="H19" s="26">
        <f t="shared" si="6"/>
        <v>8.6421700608978469E-2</v>
      </c>
      <c r="I19" s="83">
        <v>46.707606953148165</v>
      </c>
      <c r="J19" s="28">
        <f t="shared" si="7"/>
        <v>-9.28800358681654E-2</v>
      </c>
      <c r="K19" s="82">
        <v>38</v>
      </c>
      <c r="L19" s="26">
        <f t="shared" si="8"/>
        <v>8.2004555808656177E-2</v>
      </c>
    </row>
    <row r="20" spans="2:18" outlineLevel="1">
      <c r="B20" s="24" t="s">
        <v>39</v>
      </c>
      <c r="C20" s="82">
        <v>49.642168960120578</v>
      </c>
      <c r="D20" s="26">
        <f t="shared" si="5"/>
        <v>7.3443333386952414E-2</v>
      </c>
      <c r="E20" s="83">
        <v>52.37484891481423</v>
      </c>
      <c r="F20" s="28">
        <f t="shared" si="5"/>
        <v>6.2154692517966126E-2</v>
      </c>
      <c r="G20" s="82">
        <v>52.256054031572219</v>
      </c>
      <c r="H20" s="26">
        <f t="shared" si="6"/>
        <v>7.410205102281453E-2</v>
      </c>
      <c r="I20" s="83">
        <v>50.348331802877254</v>
      </c>
      <c r="J20" s="28">
        <f t="shared" si="7"/>
        <v>7.8898167490600635E-2</v>
      </c>
      <c r="K20" s="82">
        <v>34.78</v>
      </c>
      <c r="L20" s="26">
        <f t="shared" si="8"/>
        <v>-6.0264251654686407E-2</v>
      </c>
      <c r="N20" s="29"/>
      <c r="O20" s="29"/>
      <c r="P20" s="29"/>
    </row>
    <row r="21" spans="2:18" outlineLevel="1">
      <c r="B21" s="24" t="s">
        <v>40</v>
      </c>
      <c r="C21" s="82">
        <v>44.382245888562132</v>
      </c>
      <c r="D21" s="26">
        <f t="shared" si="5"/>
        <v>5.1243076318947756E-2</v>
      </c>
      <c r="E21" s="83">
        <v>48.443038554057559</v>
      </c>
      <c r="F21" s="28">
        <f t="shared" si="5"/>
        <v>9.0813748121088889E-2</v>
      </c>
      <c r="G21" s="82">
        <v>45.54294196768366</v>
      </c>
      <c r="H21" s="26">
        <f t="shared" si="6"/>
        <v>4.7204919928343525E-2</v>
      </c>
      <c r="I21" s="83">
        <v>44.522764299890397</v>
      </c>
      <c r="J21" s="28">
        <f t="shared" si="7"/>
        <v>5.3045513242440778E-2</v>
      </c>
      <c r="K21" s="82">
        <v>32.613624652169435</v>
      </c>
      <c r="L21" s="26">
        <f t="shared" si="8"/>
        <v>-0.15112897834020211</v>
      </c>
    </row>
    <row r="22" spans="2:18" outlineLevel="1">
      <c r="B22" s="24" t="s">
        <v>41</v>
      </c>
      <c r="C22" s="82">
        <v>50.451248015728673</v>
      </c>
      <c r="D22" s="26">
        <f t="shared" si="5"/>
        <v>-3.9832716267403034E-2</v>
      </c>
      <c r="E22" s="83">
        <v>55.771716853224028</v>
      </c>
      <c r="F22" s="28">
        <f t="shared" si="5"/>
        <v>-4.5498430163541936E-3</v>
      </c>
      <c r="G22" s="82">
        <v>51.02904569466947</v>
      </c>
      <c r="H22" s="26">
        <f t="shared" si="6"/>
        <v>-5.466754919100647E-2</v>
      </c>
      <c r="I22" s="83">
        <v>46.00685644322008</v>
      </c>
      <c r="J22" s="28">
        <f t="shared" si="7"/>
        <v>-0.11712039065016155</v>
      </c>
      <c r="K22" s="82">
        <v>36.674653887113948</v>
      </c>
      <c r="L22" s="26">
        <f t="shared" si="8"/>
        <v>-6.6802700073436361E-2</v>
      </c>
    </row>
    <row r="23" spans="2:18" outlineLevel="1">
      <c r="B23" s="24" t="s">
        <v>42</v>
      </c>
      <c r="C23" s="82">
        <v>57.372463425654566</v>
      </c>
      <c r="D23" s="26">
        <f t="shared" si="5"/>
        <v>2.2417830811127804E-3</v>
      </c>
      <c r="E23" s="83">
        <v>57.886163563593087</v>
      </c>
      <c r="F23" s="28">
        <f t="shared" si="5"/>
        <v>1.5190521985146921E-2</v>
      </c>
      <c r="G23" s="82">
        <v>60.857908202957212</v>
      </c>
      <c r="H23" s="26">
        <f t="shared" si="6"/>
        <v>1.0425173550675959E-2</v>
      </c>
      <c r="I23" s="83">
        <v>57.754317367220594</v>
      </c>
      <c r="J23" s="28">
        <f t="shared" si="7"/>
        <v>-5.6610301090810222E-2</v>
      </c>
      <c r="K23" s="82">
        <v>36.670359682572403</v>
      </c>
      <c r="L23" s="26">
        <f t="shared" si="8"/>
        <v>-0.21527156681848048</v>
      </c>
    </row>
    <row r="24" spans="2:18" outlineLevel="1">
      <c r="B24" s="24" t="s">
        <v>43</v>
      </c>
      <c r="C24" s="82">
        <v>60.950099889757524</v>
      </c>
      <c r="D24" s="26">
        <f t="shared" si="5"/>
        <v>4.05339196311294E-3</v>
      </c>
      <c r="E24" s="83">
        <v>60.88</v>
      </c>
      <c r="F24" s="28">
        <f t="shared" si="5"/>
        <v>7.1133167907362349E-3</v>
      </c>
      <c r="G24" s="82">
        <v>62.58</v>
      </c>
      <c r="H24" s="26">
        <f t="shared" si="6"/>
        <v>-2.931596091205213E-2</v>
      </c>
      <c r="I24" s="83">
        <v>68.56</v>
      </c>
      <c r="J24" s="28">
        <f t="shared" si="7"/>
        <v>4.2262085740346622E-2</v>
      </c>
      <c r="K24" s="82">
        <v>49.39</v>
      </c>
      <c r="L24" s="26">
        <f t="shared" si="8"/>
        <v>-0.10880548538433776</v>
      </c>
    </row>
    <row r="25" spans="2:18" outlineLevel="1">
      <c r="B25" s="24" t="s">
        <v>44</v>
      </c>
      <c r="C25" s="82">
        <v>58.264728887807387</v>
      </c>
      <c r="D25" s="26">
        <f t="shared" si="5"/>
        <v>-2.2362553070906399E-2</v>
      </c>
      <c r="E25" s="83">
        <v>59.11</v>
      </c>
      <c r="F25" s="28">
        <f t="shared" si="5"/>
        <v>-3.4150326797385722E-2</v>
      </c>
      <c r="G25" s="82">
        <v>61.43</v>
      </c>
      <c r="H25" s="26">
        <f t="shared" si="6"/>
        <v>-2.4456090201683378E-2</v>
      </c>
      <c r="I25" s="83">
        <v>64.69</v>
      </c>
      <c r="J25" s="28">
        <f t="shared" si="7"/>
        <v>-2.6632560938910532E-2</v>
      </c>
      <c r="K25" s="82">
        <v>36.9</v>
      </c>
      <c r="L25" s="26">
        <f t="shared" si="8"/>
        <v>-0.12205567451820132</v>
      </c>
    </row>
    <row r="26" spans="2:18" ht="15" customHeight="1">
      <c r="B26" s="35">
        <v>2010</v>
      </c>
      <c r="C26" s="86">
        <v>56.104302420489866</v>
      </c>
      <c r="D26" s="37">
        <f>C26/C39-1</f>
        <v>4.0435818049023187E-2</v>
      </c>
      <c r="E26" s="86">
        <v>59.458591936992967</v>
      </c>
      <c r="F26" s="37">
        <f>E26/E39-1</f>
        <v>4.5572847159077501E-2</v>
      </c>
      <c r="G26" s="86">
        <v>59.522066888293921</v>
      </c>
      <c r="H26" s="37">
        <f>G26/G39-1</f>
        <v>5.8326171297294671E-2</v>
      </c>
      <c r="I26" s="86">
        <v>53.009782628853443</v>
      </c>
      <c r="J26" s="37">
        <f>I26/I39-1</f>
        <v>-2.4803804613551916E-2</v>
      </c>
      <c r="K26" s="86">
        <v>40.157146518918708</v>
      </c>
      <c r="L26" s="37">
        <f>K26/K39-1</f>
        <v>1.2990317321541989E-2</v>
      </c>
      <c r="O26" s="21"/>
      <c r="P26" s="21"/>
      <c r="Q26" s="21"/>
      <c r="R26" s="21"/>
    </row>
    <row r="27" spans="2:18" ht="15" hidden="1" customHeight="1" outlineLevel="1">
      <c r="B27" s="24" t="s">
        <v>33</v>
      </c>
      <c r="C27" s="82">
        <v>53.539055226095769</v>
      </c>
      <c r="D27" s="26">
        <f t="shared" si="5"/>
        <v>-7.6514199942942507E-2</v>
      </c>
      <c r="E27" s="83">
        <v>55.501833903122694</v>
      </c>
      <c r="F27" s="28">
        <f t="shared" si="5"/>
        <v>-6.8292195683688162E-2</v>
      </c>
      <c r="G27" s="82">
        <v>54.36676779141996</v>
      </c>
      <c r="H27" s="26">
        <f t="shared" ref="H27:H64" si="9">G27/G40-1</f>
        <v>-0.10285861730330104</v>
      </c>
      <c r="I27" s="83">
        <v>57.508510578039591</v>
      </c>
      <c r="J27" s="28">
        <f t="shared" ref="J27:J64" si="10">I27/I40-1</f>
        <v>-9.0055212372791349E-2</v>
      </c>
      <c r="K27" s="82">
        <v>46.475316912295163</v>
      </c>
      <c r="L27" s="26">
        <f t="shared" ref="L27:L64" si="11">K27/K40-1</f>
        <v>5.2430183702336208E-2</v>
      </c>
      <c r="N27" s="29"/>
      <c r="O27" s="29"/>
      <c r="P27" s="29"/>
    </row>
    <row r="28" spans="2:18" ht="15" hidden="1" customHeight="1" outlineLevel="1">
      <c r="B28" s="24" t="s">
        <v>34</v>
      </c>
      <c r="C28" s="82">
        <v>54.913279549801061</v>
      </c>
      <c r="D28" s="26">
        <f t="shared" si="5"/>
        <v>-9.5231853005462996E-2</v>
      </c>
      <c r="E28" s="83">
        <v>58.71787348600666</v>
      </c>
      <c r="F28" s="28">
        <f t="shared" si="5"/>
        <v>-6.8118179876104357E-2</v>
      </c>
      <c r="G28" s="82">
        <v>54.603405251960439</v>
      </c>
      <c r="H28" s="26">
        <f t="shared" si="9"/>
        <v>-0.14628822307754163</v>
      </c>
      <c r="I28" s="83">
        <v>57.06725197541703</v>
      </c>
      <c r="J28" s="28">
        <f t="shared" si="10"/>
        <v>-7.5085057124521404E-2</v>
      </c>
      <c r="K28" s="82">
        <v>36.879659211927581</v>
      </c>
      <c r="L28" s="26">
        <f t="shared" si="11"/>
        <v>-0.27316398872826997</v>
      </c>
      <c r="O28" s="29"/>
      <c r="P28" s="29"/>
      <c r="Q28" s="29"/>
    </row>
    <row r="29" spans="2:18" ht="15" hidden="1" customHeight="1" outlineLevel="1">
      <c r="B29" s="24" t="s">
        <v>35</v>
      </c>
      <c r="C29" s="82">
        <v>51.010781288890179</v>
      </c>
      <c r="D29" s="26">
        <f t="shared" si="5"/>
        <v>-0.10228116041542146</v>
      </c>
      <c r="E29" s="83">
        <v>54.716067561758173</v>
      </c>
      <c r="F29" s="28">
        <f t="shared" si="5"/>
        <v>-0.12384199260595408</v>
      </c>
      <c r="G29" s="82">
        <v>55.379656895756852</v>
      </c>
      <c r="H29" s="26">
        <f t="shared" si="9"/>
        <v>-7.6389978389645563E-2</v>
      </c>
      <c r="I29" s="83">
        <v>42.456257611373871</v>
      </c>
      <c r="J29" s="28">
        <f t="shared" si="10"/>
        <v>-0.18416107587675112</v>
      </c>
      <c r="K29" s="82">
        <v>37.320931670617334</v>
      </c>
      <c r="L29" s="26">
        <f t="shared" si="11"/>
        <v>-0.25178565215282012</v>
      </c>
    </row>
    <row r="30" spans="2:18" ht="15" hidden="1" customHeight="1" outlineLevel="1">
      <c r="B30" s="24" t="s">
        <v>36</v>
      </c>
      <c r="C30" s="82">
        <v>49.779626739355038</v>
      </c>
      <c r="D30" s="26">
        <f t="shared" si="5"/>
        <v>-9.6216339181741883E-2</v>
      </c>
      <c r="E30" s="83">
        <v>54.44</v>
      </c>
      <c r="F30" s="28">
        <f t="shared" si="5"/>
        <v>-8.9784317003845593E-2</v>
      </c>
      <c r="G30" s="82">
        <v>51.97</v>
      </c>
      <c r="H30" s="26">
        <f t="shared" si="9"/>
        <v>-8.1639865700653846E-2</v>
      </c>
      <c r="I30" s="83">
        <v>45.87</v>
      </c>
      <c r="J30" s="28">
        <f t="shared" si="10"/>
        <v>-0.19441517386722873</v>
      </c>
      <c r="K30" s="82">
        <v>34.43</v>
      </c>
      <c r="L30" s="26">
        <f t="shared" si="11"/>
        <v>-0.15654091131798142</v>
      </c>
    </row>
    <row r="31" spans="2:18" ht="15" hidden="1" customHeight="1" outlineLevel="1">
      <c r="B31" s="24" t="s">
        <v>37</v>
      </c>
      <c r="C31" s="82">
        <v>63.285896324051336</v>
      </c>
      <c r="D31" s="26">
        <f t="shared" si="5"/>
        <v>-0.11812677448346953</v>
      </c>
      <c r="E31" s="83">
        <v>69.58</v>
      </c>
      <c r="F31" s="28">
        <f t="shared" si="5"/>
        <v>-0.10346604818966632</v>
      </c>
      <c r="G31" s="82">
        <v>64.83</v>
      </c>
      <c r="H31" s="26">
        <f t="shared" si="9"/>
        <v>-9.7954640322805098E-2</v>
      </c>
      <c r="I31" s="83">
        <v>63.88</v>
      </c>
      <c r="J31" s="28">
        <f t="shared" si="10"/>
        <v>-0.21242756750092462</v>
      </c>
      <c r="K31" s="82">
        <v>27.55</v>
      </c>
      <c r="L31" s="26">
        <f t="shared" si="11"/>
        <v>-0.25338753387533874</v>
      </c>
    </row>
    <row r="32" spans="2:18" ht="15" hidden="1" customHeight="1" outlineLevel="1">
      <c r="B32" s="24" t="s">
        <v>38</v>
      </c>
      <c r="C32" s="82">
        <v>56.358772844823612</v>
      </c>
      <c r="D32" s="26">
        <f t="shared" si="5"/>
        <v>-0.14143615653805086</v>
      </c>
      <c r="E32" s="83">
        <v>61.24</v>
      </c>
      <c r="F32" s="28">
        <f t="shared" si="5"/>
        <v>-0.1560088202866593</v>
      </c>
      <c r="G32" s="82">
        <v>60.33</v>
      </c>
      <c r="H32" s="26">
        <f t="shared" si="9"/>
        <v>-0.11617345443891014</v>
      </c>
      <c r="I32" s="83">
        <v>51.49</v>
      </c>
      <c r="J32" s="28">
        <f t="shared" si="10"/>
        <v>-0.21124387254901955</v>
      </c>
      <c r="K32" s="82">
        <v>35.119999999999997</v>
      </c>
      <c r="L32" s="26">
        <f t="shared" si="11"/>
        <v>-0.28165268971159751</v>
      </c>
      <c r="O32" s="21"/>
      <c r="P32" s="21"/>
      <c r="Q32" s="21"/>
    </row>
    <row r="33" spans="2:12" ht="15" hidden="1" customHeight="1" outlineLevel="1">
      <c r="B33" s="24" t="s">
        <v>39</v>
      </c>
      <c r="C33" s="82">
        <v>46.245728503887108</v>
      </c>
      <c r="D33" s="26">
        <f t="shared" si="5"/>
        <v>-0.16609189311090755</v>
      </c>
      <c r="E33" s="83">
        <v>49.310000966670231</v>
      </c>
      <c r="F33" s="28">
        <f t="shared" si="5"/>
        <v>-0.17789261476041629</v>
      </c>
      <c r="G33" s="82">
        <v>48.650921001232007</v>
      </c>
      <c r="H33" s="26">
        <f t="shared" si="9"/>
        <v>-0.18027091826062336</v>
      </c>
      <c r="I33" s="83">
        <v>46.666435554322959</v>
      </c>
      <c r="J33" s="28">
        <f t="shared" si="10"/>
        <v>-0.18013992350100216</v>
      </c>
      <c r="K33" s="82">
        <v>37.010404319768206</v>
      </c>
      <c r="L33" s="26">
        <f t="shared" si="11"/>
        <v>-0.20901038000067951</v>
      </c>
    </row>
    <row r="34" spans="2:12" ht="15" hidden="1" customHeight="1" outlineLevel="1">
      <c r="B34" s="24" t="s">
        <v>40</v>
      </c>
      <c r="C34" s="82">
        <v>42.218823494154968</v>
      </c>
      <c r="D34" s="26">
        <f t="shared" si="5"/>
        <v>-0.18192074877661413</v>
      </c>
      <c r="E34" s="83">
        <v>44.41</v>
      </c>
      <c r="F34" s="28">
        <f t="shared" si="5"/>
        <v>-0.22400838720950556</v>
      </c>
      <c r="G34" s="82">
        <v>43.49</v>
      </c>
      <c r="H34" s="26">
        <f t="shared" si="9"/>
        <v>-0.14909019761299158</v>
      </c>
      <c r="I34" s="83">
        <v>42.28</v>
      </c>
      <c r="J34" s="28">
        <f t="shared" si="10"/>
        <v>-0.23709852038975099</v>
      </c>
      <c r="K34" s="82">
        <v>38.42</v>
      </c>
      <c r="L34" s="26">
        <f t="shared" si="11"/>
        <v>-0.29979952615272454</v>
      </c>
    </row>
    <row r="35" spans="2:12" ht="15" hidden="1" customHeight="1" outlineLevel="1">
      <c r="B35" s="24" t="s">
        <v>41</v>
      </c>
      <c r="C35" s="82">
        <v>52.544227313809579</v>
      </c>
      <c r="D35" s="26">
        <f t="shared" si="5"/>
        <v>-0.13382983920848956</v>
      </c>
      <c r="E35" s="83">
        <v>56.026629220914671</v>
      </c>
      <c r="F35" s="28">
        <f t="shared" si="5"/>
        <v>-0.13725547858154186</v>
      </c>
      <c r="G35" s="82">
        <v>53.98</v>
      </c>
      <c r="H35" s="26">
        <f t="shared" si="9"/>
        <v>-8.2440931497535286E-2</v>
      </c>
      <c r="I35" s="83">
        <v>52.11</v>
      </c>
      <c r="J35" s="28">
        <f t="shared" si="10"/>
        <v>-0.24324716816729597</v>
      </c>
      <c r="K35" s="82">
        <v>39.299999999999997</v>
      </c>
      <c r="L35" s="26">
        <f t="shared" si="11"/>
        <v>-0.22147385103011097</v>
      </c>
    </row>
    <row r="36" spans="2:12" ht="15" hidden="1" customHeight="1" outlineLevel="1">
      <c r="B36" s="24" t="s">
        <v>42</v>
      </c>
      <c r="C36" s="82">
        <v>57.244134493454197</v>
      </c>
      <c r="D36" s="26">
        <f t="shared" si="5"/>
        <v>-0.1732634566793938</v>
      </c>
      <c r="E36" s="83">
        <v>57.02</v>
      </c>
      <c r="F36" s="28">
        <f t="shared" si="5"/>
        <v>-0.20871495975575904</v>
      </c>
      <c r="G36" s="82">
        <v>60.23</v>
      </c>
      <c r="H36" s="26">
        <f t="shared" si="9"/>
        <v>-0.16102521242512902</v>
      </c>
      <c r="I36" s="83">
        <v>61.22</v>
      </c>
      <c r="J36" s="28">
        <f t="shared" si="10"/>
        <v>-0.14995834490419324</v>
      </c>
      <c r="K36" s="82">
        <v>46.73</v>
      </c>
      <c r="L36" s="26">
        <f t="shared" si="11"/>
        <v>-0.15998561927017807</v>
      </c>
    </row>
    <row r="37" spans="2:12" ht="15" hidden="1" customHeight="1" outlineLevel="1">
      <c r="B37" s="24" t="s">
        <v>43</v>
      </c>
      <c r="C37" s="82">
        <v>60.704042611308388</v>
      </c>
      <c r="D37" s="26">
        <f t="shared" si="5"/>
        <v>-0.12847181637072957</v>
      </c>
      <c r="E37" s="83">
        <v>60.45</v>
      </c>
      <c r="F37" s="28">
        <f t="shared" si="5"/>
        <v>-0.15134072722167624</v>
      </c>
      <c r="G37" s="82">
        <v>64.47</v>
      </c>
      <c r="H37" s="26">
        <f t="shared" si="9"/>
        <v>-0.13509525087201513</v>
      </c>
      <c r="I37" s="83">
        <v>65.78</v>
      </c>
      <c r="J37" s="28">
        <f t="shared" si="10"/>
        <v>-0.10564242012236569</v>
      </c>
      <c r="K37" s="82">
        <v>55.42</v>
      </c>
      <c r="L37" s="26">
        <f t="shared" si="11"/>
        <v>-7.7102414654454554E-2</v>
      </c>
    </row>
    <row r="38" spans="2:12" ht="15" hidden="1" customHeight="1" outlineLevel="1">
      <c r="B38" s="24" t="s">
        <v>44</v>
      </c>
      <c r="C38" s="82">
        <v>59.597480713147469</v>
      </c>
      <c r="D38" s="26">
        <f t="shared" si="5"/>
        <v>-9.7720527496153009E-2</v>
      </c>
      <c r="E38" s="83">
        <v>61.2</v>
      </c>
      <c r="F38" s="28">
        <f t="shared" si="5"/>
        <v>-0.11560693641618491</v>
      </c>
      <c r="G38" s="82">
        <v>62.97</v>
      </c>
      <c r="H38" s="26">
        <f t="shared" si="9"/>
        <v>-0.10324693819424668</v>
      </c>
      <c r="I38" s="83">
        <v>66.459999999999994</v>
      </c>
      <c r="J38" s="28">
        <f t="shared" si="10"/>
        <v>-4.0981240981241007E-2</v>
      </c>
      <c r="K38" s="82">
        <v>42.03</v>
      </c>
      <c r="L38" s="26">
        <f t="shared" si="11"/>
        <v>-0.15568501406187218</v>
      </c>
    </row>
    <row r="39" spans="2:12" collapsed="1">
      <c r="B39" s="38">
        <v>2009</v>
      </c>
      <c r="C39" s="87">
        <v>53.92384753313668</v>
      </c>
      <c r="D39" s="40">
        <f t="shared" si="5"/>
        <v>-0.12627383890505806</v>
      </c>
      <c r="E39" s="87">
        <v>56.867000801089766</v>
      </c>
      <c r="F39" s="40">
        <f>E39/E52-1</f>
        <v>-0.13599251003488066</v>
      </c>
      <c r="G39" s="87">
        <v>56.241703647309272</v>
      </c>
      <c r="H39" s="40">
        <f>G39/G52-1</f>
        <v>-0.12002217254634506</v>
      </c>
      <c r="I39" s="87">
        <v>54.358069565526627</v>
      </c>
      <c r="J39" s="40">
        <f>I39/I52-1</f>
        <v>-0.15964622936945139</v>
      </c>
      <c r="K39" s="87">
        <v>39.642181995479113</v>
      </c>
      <c r="L39" s="40">
        <f>K39/K52-1</f>
        <v>-0.19169539818276027</v>
      </c>
    </row>
    <row r="40" spans="2:12" ht="15" hidden="1" customHeight="1" outlineLevel="1">
      <c r="B40" s="24" t="s">
        <v>33</v>
      </c>
      <c r="C40" s="82">
        <v>57.974963148093735</v>
      </c>
      <c r="D40" s="26">
        <f t="shared" si="5"/>
        <v>-7.7130545293367381E-2</v>
      </c>
      <c r="E40" s="83">
        <v>59.57</v>
      </c>
      <c r="F40" s="28">
        <f t="shared" si="5"/>
        <v>-7.6863474353014105E-2</v>
      </c>
      <c r="G40" s="82">
        <v>60.6</v>
      </c>
      <c r="H40" s="26">
        <f t="shared" si="9"/>
        <v>-9.1181763647270597E-2</v>
      </c>
      <c r="I40" s="83">
        <v>63.2</v>
      </c>
      <c r="J40" s="28">
        <f t="shared" si="10"/>
        <v>-3.8198143357175307E-2</v>
      </c>
      <c r="K40" s="82">
        <v>44.16</v>
      </c>
      <c r="L40" s="26">
        <f t="shared" si="11"/>
        <v>-0.12692763938315543</v>
      </c>
    </row>
    <row r="41" spans="2:12" ht="15" hidden="1" customHeight="1" outlineLevel="1">
      <c r="B41" s="24" t="s">
        <v>34</v>
      </c>
      <c r="C41" s="82">
        <v>60.693206024341421</v>
      </c>
      <c r="D41" s="26">
        <f t="shared" si="5"/>
        <v>-7.1829271559538221E-2</v>
      </c>
      <c r="E41" s="83">
        <v>63.01</v>
      </c>
      <c r="F41" s="28">
        <f t="shared" si="5"/>
        <v>-7.1196933962264231E-2</v>
      </c>
      <c r="G41" s="82">
        <v>63.96</v>
      </c>
      <c r="H41" s="26">
        <f t="shared" si="9"/>
        <v>-7.1967498549042386E-2</v>
      </c>
      <c r="I41" s="83">
        <v>61.7</v>
      </c>
      <c r="J41" s="28">
        <f t="shared" si="10"/>
        <v>-5.9881151912235198E-2</v>
      </c>
      <c r="K41" s="82">
        <v>50.74</v>
      </c>
      <c r="L41" s="26">
        <f t="shared" si="11"/>
        <v>-6.4872834500552812E-2</v>
      </c>
    </row>
    <row r="42" spans="2:12" ht="15" hidden="1" customHeight="1" outlineLevel="1">
      <c r="B42" s="24" t="s">
        <v>35</v>
      </c>
      <c r="C42" s="82">
        <v>56.822669904639113</v>
      </c>
      <c r="D42" s="26">
        <f t="shared" si="5"/>
        <v>-4.9017781936257276E-2</v>
      </c>
      <c r="E42" s="83">
        <v>62.45</v>
      </c>
      <c r="F42" s="28">
        <f t="shared" si="5"/>
        <v>-4.2618427104093248E-2</v>
      </c>
      <c r="G42" s="82">
        <v>59.96</v>
      </c>
      <c r="H42" s="26">
        <f t="shared" si="9"/>
        <v>-2.1540469973890364E-2</v>
      </c>
      <c r="I42" s="83">
        <v>52.04</v>
      </c>
      <c r="J42" s="28">
        <f t="shared" si="10"/>
        <v>-4.0029514849658776E-2</v>
      </c>
      <c r="K42" s="82">
        <v>49.88</v>
      </c>
      <c r="L42" s="26">
        <f t="shared" si="11"/>
        <v>-5.7979225684608116E-2</v>
      </c>
    </row>
    <row r="43" spans="2:12" ht="15" hidden="1" customHeight="1" outlineLevel="1">
      <c r="B43" s="24" t="s">
        <v>36</v>
      </c>
      <c r="C43" s="82">
        <v>55.079139950689175</v>
      </c>
      <c r="D43" s="26">
        <f t="shared" si="5"/>
        <v>-4.5257818262839034E-2</v>
      </c>
      <c r="E43" s="83">
        <v>59.81</v>
      </c>
      <c r="F43" s="28">
        <f t="shared" si="5"/>
        <v>-1.9025750369033867E-2</v>
      </c>
      <c r="G43" s="82">
        <v>56.59</v>
      </c>
      <c r="H43" s="26">
        <f t="shared" si="9"/>
        <v>-2.1611341632088554E-2</v>
      </c>
      <c r="I43" s="83">
        <v>56.94</v>
      </c>
      <c r="J43" s="28">
        <f t="shared" si="10"/>
        <v>-5.9153998678122988E-2</v>
      </c>
      <c r="K43" s="82">
        <v>40.82</v>
      </c>
      <c r="L43" s="26">
        <f t="shared" si="11"/>
        <v>-0.11778690296088179</v>
      </c>
    </row>
    <row r="44" spans="2:12" ht="13.5" hidden="1" customHeight="1" outlineLevel="1">
      <c r="B44" s="24" t="s">
        <v>37</v>
      </c>
      <c r="C44" s="82">
        <v>71.763031797437264</v>
      </c>
      <c r="D44" s="26">
        <f t="shared" si="5"/>
        <v>-2.1725537089390734E-2</v>
      </c>
      <c r="E44" s="83">
        <v>77.61</v>
      </c>
      <c r="F44" s="28">
        <f t="shared" si="5"/>
        <v>-9.0113285272919175E-4</v>
      </c>
      <c r="G44" s="82">
        <v>71.87</v>
      </c>
      <c r="H44" s="26">
        <f t="shared" si="9"/>
        <v>-8.3414430696515662E-4</v>
      </c>
      <c r="I44" s="83">
        <v>81.11</v>
      </c>
      <c r="J44" s="28">
        <f t="shared" si="10"/>
        <v>3.4640603736235676E-3</v>
      </c>
      <c r="K44" s="82">
        <v>36.9</v>
      </c>
      <c r="L44" s="26">
        <f t="shared" si="11"/>
        <v>0.12226277372262762</v>
      </c>
    </row>
    <row r="45" spans="2:12" ht="13.5" hidden="1" customHeight="1" outlineLevel="1">
      <c r="B45" s="24" t="s">
        <v>38</v>
      </c>
      <c r="C45" s="82">
        <v>65.643077418180823</v>
      </c>
      <c r="D45" s="26">
        <f t="shared" si="5"/>
        <v>2.7911086986943445E-2</v>
      </c>
      <c r="E45" s="83">
        <v>72.56</v>
      </c>
      <c r="F45" s="28">
        <f t="shared" si="5"/>
        <v>8.282345918519618E-2</v>
      </c>
      <c r="G45" s="82">
        <v>68.260000000000005</v>
      </c>
      <c r="H45" s="26">
        <f t="shared" si="9"/>
        <v>4.3730886850152917E-2</v>
      </c>
      <c r="I45" s="83">
        <v>65.28</v>
      </c>
      <c r="J45" s="28">
        <f t="shared" si="10"/>
        <v>-4.7980166253463463E-2</v>
      </c>
      <c r="K45" s="82">
        <v>48.89</v>
      </c>
      <c r="L45" s="26">
        <f t="shared" si="11"/>
        <v>-3.9677862895305394E-2</v>
      </c>
    </row>
    <row r="46" spans="2:12" ht="15" hidden="1" customHeight="1" outlineLevel="1">
      <c r="B46" s="24" t="s">
        <v>39</v>
      </c>
      <c r="C46" s="82">
        <v>55.456624203364015</v>
      </c>
      <c r="D46" s="26">
        <f t="shared" si="5"/>
        <v>5.0001488404924466E-2</v>
      </c>
      <c r="E46" s="83">
        <v>59.98</v>
      </c>
      <c r="F46" s="28">
        <f t="shared" si="5"/>
        <v>0.1134211991832188</v>
      </c>
      <c r="G46" s="82">
        <v>59.35</v>
      </c>
      <c r="H46" s="26">
        <f t="shared" si="9"/>
        <v>0.11602106054907857</v>
      </c>
      <c r="I46" s="83">
        <v>56.92</v>
      </c>
      <c r="J46" s="28">
        <f t="shared" si="10"/>
        <v>-9.3978419770275323E-3</v>
      </c>
      <c r="K46" s="82">
        <v>46.79</v>
      </c>
      <c r="L46" s="26">
        <f t="shared" si="11"/>
        <v>-0.12705223880597016</v>
      </c>
    </row>
    <row r="47" spans="2:12" ht="15" hidden="1" customHeight="1" outlineLevel="1">
      <c r="B47" s="24" t="s">
        <v>40</v>
      </c>
      <c r="C47" s="82">
        <v>51.607253736137892</v>
      </c>
      <c r="D47" s="26">
        <f t="shared" si="5"/>
        <v>9.2375821819973281E-2</v>
      </c>
      <c r="E47" s="83">
        <v>57.23</v>
      </c>
      <c r="F47" s="28">
        <f t="shared" si="5"/>
        <v>0.19903624554787336</v>
      </c>
      <c r="G47" s="82">
        <v>51.11</v>
      </c>
      <c r="H47" s="26">
        <f t="shared" si="9"/>
        <v>2.5275827482447388E-2</v>
      </c>
      <c r="I47" s="83">
        <v>55.42</v>
      </c>
      <c r="J47" s="28">
        <f t="shared" si="10"/>
        <v>0.2058311575282854</v>
      </c>
      <c r="K47" s="82">
        <v>54.87</v>
      </c>
      <c r="L47" s="26">
        <f t="shared" si="11"/>
        <v>1.8563207722294361E-2</v>
      </c>
    </row>
    <row r="48" spans="2:12" ht="15" hidden="1" customHeight="1" outlineLevel="1">
      <c r="B48" s="24" t="s">
        <v>41</v>
      </c>
      <c r="C48" s="82">
        <v>60.662707736080876</v>
      </c>
      <c r="D48" s="26">
        <f t="shared" si="5"/>
        <v>1.989692699997514E-2</v>
      </c>
      <c r="E48" s="83">
        <v>64.94</v>
      </c>
      <c r="F48" s="28">
        <f t="shared" si="5"/>
        <v>2.0427404148334327E-2</v>
      </c>
      <c r="G48" s="82">
        <v>58.83</v>
      </c>
      <c r="H48" s="26">
        <f t="shared" si="9"/>
        <v>4.5680767863490956E-2</v>
      </c>
      <c r="I48" s="83">
        <v>68.86</v>
      </c>
      <c r="J48" s="28">
        <f t="shared" si="10"/>
        <v>0.1242448979591837</v>
      </c>
      <c r="K48" s="82">
        <v>50.48</v>
      </c>
      <c r="L48" s="26">
        <f t="shared" si="11"/>
        <v>-0.10401135960241403</v>
      </c>
    </row>
    <row r="49" spans="2:14" ht="15" hidden="1" customHeight="1" outlineLevel="1">
      <c r="B49" s="24" t="s">
        <v>42</v>
      </c>
      <c r="C49" s="82">
        <v>69.241084062320297</v>
      </c>
      <c r="D49" s="26">
        <f t="shared" si="5"/>
        <v>2.7754726081888892E-2</v>
      </c>
      <c r="E49" s="83">
        <v>72.06</v>
      </c>
      <c r="F49" s="28">
        <f t="shared" si="5"/>
        <v>7.0251002524877482E-2</v>
      </c>
      <c r="G49" s="82">
        <v>71.790000000000006</v>
      </c>
      <c r="H49" s="26">
        <f t="shared" si="9"/>
        <v>4.6044004079848655E-2</v>
      </c>
      <c r="I49" s="83">
        <v>72.02</v>
      </c>
      <c r="J49" s="28">
        <f t="shared" si="10"/>
        <v>-9.3535075653371491E-3</v>
      </c>
      <c r="K49" s="82">
        <v>55.63</v>
      </c>
      <c r="L49" s="26">
        <f t="shared" si="11"/>
        <v>-8.45812078328122E-2</v>
      </c>
    </row>
    <row r="50" spans="2:14" ht="15" hidden="1" customHeight="1" outlineLevel="1">
      <c r="B50" s="24" t="s">
        <v>43</v>
      </c>
      <c r="C50" s="82">
        <v>69.652414863419494</v>
      </c>
      <c r="D50" s="26">
        <f t="shared" si="5"/>
        <v>1.9612984767295005E-2</v>
      </c>
      <c r="E50" s="83">
        <v>71.23</v>
      </c>
      <c r="F50" s="28">
        <f t="shared" si="5"/>
        <v>5.1055039102847921E-2</v>
      </c>
      <c r="G50" s="82">
        <v>74.540000000000006</v>
      </c>
      <c r="H50" s="26">
        <f t="shared" si="9"/>
        <v>4.779308405960081E-2</v>
      </c>
      <c r="I50" s="83">
        <v>73.55</v>
      </c>
      <c r="J50" s="28">
        <f t="shared" si="10"/>
        <v>-4.6014345648938138E-3</v>
      </c>
      <c r="K50" s="82">
        <v>60.05</v>
      </c>
      <c r="L50" s="26">
        <f t="shared" si="11"/>
        <v>9.8810612991765856E-2</v>
      </c>
    </row>
    <row r="51" spans="2:14" ht="15" hidden="1" customHeight="1" outlineLevel="1">
      <c r="B51" s="24" t="s">
        <v>44</v>
      </c>
      <c r="C51" s="82">
        <v>66.052129666391551</v>
      </c>
      <c r="D51" s="26">
        <f t="shared" si="5"/>
        <v>1.1932664685926131E-2</v>
      </c>
      <c r="E51" s="83">
        <v>69.2</v>
      </c>
      <c r="F51" s="28">
        <f t="shared" si="5"/>
        <v>3.7636827110511417E-2</v>
      </c>
      <c r="G51" s="82">
        <v>70.22</v>
      </c>
      <c r="H51" s="26">
        <f t="shared" si="9"/>
        <v>4.6030090868464324E-2</v>
      </c>
      <c r="I51" s="83">
        <v>69.3</v>
      </c>
      <c r="J51" s="28">
        <f t="shared" si="10"/>
        <v>4.93039443155463E-3</v>
      </c>
      <c r="K51" s="82">
        <v>49.78</v>
      </c>
      <c r="L51" s="26">
        <f t="shared" si="11"/>
        <v>4.4262638976295454E-2</v>
      </c>
    </row>
    <row r="52" spans="2:14" collapsed="1">
      <c r="B52" s="38">
        <v>2008</v>
      </c>
      <c r="C52" s="87">
        <v>61.717103063000927</v>
      </c>
      <c r="D52" s="40">
        <f t="shared" si="5"/>
        <v>-3.5023520967877309E-3</v>
      </c>
      <c r="E52" s="87">
        <v>65.817717394308161</v>
      </c>
      <c r="F52" s="40">
        <f>E52/E65-1</f>
        <v>2.5365732768151794E-2</v>
      </c>
      <c r="G52" s="87">
        <v>63.912637219568246</v>
      </c>
      <c r="H52" s="40">
        <f>G52/G65-1</f>
        <v>1.1812566476002706E-2</v>
      </c>
      <c r="I52" s="87">
        <v>64.684745240971253</v>
      </c>
      <c r="J52" s="40">
        <f>I52/I65-1</f>
        <v>1.0161953465488427E-3</v>
      </c>
      <c r="K52" s="87">
        <v>49.043617846978854</v>
      </c>
      <c r="L52" s="40">
        <f>K52/K65-1</f>
        <v>-4.1529867590950564E-2</v>
      </c>
    </row>
    <row r="53" spans="2:14" ht="15" hidden="1" customHeight="1" outlineLevel="1">
      <c r="B53" s="24" t="s">
        <v>33</v>
      </c>
      <c r="C53" s="82">
        <v>62.820329411079243</v>
      </c>
      <c r="D53" s="26">
        <f t="shared" si="5"/>
        <v>5.1172792302491832E-3</v>
      </c>
      <c r="E53" s="83">
        <v>64.53</v>
      </c>
      <c r="F53" s="28">
        <f t="shared" si="5"/>
        <v>3.5628310062590263E-2</v>
      </c>
      <c r="G53" s="82">
        <v>66.680000000000007</v>
      </c>
      <c r="H53" s="26">
        <f t="shared" si="9"/>
        <v>8.621993646952264E-3</v>
      </c>
      <c r="I53" s="83">
        <v>65.709999999999994</v>
      </c>
      <c r="J53" s="28">
        <f t="shared" si="10"/>
        <v>9.6803933620159821E-3</v>
      </c>
      <c r="K53" s="82">
        <v>50.58</v>
      </c>
      <c r="L53" s="26">
        <f t="shared" si="11"/>
        <v>-9.9358974358974339E-2</v>
      </c>
    </row>
    <row r="54" spans="2:14" ht="15" hidden="1" customHeight="1" outlineLevel="1">
      <c r="B54" s="24" t="s">
        <v>34</v>
      </c>
      <c r="C54" s="82">
        <v>65.39013154004526</v>
      </c>
      <c r="D54" s="26">
        <f t="shared" si="5"/>
        <v>1.2115844891495975E-2</v>
      </c>
      <c r="E54" s="83">
        <v>67.84</v>
      </c>
      <c r="F54" s="28">
        <f t="shared" si="5"/>
        <v>4.3050430504304904E-2</v>
      </c>
      <c r="G54" s="82">
        <v>68.92</v>
      </c>
      <c r="H54" s="26">
        <f t="shared" si="9"/>
        <v>3.1119090365050894E-2</v>
      </c>
      <c r="I54" s="83">
        <v>65.63</v>
      </c>
      <c r="J54" s="28">
        <f t="shared" si="10"/>
        <v>-1.2042751768779336E-2</v>
      </c>
      <c r="K54" s="82">
        <v>54.26</v>
      </c>
      <c r="L54" s="26">
        <f t="shared" si="11"/>
        <v>-6.5449534963830547E-2</v>
      </c>
    </row>
    <row r="55" spans="2:14" ht="15" hidden="1" customHeight="1" outlineLevel="1">
      <c r="B55" s="24" t="s">
        <v>35</v>
      </c>
      <c r="C55" s="82">
        <v>59.75155878343709</v>
      </c>
      <c r="D55" s="26">
        <f t="shared" si="5"/>
        <v>-7.0934011952755394E-2</v>
      </c>
      <c r="E55" s="83">
        <v>65.23</v>
      </c>
      <c r="F55" s="28">
        <f t="shared" si="5"/>
        <v>-2.4233358264771687E-2</v>
      </c>
      <c r="G55" s="82">
        <v>61.28</v>
      </c>
      <c r="H55" s="26">
        <f t="shared" si="9"/>
        <v>-0.10761613513907098</v>
      </c>
      <c r="I55" s="83">
        <v>54.21</v>
      </c>
      <c r="J55" s="28">
        <f t="shared" si="10"/>
        <v>-9.7252289758534505E-2</v>
      </c>
      <c r="K55" s="82">
        <v>52.95</v>
      </c>
      <c r="L55" s="26">
        <f t="shared" si="11"/>
        <v>6.3893911995177799E-2</v>
      </c>
    </row>
    <row r="56" spans="2:14" ht="15" hidden="1" customHeight="1" outlineLevel="1">
      <c r="B56" s="24" t="s">
        <v>36</v>
      </c>
      <c r="C56" s="82">
        <v>57.690066495723741</v>
      </c>
      <c r="D56" s="26">
        <f t="shared" si="5"/>
        <v>-8.1787987863093048E-2</v>
      </c>
      <c r="E56" s="83">
        <v>60.97</v>
      </c>
      <c r="F56" s="28">
        <f t="shared" si="5"/>
        <v>-5.7067738942158996E-2</v>
      </c>
      <c r="G56" s="82">
        <v>57.84</v>
      </c>
      <c r="H56" s="26">
        <f t="shared" si="9"/>
        <v>-9.0994813767090954E-2</v>
      </c>
      <c r="I56" s="83">
        <v>60.52</v>
      </c>
      <c r="J56" s="28">
        <f t="shared" si="10"/>
        <v>-0.11221945137157108</v>
      </c>
      <c r="K56" s="82">
        <v>46.27</v>
      </c>
      <c r="L56" s="26">
        <f t="shared" si="11"/>
        <v>-4.2028985507246208E-2</v>
      </c>
    </row>
    <row r="57" spans="2:14" ht="15" hidden="1" customHeight="1" outlineLevel="1">
      <c r="B57" s="24" t="s">
        <v>37</v>
      </c>
      <c r="C57" s="82">
        <v>73.356746514597177</v>
      </c>
      <c r="D57" s="26">
        <f t="shared" si="5"/>
        <v>-7.486000149323413E-2</v>
      </c>
      <c r="E57" s="83">
        <v>77.680000000000007</v>
      </c>
      <c r="F57" s="28">
        <f t="shared" si="5"/>
        <v>-5.7738961669092537E-2</v>
      </c>
      <c r="G57" s="82">
        <v>71.930000000000007</v>
      </c>
      <c r="H57" s="26">
        <f t="shared" si="9"/>
        <v>-9.9974974974974873E-2</v>
      </c>
      <c r="I57" s="83">
        <v>80.83</v>
      </c>
      <c r="J57" s="28">
        <f t="shared" si="10"/>
        <v>-3.3596365375418435E-2</v>
      </c>
      <c r="K57" s="82">
        <v>32.880000000000003</v>
      </c>
      <c r="L57" s="26">
        <f t="shared" si="11"/>
        <v>-0.18634001484780982</v>
      </c>
    </row>
    <row r="58" spans="2:14" ht="15" hidden="1" customHeight="1" outlineLevel="1">
      <c r="B58" s="24" t="s">
        <v>38</v>
      </c>
      <c r="C58" s="82">
        <v>63.860657063828924</v>
      </c>
      <c r="D58" s="26">
        <f t="shared" si="5"/>
        <v>-9.0719090399179803E-2</v>
      </c>
      <c r="E58" s="83">
        <v>67.010000000000005</v>
      </c>
      <c r="F58" s="28">
        <f t="shared" si="5"/>
        <v>-7.661568141105124E-2</v>
      </c>
      <c r="G58" s="82">
        <v>65.400000000000006</v>
      </c>
      <c r="H58" s="26">
        <f t="shared" si="9"/>
        <v>-8.1718618365627549E-2</v>
      </c>
      <c r="I58" s="83">
        <v>68.569999999999993</v>
      </c>
      <c r="J58" s="28">
        <f t="shared" si="10"/>
        <v>-9.5501912676428047E-2</v>
      </c>
      <c r="K58" s="82">
        <v>50.91</v>
      </c>
      <c r="L58" s="26">
        <f t="shared" si="11"/>
        <v>0.14020156774916015</v>
      </c>
    </row>
    <row r="59" spans="2:14" ht="15" hidden="1" customHeight="1" outlineLevel="1" thickBot="1">
      <c r="B59" s="24" t="s">
        <v>39</v>
      </c>
      <c r="C59" s="82">
        <v>52.815757706790627</v>
      </c>
      <c r="D59" s="26">
        <f t="shared" si="5"/>
        <v>-8.1411747683396096E-2</v>
      </c>
      <c r="E59" s="83">
        <v>53.87</v>
      </c>
      <c r="F59" s="28">
        <f t="shared" si="5"/>
        <v>-9.0033783783783905E-2</v>
      </c>
      <c r="G59" s="82">
        <v>53.18</v>
      </c>
      <c r="H59" s="26">
        <f t="shared" si="9"/>
        <v>-9.5732018364223848E-2</v>
      </c>
      <c r="I59" s="83">
        <v>57.46</v>
      </c>
      <c r="J59" s="28">
        <f t="shared" si="10"/>
        <v>-5.4156378600823007E-2</v>
      </c>
      <c r="K59" s="82">
        <v>53.6</v>
      </c>
      <c r="L59" s="26">
        <f t="shared" si="11"/>
        <v>0.20179372197309409</v>
      </c>
    </row>
    <row r="60" spans="2:14" ht="16.5" hidden="1" customHeight="1" outlineLevel="1" thickBot="1">
      <c r="B60" s="24" t="s">
        <v>40</v>
      </c>
      <c r="C60" s="82">
        <v>47.243130711330338</v>
      </c>
      <c r="D60" s="26">
        <f t="shared" si="5"/>
        <v>-9.5136023733904174E-2</v>
      </c>
      <c r="E60" s="83">
        <v>47.73</v>
      </c>
      <c r="F60" s="28">
        <f t="shared" si="5"/>
        <v>-0.11447124304267164</v>
      </c>
      <c r="G60" s="82">
        <v>49.85</v>
      </c>
      <c r="H60" s="26">
        <f t="shared" si="9"/>
        <v>-5.5871212121212044E-2</v>
      </c>
      <c r="I60" s="83">
        <v>45.96</v>
      </c>
      <c r="J60" s="28">
        <f t="shared" si="10"/>
        <v>-0.15592286501377417</v>
      </c>
      <c r="K60" s="82">
        <v>53.87</v>
      </c>
      <c r="L60" s="26">
        <f t="shared" si="11"/>
        <v>0.27021928790379635</v>
      </c>
      <c r="N60" s="41" t="s">
        <v>45</v>
      </c>
    </row>
    <row r="61" spans="2:14" ht="15" hidden="1" customHeight="1" outlineLevel="1">
      <c r="B61" s="24" t="s">
        <v>41</v>
      </c>
      <c r="C61" s="82">
        <v>59.479253373691513</v>
      </c>
      <c r="D61" s="26">
        <f t="shared" si="5"/>
        <v>-8.0337278871136064E-2</v>
      </c>
      <c r="E61" s="83">
        <v>63.64</v>
      </c>
      <c r="F61" s="28">
        <f t="shared" si="5"/>
        <v>-8.1408775981524295E-2</v>
      </c>
      <c r="G61" s="82">
        <v>56.26</v>
      </c>
      <c r="H61" s="26">
        <f t="shared" si="9"/>
        <v>-0.12490278425882728</v>
      </c>
      <c r="I61" s="83">
        <v>61.25</v>
      </c>
      <c r="J61" s="28">
        <f t="shared" si="10"/>
        <v>-6.0870898497393466E-2</v>
      </c>
      <c r="K61" s="82">
        <v>56.34</v>
      </c>
      <c r="L61" s="26">
        <f t="shared" si="11"/>
        <v>0.19415006358626541</v>
      </c>
    </row>
    <row r="62" spans="2:14" ht="15" hidden="1" customHeight="1" outlineLevel="1">
      <c r="B62" s="24" t="s">
        <v>42</v>
      </c>
      <c r="C62" s="82">
        <v>67.371214459200985</v>
      </c>
      <c r="D62" s="26">
        <f t="shared" si="5"/>
        <v>-3.1740398771837874E-3</v>
      </c>
      <c r="E62" s="83">
        <v>67.33</v>
      </c>
      <c r="F62" s="28">
        <f t="shared" si="5"/>
        <v>-1.8942153577152787E-2</v>
      </c>
      <c r="G62" s="82">
        <v>68.63</v>
      </c>
      <c r="H62" s="26">
        <f t="shared" si="9"/>
        <v>-1.0382119682768587E-2</v>
      </c>
      <c r="I62" s="83">
        <v>72.7</v>
      </c>
      <c r="J62" s="28">
        <f t="shared" si="10"/>
        <v>-9.1317977374949511E-3</v>
      </c>
      <c r="K62" s="82">
        <v>60.77</v>
      </c>
      <c r="L62" s="26">
        <f t="shared" si="11"/>
        <v>0.12976389663506227</v>
      </c>
    </row>
    <row r="63" spans="2:14" ht="15" hidden="1" customHeight="1" outlineLevel="1">
      <c r="B63" s="24" t="s">
        <v>43</v>
      </c>
      <c r="C63" s="82">
        <v>68.312600863273801</v>
      </c>
      <c r="D63" s="26">
        <f t="shared" si="5"/>
        <v>-1.1654096319740681E-2</v>
      </c>
      <c r="E63" s="83">
        <v>67.77</v>
      </c>
      <c r="F63" s="28">
        <f t="shared" si="5"/>
        <v>-3.0749427917620253E-2</v>
      </c>
      <c r="G63" s="82">
        <v>71.14</v>
      </c>
      <c r="H63" s="26">
        <f t="shared" si="9"/>
        <v>-1.6839741790626306E-3</v>
      </c>
      <c r="I63" s="83">
        <v>73.89</v>
      </c>
      <c r="J63" s="28">
        <f t="shared" si="10"/>
        <v>-9.7829000268024879E-3</v>
      </c>
      <c r="K63" s="82">
        <v>54.65</v>
      </c>
      <c r="L63" s="26">
        <f t="shared" si="11"/>
        <v>-6.8677573278800308E-2</v>
      </c>
    </row>
    <row r="64" spans="2:14" ht="15" hidden="1" customHeight="1" outlineLevel="1">
      <c r="B64" s="24" t="s">
        <v>44</v>
      </c>
      <c r="C64" s="82">
        <v>65.27324590998569</v>
      </c>
      <c r="D64" s="26">
        <f t="shared" si="5"/>
        <v>-6.6156871770760572E-3</v>
      </c>
      <c r="E64" s="83">
        <v>66.69</v>
      </c>
      <c r="F64" s="28">
        <f t="shared" si="5"/>
        <v>-4.5239799570508166E-2</v>
      </c>
      <c r="G64" s="82">
        <v>67.13</v>
      </c>
      <c r="H64" s="26">
        <f t="shared" si="9"/>
        <v>-1.7849305047549335E-2</v>
      </c>
      <c r="I64" s="83">
        <v>68.959999999999994</v>
      </c>
      <c r="J64" s="28">
        <f t="shared" si="10"/>
        <v>3.0638170677028898E-2</v>
      </c>
      <c r="K64" s="82">
        <v>47.67</v>
      </c>
      <c r="L64" s="26">
        <f t="shared" si="11"/>
        <v>0.14895155459146792</v>
      </c>
    </row>
    <row r="65" spans="2:12" collapsed="1">
      <c r="B65" s="38">
        <v>2007</v>
      </c>
      <c r="C65" s="87">
        <v>61.934017800105615</v>
      </c>
      <c r="D65" s="40">
        <f t="shared" si="5"/>
        <v>-4.782533547071699E-2</v>
      </c>
      <c r="E65" s="87">
        <v>64.189503599483345</v>
      </c>
      <c r="F65" s="40">
        <f>E65/E78-1</f>
        <v>-4.2822574517340728E-2</v>
      </c>
      <c r="G65" s="87">
        <v>63.166478987473681</v>
      </c>
      <c r="H65" s="40">
        <f>G65/G78-1</f>
        <v>-5.3994960589662244E-2</v>
      </c>
      <c r="I65" s="87">
        <v>64.619079632949976</v>
      </c>
      <c r="J65" s="40">
        <f>I65/I78-1</f>
        <v>-4.7618018101246662E-2</v>
      </c>
      <c r="K65" s="87">
        <v>51.168644894245226</v>
      </c>
      <c r="L65" s="40">
        <f>K65/K78-1</f>
        <v>5.062093020086289E-2</v>
      </c>
    </row>
    <row r="66" spans="2:12" ht="15" hidden="1" customHeight="1" outlineLevel="1">
      <c r="B66" s="24" t="s">
        <v>33</v>
      </c>
      <c r="C66" s="82">
        <v>62.500496916329055</v>
      </c>
      <c r="D66" s="25"/>
      <c r="E66" s="83">
        <v>62.31</v>
      </c>
      <c r="F66" s="28"/>
      <c r="G66" s="82">
        <v>66.11</v>
      </c>
      <c r="H66" s="25"/>
      <c r="I66" s="83">
        <v>65.08</v>
      </c>
      <c r="J66" s="28"/>
      <c r="K66" s="82">
        <v>56.16</v>
      </c>
      <c r="L66" s="25"/>
    </row>
    <row r="67" spans="2:12" ht="15" hidden="1" customHeight="1" outlineLevel="1">
      <c r="B67" s="24" t="s">
        <v>34</v>
      </c>
      <c r="C67" s="82">
        <v>64.607358801951591</v>
      </c>
      <c r="D67" s="25"/>
      <c r="E67" s="83">
        <v>65.040000000000006</v>
      </c>
      <c r="F67" s="28"/>
      <c r="G67" s="82">
        <v>66.84</v>
      </c>
      <c r="H67" s="25"/>
      <c r="I67" s="83">
        <v>66.430000000000007</v>
      </c>
      <c r="J67" s="28"/>
      <c r="K67" s="82">
        <v>58.06</v>
      </c>
      <c r="L67" s="25"/>
    </row>
    <row r="68" spans="2:12" ht="15" hidden="1" customHeight="1" outlineLevel="1">
      <c r="B68" s="24" t="s">
        <v>35</v>
      </c>
      <c r="C68" s="82">
        <v>64.313578962271322</v>
      </c>
      <c r="D68" s="25"/>
      <c r="E68" s="83">
        <v>66.849999999999994</v>
      </c>
      <c r="F68" s="28"/>
      <c r="G68" s="82">
        <v>68.67</v>
      </c>
      <c r="H68" s="25"/>
      <c r="I68" s="83">
        <v>60.05</v>
      </c>
      <c r="J68" s="28"/>
      <c r="K68" s="82">
        <v>49.77</v>
      </c>
      <c r="L68" s="25"/>
    </row>
    <row r="69" spans="2:12" ht="15" hidden="1" customHeight="1" outlineLevel="1">
      <c r="B69" s="24" t="s">
        <v>36</v>
      </c>
      <c r="C69" s="82">
        <v>62.828699399678577</v>
      </c>
      <c r="D69" s="25"/>
      <c r="E69" s="83">
        <v>64.66</v>
      </c>
      <c r="F69" s="28"/>
      <c r="G69" s="82">
        <v>63.63</v>
      </c>
      <c r="H69" s="25"/>
      <c r="I69" s="83">
        <v>68.17</v>
      </c>
      <c r="J69" s="28"/>
      <c r="K69" s="82">
        <v>48.3</v>
      </c>
      <c r="L69" s="25"/>
    </row>
    <row r="70" spans="2:12" ht="15" hidden="1" customHeight="1" outlineLevel="1">
      <c r="B70" s="24" t="s">
        <v>37</v>
      </c>
      <c r="C70" s="82">
        <v>79.292589913958508</v>
      </c>
      <c r="D70" s="25"/>
      <c r="E70" s="83">
        <v>82.44</v>
      </c>
      <c r="F70" s="28"/>
      <c r="G70" s="82">
        <v>79.92</v>
      </c>
      <c r="H70" s="25"/>
      <c r="I70" s="83">
        <v>83.64</v>
      </c>
      <c r="J70" s="28"/>
      <c r="K70" s="82">
        <v>40.409999999999997</v>
      </c>
      <c r="L70" s="25"/>
    </row>
    <row r="71" spans="2:12" ht="15" hidden="1" customHeight="1" outlineLevel="1">
      <c r="B71" s="24" t="s">
        <v>38</v>
      </c>
      <c r="C71" s="82">
        <v>70.232044233573689</v>
      </c>
      <c r="D71" s="25"/>
      <c r="E71" s="83">
        <v>72.569999999999993</v>
      </c>
      <c r="F71" s="28"/>
      <c r="G71" s="82">
        <v>71.22</v>
      </c>
      <c r="H71" s="25"/>
      <c r="I71" s="83">
        <v>75.81</v>
      </c>
      <c r="J71" s="28"/>
      <c r="K71" s="82">
        <v>44.65</v>
      </c>
      <c r="L71" s="25"/>
    </row>
    <row r="72" spans="2:12" ht="15" hidden="1" customHeight="1" outlineLevel="1">
      <c r="B72" s="24" t="s">
        <v>39</v>
      </c>
      <c r="C72" s="82">
        <v>57.496661397088019</v>
      </c>
      <c r="D72" s="25"/>
      <c r="E72" s="83">
        <v>59.2</v>
      </c>
      <c r="F72" s="28"/>
      <c r="G72" s="82">
        <v>58.81</v>
      </c>
      <c r="H72" s="25"/>
      <c r="I72" s="83">
        <v>60.75</v>
      </c>
      <c r="J72" s="28"/>
      <c r="K72" s="82">
        <v>44.6</v>
      </c>
      <c r="L72" s="25"/>
    </row>
    <row r="73" spans="2:12" ht="15" hidden="1" customHeight="1" outlineLevel="1">
      <c r="B73" s="24" t="s">
        <v>40</v>
      </c>
      <c r="C73" s="82">
        <v>52.210201699351792</v>
      </c>
      <c r="D73" s="25"/>
      <c r="E73" s="83">
        <v>53.9</v>
      </c>
      <c r="F73" s="28"/>
      <c r="G73" s="82">
        <v>52.8</v>
      </c>
      <c r="H73" s="25"/>
      <c r="I73" s="83">
        <v>54.45</v>
      </c>
      <c r="J73" s="28"/>
      <c r="K73" s="82">
        <v>42.41</v>
      </c>
      <c r="L73" s="25"/>
    </row>
    <row r="74" spans="2:12" ht="15" hidden="1" customHeight="1" outlineLevel="1">
      <c r="B74" s="24" t="s">
        <v>41</v>
      </c>
      <c r="C74" s="82">
        <v>64.675072727403972</v>
      </c>
      <c r="D74" s="25"/>
      <c r="E74" s="83">
        <v>69.28</v>
      </c>
      <c r="F74" s="28"/>
      <c r="G74" s="82">
        <v>64.290000000000006</v>
      </c>
      <c r="H74" s="25"/>
      <c r="I74" s="83">
        <v>65.22</v>
      </c>
      <c r="J74" s="28"/>
      <c r="K74" s="82">
        <v>47.18</v>
      </c>
      <c r="L74" s="25"/>
    </row>
    <row r="75" spans="2:12" ht="15" hidden="1" customHeight="1" outlineLevel="1">
      <c r="B75" s="24" t="s">
        <v>42</v>
      </c>
      <c r="C75" s="82">
        <v>67.585734274918323</v>
      </c>
      <c r="D75" s="25"/>
      <c r="E75" s="83">
        <v>68.63</v>
      </c>
      <c r="F75" s="28"/>
      <c r="G75" s="82">
        <v>69.349999999999994</v>
      </c>
      <c r="H75" s="25"/>
      <c r="I75" s="83">
        <v>73.37</v>
      </c>
      <c r="J75" s="28"/>
      <c r="K75" s="82">
        <v>53.79</v>
      </c>
      <c r="L75" s="25"/>
    </row>
    <row r="76" spans="2:12" ht="15" hidden="1" customHeight="1" outlineLevel="1">
      <c r="B76" s="24" t="s">
        <v>43</v>
      </c>
      <c r="C76" s="82">
        <v>69.118109974353345</v>
      </c>
      <c r="D76" s="25"/>
      <c r="E76" s="83">
        <v>69.92</v>
      </c>
      <c r="F76" s="28"/>
      <c r="G76" s="82">
        <v>71.260000000000005</v>
      </c>
      <c r="H76" s="25"/>
      <c r="I76" s="83">
        <v>74.62</v>
      </c>
      <c r="J76" s="28"/>
      <c r="K76" s="82">
        <v>58.68</v>
      </c>
      <c r="L76" s="25"/>
    </row>
    <row r="77" spans="2:12" ht="15" hidden="1" customHeight="1" outlineLevel="1">
      <c r="B77" s="24" t="s">
        <v>44</v>
      </c>
      <c r="C77" s="82">
        <v>65.707949146586728</v>
      </c>
      <c r="D77" s="25"/>
      <c r="E77" s="83">
        <v>69.849999999999994</v>
      </c>
      <c r="F77" s="28"/>
      <c r="G77" s="82">
        <v>68.349999999999994</v>
      </c>
      <c r="H77" s="25"/>
      <c r="I77" s="83">
        <v>66.91</v>
      </c>
      <c r="J77" s="28"/>
      <c r="K77" s="82">
        <v>41.49</v>
      </c>
      <c r="L77" s="25"/>
    </row>
    <row r="78" spans="2:12" collapsed="1">
      <c r="B78" s="38">
        <v>2006</v>
      </c>
      <c r="C78" s="87">
        <v>65.044807541401354</v>
      </c>
      <c r="D78" s="39"/>
      <c r="E78" s="87">
        <v>67.06123848158623</v>
      </c>
      <c r="F78" s="40"/>
      <c r="G78" s="87">
        <v>66.771820821215186</v>
      </c>
      <c r="H78" s="40"/>
      <c r="I78" s="87">
        <v>67.849960269218485</v>
      </c>
      <c r="J78" s="40"/>
      <c r="K78" s="87">
        <v>48.703241505442456</v>
      </c>
      <c r="L78" s="40"/>
    </row>
    <row r="79" spans="2:12" ht="15" customHeight="1">
      <c r="B79" s="42" t="s">
        <v>46</v>
      </c>
      <c r="C79" s="42"/>
      <c r="D79" s="42"/>
      <c r="E79" s="42"/>
      <c r="F79" s="42"/>
      <c r="G79" s="42"/>
      <c r="H79" s="42"/>
      <c r="I79" s="43"/>
      <c r="J79" s="43"/>
      <c r="K79" s="43"/>
      <c r="L79" s="43"/>
    </row>
  </sheetData>
  <mergeCells count="7">
    <mergeCell ref="B79:H79"/>
    <mergeCell ref="B5:L5"/>
    <mergeCell ref="C6:D6"/>
    <mergeCell ref="E6:F6"/>
    <mergeCell ref="G6:H6"/>
    <mergeCell ref="I6:J6"/>
    <mergeCell ref="K6:L6"/>
  </mergeCells>
  <hyperlinks>
    <hyperlink ref="N6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30" customHeight="1">
      <c r="B6" s="90" t="s">
        <v>48</v>
      </c>
      <c r="C6" s="47" t="str">
        <f>actualizaciones!A3</f>
        <v>acumulado MAYO 2010</v>
      </c>
      <c r="D6" s="47" t="str">
        <f>actualizaciones!A2</f>
        <v xml:space="preserve">acumulado MAYO 2011 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54.177104779124619</v>
      </c>
      <c r="D8" s="95">
        <v>61.739582341591429</v>
      </c>
      <c r="E8" s="96">
        <f>D8/C8-1</f>
        <v>0.13958807125811501</v>
      </c>
    </row>
    <row r="9" spans="2:6" ht="15" customHeight="1">
      <c r="B9" s="97" t="s">
        <v>67</v>
      </c>
      <c r="C9" s="98">
        <v>63.366596286979849</v>
      </c>
      <c r="D9" s="98">
        <v>74.155472454927192</v>
      </c>
      <c r="E9" s="99">
        <f t="shared" ref="E9:E25" si="0">D9/C9-1</f>
        <v>0.17026125435372585</v>
      </c>
      <c r="F9" s="100"/>
    </row>
    <row r="10" spans="2:6" ht="15" customHeight="1">
      <c r="B10" s="97" t="s">
        <v>73</v>
      </c>
      <c r="C10" s="98">
        <v>45.54752249928066</v>
      </c>
      <c r="D10" s="98">
        <v>50.08018364483604</v>
      </c>
      <c r="E10" s="99">
        <f t="shared" si="0"/>
        <v>9.9514987793835941E-2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56.333832049305016</v>
      </c>
      <c r="D12" s="95">
        <v>65.905917057384698</v>
      </c>
      <c r="E12" s="96">
        <f t="shared" si="0"/>
        <v>0.16991716451495642</v>
      </c>
    </row>
    <row r="13" spans="2:6" ht="15" customHeight="1">
      <c r="B13" s="97" t="s">
        <v>67</v>
      </c>
      <c r="C13" s="98">
        <v>68.225324801631899</v>
      </c>
      <c r="D13" s="98">
        <v>80.957717778909839</v>
      </c>
      <c r="E13" s="99">
        <f t="shared" si="0"/>
        <v>0.1866226802774178</v>
      </c>
      <c r="F13" s="100"/>
    </row>
    <row r="14" spans="2:6" ht="15" customHeight="1">
      <c r="B14" s="97" t="s">
        <v>73</v>
      </c>
      <c r="C14" s="98">
        <v>43.555582028775184</v>
      </c>
      <c r="D14" s="98">
        <v>49.291766039905454</v>
      </c>
      <c r="E14" s="99">
        <f t="shared" si="0"/>
        <v>0.13169802224983784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56.198460653702334</v>
      </c>
      <c r="D16" s="95">
        <v>66.190506740552024</v>
      </c>
      <c r="E16" s="96">
        <f t="shared" si="0"/>
        <v>0.17779928436867998</v>
      </c>
    </row>
    <row r="17" spans="2:12" ht="15" customHeight="1">
      <c r="B17" s="97" t="s">
        <v>67</v>
      </c>
      <c r="C17" s="98">
        <v>65.537969300897316</v>
      </c>
      <c r="D17" s="98">
        <v>78.847625251381629</v>
      </c>
      <c r="E17" s="99">
        <f t="shared" si="0"/>
        <v>0.20308313016805801</v>
      </c>
      <c r="F17" s="100"/>
    </row>
    <row r="18" spans="2:12" ht="15" customHeight="1">
      <c r="B18" s="97" t="s">
        <v>73</v>
      </c>
      <c r="C18" s="98">
        <v>50.49316232218402</v>
      </c>
      <c r="D18" s="98">
        <v>58.172819109263749</v>
      </c>
      <c r="E18" s="99">
        <f t="shared" si="0"/>
        <v>0.1520930049513991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56.130771897177674</v>
      </c>
      <c r="D20" s="95">
        <v>61.94822992561059</v>
      </c>
      <c r="E20" s="96">
        <f t="shared" si="0"/>
        <v>0.10364115496379678</v>
      </c>
    </row>
    <row r="21" spans="2:12" ht="15" customHeight="1">
      <c r="B21" s="97" t="s">
        <v>67</v>
      </c>
      <c r="C21" s="98">
        <v>62.031173597578807</v>
      </c>
      <c r="D21" s="98">
        <v>68.238573995115829</v>
      </c>
      <c r="E21" s="99">
        <f t="shared" si="0"/>
        <v>0.10006904653790571</v>
      </c>
      <c r="F21" s="100"/>
    </row>
    <row r="22" spans="2:12" ht="15" customHeight="1">
      <c r="B22" s="97" t="s">
        <v>73</v>
      </c>
      <c r="C22" s="98">
        <v>47.133794733309053</v>
      </c>
      <c r="D22" s="98">
        <v>50.584803867128819</v>
      </c>
      <c r="E22" s="99">
        <f t="shared" si="0"/>
        <v>7.3217298826588451E-2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38.245297590081037</v>
      </c>
      <c r="D24" s="95">
        <v>50.40765722099205</v>
      </c>
      <c r="E24" s="96">
        <f t="shared" si="0"/>
        <v>0.31800928211538704</v>
      </c>
    </row>
    <row r="25" spans="2:12" ht="15" customHeight="1">
      <c r="B25" s="97" t="s">
        <v>67</v>
      </c>
      <c r="C25" s="98">
        <v>38.245297590081037</v>
      </c>
      <c r="D25" s="98">
        <v>50.40765722099205</v>
      </c>
      <c r="E25" s="99">
        <f t="shared" si="0"/>
        <v>0.31800928211538704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30" customHeight="1">
      <c r="B6" s="67" t="s">
        <v>63</v>
      </c>
      <c r="C6" s="47" t="str">
        <f>actualizaciones!$A$3</f>
        <v>acumulado MAYO 2010</v>
      </c>
      <c r="D6" s="47" t="str">
        <f>actualizaciones!$A$2</f>
        <v xml:space="preserve">acumulado MAYO 2011 </v>
      </c>
      <c r="E6" s="69" t="s">
        <v>50</v>
      </c>
      <c r="G6" s="67" t="s">
        <v>63</v>
      </c>
      <c r="H6" s="47" t="str">
        <f>actualizaciones!$A$3</f>
        <v>acumulado MAYO 2010</v>
      </c>
      <c r="I6" s="47" t="str">
        <f>actualizaciones!$A$2</f>
        <v xml:space="preserve">acumulado MAYO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56.333832049305016</v>
      </c>
      <c r="D8" s="108">
        <v>65.905917057384698</v>
      </c>
      <c r="E8" s="54">
        <f>D8/C8-1</f>
        <v>0.16991716451495642</v>
      </c>
      <c r="G8" s="70" t="s">
        <v>99</v>
      </c>
      <c r="H8" s="108">
        <v>56.198460653702334</v>
      </c>
      <c r="I8" s="108">
        <v>66.190506740552024</v>
      </c>
      <c r="J8" s="54">
        <f>I8/H8-1</f>
        <v>0.17779928436867998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68.225324801631899</v>
      </c>
      <c r="D10" s="110">
        <v>80.957717778909839</v>
      </c>
      <c r="E10" s="74">
        <f>D10/C10-1</f>
        <v>0.1866226802774178</v>
      </c>
      <c r="G10" s="72" t="s">
        <v>67</v>
      </c>
      <c r="H10" s="110">
        <v>65.537969300897316</v>
      </c>
      <c r="I10" s="110">
        <v>78.847625251381629</v>
      </c>
      <c r="J10" s="74">
        <f>I10/H10-1</f>
        <v>0.20308313016805801</v>
      </c>
    </row>
    <row r="11" spans="2:10" ht="15" customHeight="1">
      <c r="B11" s="75" t="s">
        <v>68</v>
      </c>
      <c r="C11" s="111">
        <v>63.890902448359448</v>
      </c>
      <c r="D11" s="111">
        <v>79.326237227589573</v>
      </c>
      <c r="E11" s="61">
        <f>D11/C11-1</f>
        <v>0.24158893031298012</v>
      </c>
      <c r="G11" s="75" t="s">
        <v>68</v>
      </c>
      <c r="H11" s="111">
        <v>65.851765515438757</v>
      </c>
      <c r="I11" s="111">
        <v>75.683005410657415</v>
      </c>
      <c r="J11" s="61">
        <f>I11/H11-1</f>
        <v>0.14929348998112668</v>
      </c>
    </row>
    <row r="12" spans="2:10" ht="15" customHeight="1">
      <c r="B12" s="75" t="s">
        <v>69</v>
      </c>
      <c r="C12" s="111">
        <v>70.113250252018204</v>
      </c>
      <c r="D12" s="111">
        <v>83.674561253318657</v>
      </c>
      <c r="E12" s="61">
        <f>D12/C12-1</f>
        <v>0.19342008753773454</v>
      </c>
      <c r="G12" s="75" t="s">
        <v>69</v>
      </c>
      <c r="H12" s="111">
        <v>70.218263221714395</v>
      </c>
      <c r="I12" s="111">
        <v>87.384583545593486</v>
      </c>
      <c r="J12" s="61">
        <f>I12/H12-1</f>
        <v>0.24447087604084405</v>
      </c>
    </row>
    <row r="13" spans="2:10" ht="15" customHeight="1">
      <c r="B13" s="75" t="s">
        <v>70</v>
      </c>
      <c r="C13" s="111">
        <v>64.644875938767157</v>
      </c>
      <c r="D13" s="111">
        <v>75.81439201227947</v>
      </c>
      <c r="E13" s="61">
        <f>D13/C13-1</f>
        <v>0.17278269795261569</v>
      </c>
      <c r="G13" s="75" t="s">
        <v>70</v>
      </c>
      <c r="H13" s="111">
        <v>59.360163625607328</v>
      </c>
      <c r="I13" s="111">
        <v>67.755092738023635</v>
      </c>
      <c r="J13" s="61">
        <f>I13/H13-1</f>
        <v>0.14142361812484672</v>
      </c>
    </row>
    <row r="14" spans="2:10" ht="15" customHeight="1">
      <c r="B14" s="75" t="s">
        <v>71</v>
      </c>
      <c r="C14" s="111">
        <v>69.797097365083843</v>
      </c>
      <c r="D14" s="111">
        <v>45.811548739398162</v>
      </c>
      <c r="E14" s="61">
        <f>D14/C14-1</f>
        <v>-0.34364679236194862</v>
      </c>
      <c r="G14" s="75" t="s">
        <v>71</v>
      </c>
      <c r="H14" s="111">
        <v>48.466651331162147</v>
      </c>
      <c r="I14" s="111">
        <v>58.783818471174087</v>
      </c>
      <c r="J14" s="61">
        <f>I14/H14-1</f>
        <v>0.21287146639277732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43.555582028775184</v>
      </c>
      <c r="D16" s="110">
        <v>49.291766039905454</v>
      </c>
      <c r="E16" s="74">
        <f>D16/C16-1</f>
        <v>0.13169802224983784</v>
      </c>
      <c r="G16" s="72" t="s">
        <v>73</v>
      </c>
      <c r="H16" s="110">
        <v>50.49316232218402</v>
      </c>
      <c r="I16" s="110">
        <v>58.172819109263749</v>
      </c>
      <c r="J16" s="74">
        <f>I16/H16-1</f>
        <v>0.1520930049513991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30" customHeight="1">
      <c r="B20" s="67" t="s">
        <v>63</v>
      </c>
      <c r="C20" s="47" t="str">
        <f>actualizaciones!$A$3</f>
        <v>acumulado MAYO 2010</v>
      </c>
      <c r="D20" s="47" t="str">
        <f>actualizaciones!$A$2</f>
        <v xml:space="preserve">acumulado MAYO 2011 </v>
      </c>
      <c r="E20" s="69" t="s">
        <v>50</v>
      </c>
      <c r="G20" s="67" t="s">
        <v>63</v>
      </c>
      <c r="H20" s="47" t="str">
        <f>actualizaciones!$A$3</f>
        <v>acumulado MAYO 2010</v>
      </c>
      <c r="I20" s="47" t="str">
        <f>actualizaciones!$A$2</f>
        <v xml:space="preserve">acumulado MAYO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56.130771897177674</v>
      </c>
      <c r="D22" s="108">
        <v>61.94822992561059</v>
      </c>
      <c r="E22" s="54">
        <f>D22/C22-1</f>
        <v>0.10364115496379678</v>
      </c>
      <c r="G22" s="70" t="s">
        <v>99</v>
      </c>
      <c r="H22" s="108">
        <v>38.245297590081037</v>
      </c>
      <c r="I22" s="108">
        <v>50.40765722099205</v>
      </c>
      <c r="J22" s="54">
        <f>I22/H22-1</f>
        <v>0.31800928211538704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62.031173597578807</v>
      </c>
      <c r="D24" s="110">
        <v>68.238573995115829</v>
      </c>
      <c r="E24" s="74">
        <f>D24/C24-1</f>
        <v>0.10006904653790571</v>
      </c>
      <c r="G24" s="72" t="s">
        <v>67</v>
      </c>
      <c r="H24" s="110">
        <v>38.245297590081037</v>
      </c>
      <c r="I24" s="110">
        <v>50.40765722099205</v>
      </c>
      <c r="J24" s="74">
        <f>I24/H24-1</f>
        <v>0.31800928211538704</v>
      </c>
    </row>
    <row r="25" spans="2:12" ht="15" customHeight="1">
      <c r="B25" s="75" t="s">
        <v>77</v>
      </c>
      <c r="C25" s="111">
        <v>65.140054339908133</v>
      </c>
      <c r="D25" s="111">
        <v>70.010767957683953</v>
      </c>
      <c r="E25" s="61">
        <f>D25/C25-1</f>
        <v>7.4772943730748054E-2</v>
      </c>
      <c r="G25" s="75" t="s">
        <v>77</v>
      </c>
      <c r="H25" s="111">
        <v>65.140054339908133</v>
      </c>
      <c r="I25" s="111">
        <v>70.010767957683953</v>
      </c>
      <c r="J25" s="61">
        <f>I25/H25-1</f>
        <v>7.4772943730748054E-2</v>
      </c>
    </row>
    <row r="26" spans="2:12" ht="15" customHeight="1">
      <c r="B26" s="75" t="s">
        <v>70</v>
      </c>
      <c r="C26" s="111">
        <v>52.572445737472727</v>
      </c>
      <c r="D26" s="111">
        <v>65.294159406914602</v>
      </c>
      <c r="E26" s="61">
        <f>D26/C26-1</f>
        <v>0.24198443673268288</v>
      </c>
      <c r="G26" s="75" t="s">
        <v>70</v>
      </c>
      <c r="H26" s="111">
        <v>49.567252797442336</v>
      </c>
      <c r="I26" s="111">
        <v>55.694222425211237</v>
      </c>
      <c r="J26" s="61">
        <f>I26/H26-1</f>
        <v>0.12360922346870606</v>
      </c>
    </row>
    <row r="27" spans="2:12" ht="15" customHeight="1">
      <c r="B27" s="75" t="s">
        <v>71</v>
      </c>
      <c r="C27" s="111">
        <v>33.020258153862542</v>
      </c>
      <c r="D27" s="111">
        <v>25.243683752641019</v>
      </c>
      <c r="E27" s="61">
        <f>D27/C27-1</f>
        <v>-0.23550919453704688</v>
      </c>
      <c r="G27" s="75" t="s">
        <v>78</v>
      </c>
      <c r="H27" s="111">
        <v>44.757010631398984</v>
      </c>
      <c r="I27" s="111">
        <v>50.27118910527247</v>
      </c>
      <c r="J27" s="61">
        <f>I27/H27-1</f>
        <v>0.123202564158855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45.165562913907287</v>
      </c>
      <c r="I28" s="111">
        <v>38.364238410596023</v>
      </c>
      <c r="J28" s="61">
        <f>I28/H28-1</f>
        <v>-0.15058651026392977</v>
      </c>
    </row>
    <row r="29" spans="2:12" ht="15" customHeight="1">
      <c r="B29" s="72" t="s">
        <v>73</v>
      </c>
      <c r="C29" s="110">
        <v>47.133794733309053</v>
      </c>
      <c r="D29" s="110">
        <v>50.584803867128819</v>
      </c>
      <c r="E29" s="74">
        <f>D29/C29-1</f>
        <v>7.3217298826588451E-2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30" customHeight="1">
      <c r="B36" s="67" t="s">
        <v>63</v>
      </c>
      <c r="C36" s="47" t="str">
        <f>actualizaciones!$A$3</f>
        <v>acumulado MAYO 2010</v>
      </c>
      <c r="D36" s="47" t="str">
        <f>actualizaciones!$A$2</f>
        <v xml:space="preserve">acumulado MAYO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54.177104779124619</v>
      </c>
      <c r="D38" s="108">
        <v>61.739582341591429</v>
      </c>
      <c r="E38" s="54">
        <f>D38/C38-1</f>
        <v>0.13958807125811501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63.366596286979849</v>
      </c>
      <c r="D40" s="110">
        <v>74.155472454927192</v>
      </c>
      <c r="E40" s="74">
        <f t="shared" ref="E40:E45" si="0">D40/C40-1</f>
        <v>0.17026125435372585</v>
      </c>
    </row>
    <row r="41" spans="2:5" ht="15" customHeight="1">
      <c r="B41" s="75" t="s">
        <v>68</v>
      </c>
      <c r="C41" s="111">
        <v>55.60684848526099</v>
      </c>
      <c r="D41" s="111">
        <v>68.911947074317837</v>
      </c>
      <c r="E41" s="61">
        <f t="shared" si="0"/>
        <v>0.23927086233961736</v>
      </c>
    </row>
    <row r="42" spans="2:5" ht="15" customHeight="1">
      <c r="B42" s="75" t="s">
        <v>69</v>
      </c>
      <c r="C42" s="111">
        <v>67.73094668687196</v>
      </c>
      <c r="D42" s="111">
        <v>79.574053105800758</v>
      </c>
      <c r="E42" s="61">
        <f t="shared" si="0"/>
        <v>0.17485517327375999</v>
      </c>
    </row>
    <row r="43" spans="2:5" ht="15" customHeight="1">
      <c r="B43" s="75" t="s">
        <v>70</v>
      </c>
      <c r="C43" s="111">
        <v>59.008698910990205</v>
      </c>
      <c r="D43" s="111">
        <v>66.31480502993891</v>
      </c>
      <c r="E43" s="61">
        <f t="shared" si="0"/>
        <v>0.12381405205983897</v>
      </c>
    </row>
    <row r="44" spans="2:5" ht="15" customHeight="1">
      <c r="B44" s="75" t="s">
        <v>78</v>
      </c>
      <c r="C44" s="111">
        <v>44.638792489429733</v>
      </c>
      <c r="D44" s="111">
        <v>52.095109642808431</v>
      </c>
      <c r="E44" s="61">
        <f t="shared" si="0"/>
        <v>0.16703671263384479</v>
      </c>
    </row>
    <row r="45" spans="2:5" ht="15" customHeight="1">
      <c r="B45" s="75" t="s">
        <v>79</v>
      </c>
      <c r="C45" s="111">
        <v>53.125310741204778</v>
      </c>
      <c r="D45" s="111">
        <v>55.232716159868481</v>
      </c>
      <c r="E45" s="61">
        <f t="shared" si="0"/>
        <v>3.9668575849461707E-2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45.54752249928066</v>
      </c>
      <c r="D47" s="110">
        <v>50.08018364483604</v>
      </c>
      <c r="E47" s="74">
        <f>D47/C47-1</f>
        <v>9.9514987793835941E-2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5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79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40</v>
      </c>
      <c r="C8" s="113">
        <v>7.3181305488860353</v>
      </c>
      <c r="D8" s="114">
        <f t="shared" ref="D8:D12" si="0">C8/C21-1</f>
        <v>7.5415464935307819E-2</v>
      </c>
      <c r="E8" s="115">
        <v>7.9582544892836458</v>
      </c>
      <c r="F8" s="116">
        <f t="shared" ref="F8:F12" si="1">E8/E21-1</f>
        <v>0.10715440309209967</v>
      </c>
      <c r="G8" s="113">
        <v>8.0125650040642835</v>
      </c>
      <c r="H8" s="114">
        <f t="shared" ref="H8:H12" si="2">G8/G21-1</f>
        <v>7.4625693801092519E-2</v>
      </c>
      <c r="I8" s="115">
        <v>6.5705836575875489</v>
      </c>
      <c r="J8" s="116">
        <f t="shared" ref="J8:J12" si="3">I8/I21-1</f>
        <v>-1.0218417147906167E-2</v>
      </c>
      <c r="K8" s="113">
        <v>2.0243198054415563</v>
      </c>
      <c r="L8" s="114">
        <f t="shared" ref="L8:L12" si="4">K8/K21-1</f>
        <v>-7.9105772589118661E-3</v>
      </c>
    </row>
    <row r="9" spans="2:18">
      <c r="B9" s="24" t="s">
        <v>41</v>
      </c>
      <c r="C9" s="113">
        <v>7.1377246896853972</v>
      </c>
      <c r="D9" s="114">
        <f t="shared" si="0"/>
        <v>0.11513241655354345</v>
      </c>
      <c r="E9" s="115">
        <v>7.4778147901399068</v>
      </c>
      <c r="F9" s="116">
        <f t="shared" si="1"/>
        <v>0.10348640518864105</v>
      </c>
      <c r="G9" s="113">
        <v>7.5776976319028009</v>
      </c>
      <c r="H9" s="114">
        <f t="shared" si="2"/>
        <v>0.16119547365297238</v>
      </c>
      <c r="I9" s="115">
        <v>6.9952208544532946</v>
      </c>
      <c r="J9" s="116">
        <f t="shared" si="3"/>
        <v>0.11324540624574397</v>
      </c>
      <c r="K9" s="113">
        <v>2.1224684298308314</v>
      </c>
      <c r="L9" s="114">
        <f t="shared" si="4"/>
        <v>-2.9673688867651982E-2</v>
      </c>
    </row>
    <row r="10" spans="2:18">
      <c r="B10" s="24" t="s">
        <v>42</v>
      </c>
      <c r="C10" s="113">
        <v>8.0508114510135425</v>
      </c>
      <c r="D10" s="114">
        <f t="shared" si="0"/>
        <v>2.429832938717591E-2</v>
      </c>
      <c r="E10" s="115">
        <v>8.4030626571733453</v>
      </c>
      <c r="F10" s="116">
        <f t="shared" si="1"/>
        <v>3.5985935760497467E-2</v>
      </c>
      <c r="G10" s="113">
        <v>8.8313833028641078</v>
      </c>
      <c r="H10" s="114">
        <f t="shared" si="2"/>
        <v>4.6276287078209188E-2</v>
      </c>
      <c r="I10" s="115">
        <v>8.3000000000000007</v>
      </c>
      <c r="J10" s="116">
        <f t="shared" si="3"/>
        <v>8.7396806118598125E-3</v>
      </c>
      <c r="K10" s="113">
        <v>2.1524711490215753</v>
      </c>
      <c r="L10" s="114">
        <f t="shared" si="4"/>
        <v>0.10205917884561533</v>
      </c>
    </row>
    <row r="11" spans="2:18">
      <c r="B11" s="24" t="s">
        <v>43</v>
      </c>
      <c r="C11" s="113">
        <v>8.57</v>
      </c>
      <c r="D11" s="114">
        <f>C11/C24-1</f>
        <v>3.848634006285323E-2</v>
      </c>
      <c r="E11" s="115">
        <v>9.0399999999999991</v>
      </c>
      <c r="F11" s="116">
        <f t="shared" si="1"/>
        <v>4.8723897911832958E-2</v>
      </c>
      <c r="G11" s="113">
        <v>9.2100000000000009</v>
      </c>
      <c r="H11" s="114">
        <f t="shared" si="2"/>
        <v>7.0930232558139572E-2</v>
      </c>
      <c r="I11" s="115">
        <v>9.42</v>
      </c>
      <c r="J11" s="116">
        <f t="shared" si="3"/>
        <v>-1.0504201680672232E-2</v>
      </c>
      <c r="K11" s="113">
        <v>2.3199999999999998</v>
      </c>
      <c r="L11" s="114">
        <f t="shared" si="4"/>
        <v>0.12077294685990347</v>
      </c>
    </row>
    <row r="12" spans="2:18">
      <c r="B12" s="24" t="s">
        <v>44</v>
      </c>
      <c r="C12" s="113">
        <v>8.859663865546219</v>
      </c>
      <c r="D12" s="114">
        <f t="shared" si="0"/>
        <v>4.9216915339237444E-2</v>
      </c>
      <c r="E12" s="115">
        <v>9.39</v>
      </c>
      <c r="F12" s="116">
        <f t="shared" si="1"/>
        <v>6.2217194570135748E-2</v>
      </c>
      <c r="G12" s="113">
        <v>9.4700000000000006</v>
      </c>
      <c r="H12" s="114">
        <f t="shared" si="2"/>
        <v>8.7256027554534876E-2</v>
      </c>
      <c r="I12" s="115">
        <v>9.33</v>
      </c>
      <c r="J12" s="116">
        <f t="shared" si="3"/>
        <v>-1.2698412698412653E-2</v>
      </c>
      <c r="K12" s="113">
        <v>2.2799999999999998</v>
      </c>
      <c r="L12" s="114">
        <f t="shared" si="4"/>
        <v>5.0691244239631228E-2</v>
      </c>
    </row>
    <row r="13" spans="2:18" ht="25.5">
      <c r="B13" s="30" t="str">
        <f>actualizaciones!$A$2</f>
        <v xml:space="preserve">acumulado MAYO 2011 </v>
      </c>
      <c r="C13" s="117">
        <v>7.9701542807059171</v>
      </c>
      <c r="D13" s="118">
        <v>5.7685235376679689E-2</v>
      </c>
      <c r="E13" s="119">
        <v>8.4150441226954218</v>
      </c>
      <c r="F13" s="120">
        <v>7.0538300356859818E-2</v>
      </c>
      <c r="G13" s="119">
        <v>8.6060318732628875</v>
      </c>
      <c r="H13" s="120">
        <v>8.490118989844575E-2</v>
      </c>
      <c r="I13" s="119">
        <v>8.1335158618662344</v>
      </c>
      <c r="J13" s="120">
        <v>1.617045833799291E-2</v>
      </c>
      <c r="K13" s="119">
        <v>2.1793676470588235</v>
      </c>
      <c r="L13" s="120">
        <v>4.7778993592776153E-2</v>
      </c>
      <c r="O13" s="21"/>
      <c r="P13" s="21"/>
      <c r="Q13" s="21"/>
      <c r="R13" s="21"/>
    </row>
    <row r="14" spans="2:18" outlineLevel="1">
      <c r="B14" s="24" t="s">
        <v>33</v>
      </c>
      <c r="C14" s="113">
        <v>7.4864179894831473</v>
      </c>
      <c r="D14" s="114">
        <f>C14/C27-1</f>
        <v>-5.6742507769950601E-2</v>
      </c>
      <c r="E14" s="115">
        <v>8.01</v>
      </c>
      <c r="F14" s="116">
        <f>E14/E27-1</f>
        <v>-5.0509091431284459E-2</v>
      </c>
      <c r="G14" s="113">
        <v>8.27</v>
      </c>
      <c r="H14" s="114">
        <f>G14/G27-1</f>
        <v>-2.0601013876686558E-3</v>
      </c>
      <c r="I14" s="115">
        <v>7.7400869610407605</v>
      </c>
      <c r="J14" s="116">
        <f>I14/I27-1</f>
        <v>-3.8805256241661201E-2</v>
      </c>
      <c r="K14" s="113">
        <v>2.12</v>
      </c>
      <c r="L14" s="114">
        <f>K14/K27-1</f>
        <v>-0.23100343718815819</v>
      </c>
    </row>
    <row r="15" spans="2:18" outlineLevel="1">
      <c r="B15" s="24" t="s">
        <v>34</v>
      </c>
      <c r="C15" s="113">
        <v>8.12033864546855</v>
      </c>
      <c r="D15" s="114">
        <f t="shared" ref="D15:F65" si="5">C15/C28-1</f>
        <v>7.1676117542205375E-3</v>
      </c>
      <c r="E15" s="115">
        <v>8.83</v>
      </c>
      <c r="F15" s="116">
        <f t="shared" si="5"/>
        <v>1.3316884628803871E-2</v>
      </c>
      <c r="G15" s="113">
        <v>8.58</v>
      </c>
      <c r="H15" s="114">
        <f t="shared" ref="H15:H25" si="6">G15/G28-1</f>
        <v>2.2717016978689442E-2</v>
      </c>
      <c r="I15" s="115">
        <v>7.94</v>
      </c>
      <c r="J15" s="116">
        <f t="shared" ref="J15:J25" si="7">I15/I28-1</f>
        <v>-5.2055294699249188E-3</v>
      </c>
      <c r="K15" s="113">
        <v>2.02</v>
      </c>
      <c r="L15" s="114">
        <f t="shared" ref="L15:L25" si="8">K15/K28-1</f>
        <v>2.0062084897487731E-2</v>
      </c>
    </row>
    <row r="16" spans="2:18" outlineLevel="1">
      <c r="B16" s="24" t="s">
        <v>35</v>
      </c>
      <c r="C16" s="113">
        <v>7.0597545703828581</v>
      </c>
      <c r="D16" s="114">
        <f t="shared" si="5"/>
        <v>-6.661817712961926E-3</v>
      </c>
      <c r="E16" s="115">
        <v>7.55</v>
      </c>
      <c r="F16" s="116">
        <f t="shared" si="5"/>
        <v>-8.6862155831124443E-4</v>
      </c>
      <c r="G16" s="113">
        <v>7.81</v>
      </c>
      <c r="H16" s="114">
        <f t="shared" si="6"/>
        <v>1.7172011536862541E-2</v>
      </c>
      <c r="I16" s="115">
        <v>6.25</v>
      </c>
      <c r="J16" s="116">
        <f t="shared" si="7"/>
        <v>-2.3406230988440857E-2</v>
      </c>
      <c r="K16" s="113">
        <v>2.02</v>
      </c>
      <c r="L16" s="114">
        <f t="shared" si="8"/>
        <v>-0.10686296168450116</v>
      </c>
    </row>
    <row r="17" spans="2:18" outlineLevel="1">
      <c r="B17" s="24" t="s">
        <v>36</v>
      </c>
      <c r="C17" s="113">
        <v>7.6183522010157478</v>
      </c>
      <c r="D17" s="114">
        <f t="shared" si="5"/>
        <v>-6.956202540417844E-3</v>
      </c>
      <c r="E17" s="115">
        <v>8.1579150141643062</v>
      </c>
      <c r="F17" s="116">
        <f t="shared" si="5"/>
        <v>-3.9114839321047534E-2</v>
      </c>
      <c r="G17" s="113">
        <v>8.6818645104301151</v>
      </c>
      <c r="H17" s="114">
        <f t="shared" si="6"/>
        <v>7.5819641936817117E-2</v>
      </c>
      <c r="I17" s="115">
        <v>6.1674207335610438</v>
      </c>
      <c r="J17" s="116">
        <f t="shared" si="7"/>
        <v>-0.10095907674037263</v>
      </c>
      <c r="K17" s="113">
        <v>2.160290742157613</v>
      </c>
      <c r="L17" s="114">
        <f t="shared" si="8"/>
        <v>-7.2836591348663937E-2</v>
      </c>
    </row>
    <row r="18" spans="2:18" outlineLevel="1">
      <c r="B18" s="24" t="s">
        <v>37</v>
      </c>
      <c r="C18" s="113">
        <v>7.746673459473171</v>
      </c>
      <c r="D18" s="114">
        <f t="shared" si="5"/>
        <v>1.5090239408137363E-2</v>
      </c>
      <c r="E18" s="115">
        <v>8.4056728232189979</v>
      </c>
      <c r="F18" s="116">
        <f t="shared" si="5"/>
        <v>2.5082051612073109E-2</v>
      </c>
      <c r="G18" s="113">
        <v>8.4193019222430987</v>
      </c>
      <c r="H18" s="114">
        <f t="shared" si="6"/>
        <v>3.6859842640775797E-2</v>
      </c>
      <c r="I18" s="115">
        <v>6.1924175610838397</v>
      </c>
      <c r="J18" s="116">
        <f t="shared" si="7"/>
        <v>-4.2903004469267425E-2</v>
      </c>
      <c r="K18" s="113">
        <v>2.31</v>
      </c>
      <c r="L18" s="114">
        <f t="shared" si="8"/>
        <v>-0.16000000000000003</v>
      </c>
    </row>
    <row r="19" spans="2:18" outlineLevel="1">
      <c r="B19" s="24" t="s">
        <v>38</v>
      </c>
      <c r="C19" s="113">
        <v>7.2097221329657692</v>
      </c>
      <c r="D19" s="114">
        <f t="shared" si="5"/>
        <v>-1.53210634713703E-2</v>
      </c>
      <c r="E19" s="115">
        <v>7.9961988357786877</v>
      </c>
      <c r="F19" s="116">
        <f t="shared" si="5"/>
        <v>-9.145125677981758E-3</v>
      </c>
      <c r="G19" s="113">
        <v>7.8896900575377362</v>
      </c>
      <c r="H19" s="114">
        <f t="shared" si="6"/>
        <v>-2.5676286298690343E-3</v>
      </c>
      <c r="I19" s="115">
        <v>5.9917804245168984</v>
      </c>
      <c r="J19" s="116">
        <f t="shared" si="7"/>
        <v>-3.8237492051862332E-2</v>
      </c>
      <c r="K19" s="113">
        <v>2.16</v>
      </c>
      <c r="L19" s="114">
        <f t="shared" si="8"/>
        <v>-5.6768558951964976E-2</v>
      </c>
    </row>
    <row r="20" spans="2:18" outlineLevel="1">
      <c r="B20" s="24" t="s">
        <v>39</v>
      </c>
      <c r="C20" s="113">
        <v>7.0978041995716685</v>
      </c>
      <c r="D20" s="114">
        <f t="shared" si="5"/>
        <v>-3.3241513826265168E-2</v>
      </c>
      <c r="E20" s="115">
        <v>7.7320728954126166</v>
      </c>
      <c r="F20" s="116">
        <f t="shared" si="5"/>
        <v>-3.1593157858701759E-2</v>
      </c>
      <c r="G20" s="113">
        <v>7.8386270730321908</v>
      </c>
      <c r="H20" s="114">
        <f t="shared" si="6"/>
        <v>-2.0412479793293414E-2</v>
      </c>
      <c r="I20" s="115">
        <v>6.3578595834815008</v>
      </c>
      <c r="J20" s="116">
        <f t="shared" si="7"/>
        <v>-2.3214425449739617E-2</v>
      </c>
      <c r="K20" s="113">
        <v>2.0601640119854912</v>
      </c>
      <c r="L20" s="114">
        <f t="shared" si="8"/>
        <v>-6.5294599928296559E-2</v>
      </c>
      <c r="N20" s="29"/>
      <c r="O20" s="29"/>
      <c r="P20" s="29"/>
    </row>
    <row r="21" spans="2:18" outlineLevel="1">
      <c r="B21" s="24" t="s">
        <v>40</v>
      </c>
      <c r="C21" s="113">
        <v>6.8049333373927823</v>
      </c>
      <c r="D21" s="114">
        <f t="shared" si="5"/>
        <v>-1.6254944659779946E-2</v>
      </c>
      <c r="E21" s="115">
        <v>7.188025867988741</v>
      </c>
      <c r="F21" s="116">
        <f t="shared" si="5"/>
        <v>-1.2633809342205926E-2</v>
      </c>
      <c r="G21" s="113">
        <v>7.4561450096384592</v>
      </c>
      <c r="H21" s="114">
        <f t="shared" si="6"/>
        <v>2.1700281772121244E-3</v>
      </c>
      <c r="I21" s="115">
        <v>6.6384177796622144</v>
      </c>
      <c r="J21" s="116">
        <f t="shared" si="7"/>
        <v>-1.5071546044181927E-2</v>
      </c>
      <c r="K21" s="113">
        <v>2.0404610300636739</v>
      </c>
      <c r="L21" s="114">
        <f t="shared" si="8"/>
        <v>-8.9079897293002808E-2</v>
      </c>
    </row>
    <row r="22" spans="2:18" outlineLevel="1">
      <c r="B22" s="24" t="s">
        <v>41</v>
      </c>
      <c r="C22" s="113">
        <v>6.4007866543288472</v>
      </c>
      <c r="D22" s="114">
        <f t="shared" si="5"/>
        <v>-8.2291084742508458E-2</v>
      </c>
      <c r="E22" s="115">
        <v>6.7765354923983629</v>
      </c>
      <c r="F22" s="116">
        <f t="shared" si="5"/>
        <v>-0.11985141615146566</v>
      </c>
      <c r="G22" s="113">
        <v>6.5257726229885602</v>
      </c>
      <c r="H22" s="114">
        <f t="shared" si="6"/>
        <v>-0.10113324752223685</v>
      </c>
      <c r="I22" s="115">
        <v>6.2836287625418059</v>
      </c>
      <c r="J22" s="116">
        <f t="shared" si="7"/>
        <v>-1.8183005852842826E-2</v>
      </c>
      <c r="K22" s="113">
        <v>2.1873759430000002</v>
      </c>
      <c r="L22" s="114">
        <f t="shared" si="8"/>
        <v>-4.0624586403508633E-2</v>
      </c>
    </row>
    <row r="23" spans="2:18" outlineLevel="1">
      <c r="B23" s="24" t="s">
        <v>42</v>
      </c>
      <c r="C23" s="113">
        <v>7.8598306958386193</v>
      </c>
      <c r="D23" s="114">
        <f t="shared" si="5"/>
        <v>-2.0334208218096728E-2</v>
      </c>
      <c r="E23" s="115">
        <v>8.1111744543180677</v>
      </c>
      <c r="F23" s="116">
        <f t="shared" si="5"/>
        <v>-5.3538570091240634E-2</v>
      </c>
      <c r="G23" s="113">
        <v>8.4407755503341164</v>
      </c>
      <c r="H23" s="114">
        <f t="shared" si="6"/>
        <v>2.065000608635037E-2</v>
      </c>
      <c r="I23" s="115">
        <v>8.2280891289669142</v>
      </c>
      <c r="J23" s="116">
        <f t="shared" si="7"/>
        <v>-2.0465579884891172E-2</v>
      </c>
      <c r="K23" s="113">
        <v>1.9531357211472484</v>
      </c>
      <c r="L23" s="114">
        <f t="shared" si="8"/>
        <v>-0.1653266148943382</v>
      </c>
    </row>
    <row r="24" spans="2:18" outlineLevel="1">
      <c r="B24" s="24" t="s">
        <v>43</v>
      </c>
      <c r="C24" s="113">
        <v>8.2523955004370215</v>
      </c>
      <c r="D24" s="114">
        <f t="shared" si="5"/>
        <v>1.1151403420307515E-2</v>
      </c>
      <c r="E24" s="115">
        <v>8.6199999999999992</v>
      </c>
      <c r="F24" s="116">
        <f t="shared" si="5"/>
        <v>3.9806996381182236E-2</v>
      </c>
      <c r="G24" s="113">
        <v>8.6</v>
      </c>
      <c r="H24" s="114">
        <f t="shared" si="6"/>
        <v>-1.3761467889908396E-2</v>
      </c>
      <c r="I24" s="115">
        <v>9.52</v>
      </c>
      <c r="J24" s="116">
        <f t="shared" si="7"/>
        <v>5.8954393770856539E-2</v>
      </c>
      <c r="K24" s="113">
        <v>2.0699999999999998</v>
      </c>
      <c r="L24" s="114">
        <f t="shared" si="8"/>
        <v>-0.20077220077220082</v>
      </c>
    </row>
    <row r="25" spans="2:18" outlineLevel="1">
      <c r="B25" s="24" t="s">
        <v>44</v>
      </c>
      <c r="C25" s="113">
        <v>8.4440726564932227</v>
      </c>
      <c r="D25" s="114">
        <f t="shared" si="5"/>
        <v>-6.0115443061264817E-2</v>
      </c>
      <c r="E25" s="115">
        <v>8.84</v>
      </c>
      <c r="F25" s="116">
        <f t="shared" si="5"/>
        <v>-3.0701754385964897E-2</v>
      </c>
      <c r="G25" s="113">
        <v>8.7100000000000009</v>
      </c>
      <c r="H25" s="114">
        <f t="shared" si="6"/>
        <v>-7.7330508474576121E-2</v>
      </c>
      <c r="I25" s="115">
        <v>9.4499999999999993</v>
      </c>
      <c r="J25" s="116">
        <f t="shared" si="7"/>
        <v>-8.252427184466038E-2</v>
      </c>
      <c r="K25" s="113">
        <v>2.17</v>
      </c>
      <c r="L25" s="114">
        <f t="shared" si="8"/>
        <v>-0.10699588477366262</v>
      </c>
    </row>
    <row r="26" spans="2:18" ht="15" customHeight="1">
      <c r="B26" s="35">
        <v>2010</v>
      </c>
      <c r="C26" s="121">
        <v>7.4988521782326796</v>
      </c>
      <c r="D26" s="122">
        <f>C26/C39-1</f>
        <v>-2.2747443111520327E-2</v>
      </c>
      <c r="E26" s="121">
        <v>8.0018504852338062</v>
      </c>
      <c r="F26" s="122">
        <f>E26/E39-1</f>
        <v>-2.3979058112307605E-2</v>
      </c>
      <c r="G26" s="121">
        <v>8.0939274883978083</v>
      </c>
      <c r="H26" s="122">
        <f>G26/G39-1</f>
        <v>-4.3738920378029178E-3</v>
      </c>
      <c r="I26" s="121">
        <v>7.1897370610189304</v>
      </c>
      <c r="J26" s="122">
        <f>I26/I39-1</f>
        <v>-2.5714724382263077E-2</v>
      </c>
      <c r="K26" s="121">
        <v>2.096033241781214</v>
      </c>
      <c r="L26" s="122">
        <f>K26/K39-1</f>
        <v>-0.11168139652741826</v>
      </c>
      <c r="O26" s="21"/>
      <c r="P26" s="21"/>
      <c r="Q26" s="21"/>
      <c r="R26" s="21"/>
    </row>
    <row r="27" spans="2:18" ht="15" hidden="1" customHeight="1" outlineLevel="1">
      <c r="B27" s="24" t="s">
        <v>33</v>
      </c>
      <c r="C27" s="113">
        <v>7.9367702362837926</v>
      </c>
      <c r="D27" s="114">
        <f t="shared" si="5"/>
        <v>-3.0459494642648299E-2</v>
      </c>
      <c r="E27" s="115">
        <v>8.4360997327235694</v>
      </c>
      <c r="F27" s="116">
        <f t="shared" si="5"/>
        <v>-2.4728354598431368E-2</v>
      </c>
      <c r="G27" s="113">
        <v>8.2870722089573832</v>
      </c>
      <c r="H27" s="114">
        <f t="shared" ref="H27:H64" si="9">G27/G40-1</f>
        <v>-5.7215903417817571E-2</v>
      </c>
      <c r="I27" s="115">
        <v>8.0525689630557888</v>
      </c>
      <c r="J27" s="116">
        <f t="shared" ref="J27:J64" si="10">I27/I40-1</f>
        <v>-3.6774047481364924E-2</v>
      </c>
      <c r="K27" s="113">
        <v>2.7568393703194252</v>
      </c>
      <c r="L27" s="114">
        <f t="shared" ref="L27:L64" si="11">K27/K40-1</f>
        <v>0.16322336300397677</v>
      </c>
      <c r="N27" s="29"/>
      <c r="O27" s="29"/>
      <c r="P27" s="29"/>
    </row>
    <row r="28" spans="2:18" ht="15" hidden="1" customHeight="1" outlineLevel="1">
      <c r="B28" s="24" t="s">
        <v>34</v>
      </c>
      <c r="C28" s="113">
        <v>8.0625494214662652</v>
      </c>
      <c r="D28" s="114">
        <f t="shared" si="5"/>
        <v>2.3196004959372685E-2</v>
      </c>
      <c r="E28" s="115">
        <v>8.7139572368169773</v>
      </c>
      <c r="F28" s="116">
        <f t="shared" si="5"/>
        <v>3.3684132481254681E-2</v>
      </c>
      <c r="G28" s="113">
        <v>8.3894174610949914</v>
      </c>
      <c r="H28" s="114">
        <f t="shared" si="9"/>
        <v>3.3179490282634561E-2</v>
      </c>
      <c r="I28" s="115">
        <v>7.9815481842889424</v>
      </c>
      <c r="J28" s="116">
        <f t="shared" si="10"/>
        <v>-3.5520369177349798E-3</v>
      </c>
      <c r="K28" s="113">
        <v>1.9802716225875625</v>
      </c>
      <c r="L28" s="114">
        <f t="shared" si="11"/>
        <v>-0.167953099753125</v>
      </c>
      <c r="O28" s="29"/>
      <c r="P28" s="29"/>
      <c r="Q28" s="29"/>
    </row>
    <row r="29" spans="2:18" ht="15" hidden="1" customHeight="1" outlineLevel="1">
      <c r="B29" s="24" t="s">
        <v>35</v>
      </c>
      <c r="C29" s="113">
        <v>7.1071007802485235</v>
      </c>
      <c r="D29" s="114">
        <f t="shared" si="5"/>
        <v>-4.5850611501949912E-2</v>
      </c>
      <c r="E29" s="115">
        <v>7.5565637942184125</v>
      </c>
      <c r="F29" s="116">
        <f t="shared" si="5"/>
        <v>-5.7785063065035835E-2</v>
      </c>
      <c r="G29" s="113">
        <v>7.6781507074695625</v>
      </c>
      <c r="H29" s="114">
        <f t="shared" si="9"/>
        <v>-2.6850353932881821E-2</v>
      </c>
      <c r="I29" s="115">
        <v>6.3997950819672127</v>
      </c>
      <c r="J29" s="116">
        <f t="shared" si="10"/>
        <v>-0.10866363760902331</v>
      </c>
      <c r="K29" s="113">
        <v>2.2616909985166678</v>
      </c>
      <c r="L29" s="114">
        <f t="shared" si="11"/>
        <v>-1.6656087601448766E-2</v>
      </c>
    </row>
    <row r="30" spans="2:18" ht="15" hidden="1" customHeight="1" outlineLevel="1">
      <c r="B30" s="24" t="s">
        <v>36</v>
      </c>
      <c r="C30" s="113">
        <v>7.6717182268346251</v>
      </c>
      <c r="D30" s="114">
        <f t="shared" si="5"/>
        <v>-2.7510196180655866E-2</v>
      </c>
      <c r="E30" s="115">
        <v>8.49</v>
      </c>
      <c r="F30" s="116">
        <f t="shared" si="5"/>
        <v>-2.1889400921658919E-2</v>
      </c>
      <c r="G30" s="113">
        <v>8.07</v>
      </c>
      <c r="H30" s="114">
        <f t="shared" si="9"/>
        <v>-6.380510440835252E-2</v>
      </c>
      <c r="I30" s="115">
        <v>6.86</v>
      </c>
      <c r="J30" s="116">
        <f t="shared" si="10"/>
        <v>-4.9861495844875314E-2</v>
      </c>
      <c r="K30" s="113">
        <v>2.33</v>
      </c>
      <c r="L30" s="114">
        <f t="shared" si="11"/>
        <v>3.0973451327433787E-2</v>
      </c>
    </row>
    <row r="31" spans="2:18" ht="15" hidden="1" customHeight="1" outlineLevel="1">
      <c r="B31" s="24" t="s">
        <v>37</v>
      </c>
      <c r="C31" s="113">
        <v>7.6315121146174931</v>
      </c>
      <c r="D31" s="114">
        <f t="shared" si="5"/>
        <v>-2.3677343140679041E-2</v>
      </c>
      <c r="E31" s="115">
        <v>8.1999999999999993</v>
      </c>
      <c r="F31" s="116">
        <f t="shared" si="5"/>
        <v>-3.6427732079906017E-2</v>
      </c>
      <c r="G31" s="113">
        <v>8.1199999999999992</v>
      </c>
      <c r="H31" s="114">
        <f t="shared" si="9"/>
        <v>-4.4705882352941262E-2</v>
      </c>
      <c r="I31" s="115">
        <v>6.47</v>
      </c>
      <c r="J31" s="116">
        <f t="shared" si="10"/>
        <v>-7.0402298850574696E-2</v>
      </c>
      <c r="K31" s="113">
        <v>2.75</v>
      </c>
      <c r="L31" s="114">
        <f t="shared" si="11"/>
        <v>6.1776061776061875E-2</v>
      </c>
    </row>
    <row r="32" spans="2:18" ht="15" hidden="1" customHeight="1" outlineLevel="1">
      <c r="B32" s="24" t="s">
        <v>38</v>
      </c>
      <c r="C32" s="113">
        <v>7.3219014498094177</v>
      </c>
      <c r="D32" s="114">
        <f t="shared" si="5"/>
        <v>-9.9666139594407621E-2</v>
      </c>
      <c r="E32" s="115">
        <v>8.07</v>
      </c>
      <c r="F32" s="116">
        <f t="shared" si="5"/>
        <v>-0.12944983818770217</v>
      </c>
      <c r="G32" s="113">
        <v>7.91</v>
      </c>
      <c r="H32" s="114">
        <f t="shared" si="9"/>
        <v>-0.10419026047565116</v>
      </c>
      <c r="I32" s="115">
        <v>6.23</v>
      </c>
      <c r="J32" s="116">
        <f t="shared" si="10"/>
        <v>-8.247422680412364E-2</v>
      </c>
      <c r="K32" s="113">
        <v>2.29</v>
      </c>
      <c r="L32" s="114">
        <f t="shared" si="11"/>
        <v>-0.11583011583011582</v>
      </c>
      <c r="O32" s="21"/>
      <c r="P32" s="21"/>
      <c r="Q32" s="21"/>
    </row>
    <row r="33" spans="2:12" ht="15" hidden="1" customHeight="1" outlineLevel="1">
      <c r="B33" s="24" t="s">
        <v>39</v>
      </c>
      <c r="C33" s="113">
        <v>7.3418586969570514</v>
      </c>
      <c r="D33" s="114">
        <f t="shared" si="5"/>
        <v>-4.3003571248072192E-2</v>
      </c>
      <c r="E33" s="115">
        <v>7.9843228681819305</v>
      </c>
      <c r="F33" s="116">
        <f t="shared" si="5"/>
        <v>-3.9190990591825514E-2</v>
      </c>
      <c r="G33" s="113">
        <v>8.0019670640333711</v>
      </c>
      <c r="H33" s="114">
        <f t="shared" si="9"/>
        <v>-2.1764417599832386E-2</v>
      </c>
      <c r="I33" s="115">
        <v>6.5089613822448582</v>
      </c>
      <c r="J33" s="116">
        <f t="shared" si="10"/>
        <v>-6.075593329800022E-2</v>
      </c>
      <c r="K33" s="113">
        <v>2.2040784313725492</v>
      </c>
      <c r="L33" s="114">
        <f t="shared" si="11"/>
        <v>-0.12882275439820179</v>
      </c>
    </row>
    <row r="34" spans="2:12" ht="15" hidden="1" customHeight="1" outlineLevel="1">
      <c r="B34" s="24" t="s">
        <v>40</v>
      </c>
      <c r="C34" s="113">
        <v>6.9173748833119699</v>
      </c>
      <c r="D34" s="114">
        <f t="shared" si="5"/>
        <v>-3.7277840318329036E-2</v>
      </c>
      <c r="E34" s="115">
        <v>7.28</v>
      </c>
      <c r="F34" s="116">
        <f t="shared" si="5"/>
        <v>-6.9053708439897665E-2</v>
      </c>
      <c r="G34" s="113">
        <v>7.44</v>
      </c>
      <c r="H34" s="114">
        <f t="shared" si="9"/>
        <v>-3.8759689922480578E-2</v>
      </c>
      <c r="I34" s="115">
        <v>6.74</v>
      </c>
      <c r="J34" s="116">
        <f t="shared" si="10"/>
        <v>-1.6058394160583855E-2</v>
      </c>
      <c r="K34" s="113">
        <v>2.2400000000000002</v>
      </c>
      <c r="L34" s="114">
        <f t="shared" si="11"/>
        <v>-0.17647058823529405</v>
      </c>
    </row>
    <row r="35" spans="2:12" ht="15" hidden="1" customHeight="1" outlineLevel="1">
      <c r="B35" s="24" t="s">
        <v>41</v>
      </c>
      <c r="C35" s="113">
        <v>6.9747460746122414</v>
      </c>
      <c r="D35" s="114">
        <f t="shared" si="5"/>
        <v>-0.12327190501039598</v>
      </c>
      <c r="E35" s="115">
        <v>7.6993085221671436</v>
      </c>
      <c r="F35" s="116">
        <f t="shared" si="5"/>
        <v>-9.9496079278696747E-2</v>
      </c>
      <c r="G35" s="113">
        <v>7.26</v>
      </c>
      <c r="H35" s="114">
        <f t="shared" si="9"/>
        <v>-0.12</v>
      </c>
      <c r="I35" s="115">
        <v>6.4</v>
      </c>
      <c r="J35" s="116">
        <f t="shared" si="10"/>
        <v>-0.19799498746867172</v>
      </c>
      <c r="K35" s="113">
        <v>2.2799999999999998</v>
      </c>
      <c r="L35" s="114">
        <f t="shared" si="11"/>
        <v>-5.0000000000000044E-2</v>
      </c>
    </row>
    <row r="36" spans="2:12" ht="15" hidden="1" customHeight="1" outlineLevel="1">
      <c r="B36" s="24" t="s">
        <v>42</v>
      </c>
      <c r="C36" s="113">
        <v>8.0229714682008648</v>
      </c>
      <c r="D36" s="114">
        <f t="shared" si="5"/>
        <v>2.3368184021882454E-2</v>
      </c>
      <c r="E36" s="115">
        <v>8.57</v>
      </c>
      <c r="F36" s="116">
        <f t="shared" si="5"/>
        <v>4.1312272174969689E-2</v>
      </c>
      <c r="G36" s="113">
        <v>8.27</v>
      </c>
      <c r="H36" s="114">
        <f t="shared" si="9"/>
        <v>-1.4302741358760529E-2</v>
      </c>
      <c r="I36" s="115">
        <v>8.4</v>
      </c>
      <c r="J36" s="116">
        <f t="shared" si="10"/>
        <v>0.12299465240641716</v>
      </c>
      <c r="K36" s="113">
        <v>2.34</v>
      </c>
      <c r="L36" s="114">
        <f t="shared" si="11"/>
        <v>-0.19310344827586212</v>
      </c>
    </row>
    <row r="37" spans="2:12" ht="15" hidden="1" customHeight="1" outlineLevel="1">
      <c r="B37" s="24" t="s">
        <v>43</v>
      </c>
      <c r="C37" s="113">
        <v>8.1613846082026651</v>
      </c>
      <c r="D37" s="114">
        <f t="shared" si="5"/>
        <v>1.3770349944357552E-3</v>
      </c>
      <c r="E37" s="115">
        <v>8.2899999999999991</v>
      </c>
      <c r="F37" s="116">
        <f t="shared" si="5"/>
        <v>-1.2048192771085819E-3</v>
      </c>
      <c r="G37" s="113">
        <v>8.7200000000000006</v>
      </c>
      <c r="H37" s="114">
        <f t="shared" si="9"/>
        <v>-4.5662100456620447E-3</v>
      </c>
      <c r="I37" s="115">
        <v>8.99</v>
      </c>
      <c r="J37" s="116">
        <f t="shared" si="10"/>
        <v>-2.4945770065075923E-2</v>
      </c>
      <c r="K37" s="113">
        <v>2.59</v>
      </c>
      <c r="L37" s="114">
        <f t="shared" si="11"/>
        <v>3.1872509960159334E-2</v>
      </c>
    </row>
    <row r="38" spans="2:12" ht="15" hidden="1" customHeight="1" outlineLevel="1">
      <c r="B38" s="24" t="s">
        <v>44</v>
      </c>
      <c r="C38" s="113">
        <v>8.9841593780369298</v>
      </c>
      <c r="D38" s="114">
        <f t="shared" si="5"/>
        <v>-3.1204164671607137E-2</v>
      </c>
      <c r="E38" s="115">
        <v>9.1199999999999992</v>
      </c>
      <c r="F38" s="116">
        <f t="shared" si="5"/>
        <v>-7.5050709939148086E-2</v>
      </c>
      <c r="G38" s="113">
        <v>9.44</v>
      </c>
      <c r="H38" s="114">
        <f t="shared" si="9"/>
        <v>-1.8711018711018657E-2</v>
      </c>
      <c r="I38" s="115">
        <v>10.3</v>
      </c>
      <c r="J38" s="116">
        <f t="shared" si="10"/>
        <v>6.4049586776859568E-2</v>
      </c>
      <c r="K38" s="113">
        <v>2.4300000000000002</v>
      </c>
      <c r="L38" s="114">
        <f t="shared" si="11"/>
        <v>-4.0854871699516515E-2</v>
      </c>
    </row>
    <row r="39" spans="2:12" collapsed="1">
      <c r="B39" s="38">
        <v>2009</v>
      </c>
      <c r="C39" s="123">
        <v>7.6734024642602394</v>
      </c>
      <c r="D39" s="124">
        <f t="shared" si="5"/>
        <v>-3.4518551153073118E-2</v>
      </c>
      <c r="E39" s="123">
        <v>8.1984413876998072</v>
      </c>
      <c r="F39" s="124">
        <f>E39/E52-1</f>
        <v>-4.0012751276043534E-2</v>
      </c>
      <c r="G39" s="123">
        <v>8.1294849780145846</v>
      </c>
      <c r="H39" s="124">
        <f>G39/G52-1</f>
        <v>-4.120265966729908E-2</v>
      </c>
      <c r="I39" s="123">
        <v>7.3794988397626575</v>
      </c>
      <c r="J39" s="124">
        <f>I39/I52-1</f>
        <v>-3.5646521201894044E-2</v>
      </c>
      <c r="K39" s="123">
        <v>2.3595512168578701</v>
      </c>
      <c r="L39" s="124">
        <f>K39/K52-1</f>
        <v>-5.7876879477053667E-2</v>
      </c>
    </row>
    <row r="40" spans="2:12" ht="15" hidden="1" customHeight="1" outlineLevel="1">
      <c r="B40" s="24" t="s">
        <v>33</v>
      </c>
      <c r="C40" s="113">
        <v>8.1861151673683512</v>
      </c>
      <c r="D40" s="114">
        <f t="shared" si="5"/>
        <v>-9.5168201128168484E-3</v>
      </c>
      <c r="E40" s="115">
        <v>8.65</v>
      </c>
      <c r="F40" s="116">
        <f t="shared" si="5"/>
        <v>-4.8404840484048361E-2</v>
      </c>
      <c r="G40" s="113">
        <v>8.7899999999999991</v>
      </c>
      <c r="H40" s="114">
        <f t="shared" si="9"/>
        <v>1.0344827586206806E-2</v>
      </c>
      <c r="I40" s="115">
        <v>8.36</v>
      </c>
      <c r="J40" s="116">
        <f t="shared" si="10"/>
        <v>4.761904761904745E-2</v>
      </c>
      <c r="K40" s="113">
        <v>2.37</v>
      </c>
      <c r="L40" s="114">
        <f t="shared" si="11"/>
        <v>-4.0485829959514219E-2</v>
      </c>
    </row>
    <row r="41" spans="2:12" ht="15" hidden="1" customHeight="1" outlineLevel="1">
      <c r="B41" s="24" t="s">
        <v>34</v>
      </c>
      <c r="C41" s="113">
        <v>7.879770232084125</v>
      </c>
      <c r="D41" s="114">
        <f t="shared" si="5"/>
        <v>-1.2075668700906816E-2</v>
      </c>
      <c r="E41" s="115">
        <v>8.43</v>
      </c>
      <c r="F41" s="116">
        <f t="shared" si="5"/>
        <v>9.5808383233533245E-3</v>
      </c>
      <c r="G41" s="113">
        <v>8.1199999999999992</v>
      </c>
      <c r="H41" s="114">
        <f t="shared" si="9"/>
        <v>-5.2508751458576586E-2</v>
      </c>
      <c r="I41" s="115">
        <v>8.01</v>
      </c>
      <c r="J41" s="116">
        <f t="shared" si="10"/>
        <v>3.759398496240518E-3</v>
      </c>
      <c r="K41" s="113">
        <v>2.38</v>
      </c>
      <c r="L41" s="114">
        <f t="shared" si="11"/>
        <v>3.9301310043668103E-2</v>
      </c>
    </row>
    <row r="42" spans="2:12" ht="15" hidden="1" customHeight="1" outlineLevel="1">
      <c r="B42" s="24" t="s">
        <v>35</v>
      </c>
      <c r="C42" s="113">
        <v>7.4486247813206532</v>
      </c>
      <c r="D42" s="114">
        <f t="shared" si="5"/>
        <v>9.8106738963672502E-3</v>
      </c>
      <c r="E42" s="115">
        <v>8.02</v>
      </c>
      <c r="F42" s="116">
        <f t="shared" si="5"/>
        <v>-3.7267080745343462E-3</v>
      </c>
      <c r="G42" s="113">
        <v>7.89</v>
      </c>
      <c r="H42" s="114">
        <f t="shared" si="9"/>
        <v>1.1538461538461497E-2</v>
      </c>
      <c r="I42" s="115">
        <v>7.18</v>
      </c>
      <c r="J42" s="116">
        <f t="shared" si="10"/>
        <v>9.4512195121951192E-2</v>
      </c>
      <c r="K42" s="113">
        <v>2.2999999999999998</v>
      </c>
      <c r="L42" s="114">
        <f t="shared" si="11"/>
        <v>-8.7301587301587324E-2</v>
      </c>
    </row>
    <row r="43" spans="2:12" ht="15" hidden="1" customHeight="1" outlineLevel="1">
      <c r="B43" s="24" t="s">
        <v>36</v>
      </c>
      <c r="C43" s="113">
        <v>7.8887389838996933</v>
      </c>
      <c r="D43" s="114">
        <f t="shared" si="5"/>
        <v>3.8379578828873218E-3</v>
      </c>
      <c r="E43" s="115">
        <v>8.68</v>
      </c>
      <c r="F43" s="116">
        <f t="shared" si="5"/>
        <v>-5.7273768613975706E-3</v>
      </c>
      <c r="G43" s="113">
        <v>8.6199999999999992</v>
      </c>
      <c r="H43" s="114">
        <f t="shared" si="9"/>
        <v>0</v>
      </c>
      <c r="I43" s="115">
        <v>7.22</v>
      </c>
      <c r="J43" s="116">
        <f t="shared" si="10"/>
        <v>5.0946142649199277E-2</v>
      </c>
      <c r="K43" s="113">
        <v>2.2599999999999998</v>
      </c>
      <c r="L43" s="114">
        <f t="shared" si="11"/>
        <v>-0.13740458015267187</v>
      </c>
    </row>
    <row r="44" spans="2:12" ht="13.5" hidden="1" customHeight="1" outlineLevel="1">
      <c r="B44" s="24" t="s">
        <v>37</v>
      </c>
      <c r="C44" s="113">
        <v>7.8165881545419502</v>
      </c>
      <c r="D44" s="114">
        <f t="shared" si="5"/>
        <v>-2.3302494587785327E-2</v>
      </c>
      <c r="E44" s="115">
        <v>8.51</v>
      </c>
      <c r="F44" s="116">
        <f t="shared" si="5"/>
        <v>-3.5147392290249435E-2</v>
      </c>
      <c r="G44" s="113">
        <v>8.5</v>
      </c>
      <c r="H44" s="114">
        <f t="shared" si="9"/>
        <v>-3.0786773090079822E-2</v>
      </c>
      <c r="I44" s="115">
        <v>6.96</v>
      </c>
      <c r="J44" s="116">
        <f t="shared" si="10"/>
        <v>2.9585798816567976E-2</v>
      </c>
      <c r="K44" s="113">
        <v>2.59</v>
      </c>
      <c r="L44" s="114">
        <f t="shared" si="11"/>
        <v>-4.7794117647058987E-2</v>
      </c>
    </row>
    <row r="45" spans="2:12" ht="13.5" hidden="1" customHeight="1" outlineLevel="1">
      <c r="B45" s="24" t="s">
        <v>38</v>
      </c>
      <c r="C45" s="113">
        <v>8.1324292818565844</v>
      </c>
      <c r="D45" s="114">
        <f t="shared" si="5"/>
        <v>2.9442140956630336E-2</v>
      </c>
      <c r="E45" s="115">
        <v>9.27</v>
      </c>
      <c r="F45" s="116">
        <f t="shared" si="5"/>
        <v>5.2213393870601532E-2</v>
      </c>
      <c r="G45" s="113">
        <v>8.83</v>
      </c>
      <c r="H45" s="114">
        <f t="shared" si="9"/>
        <v>-2.2598870056497189E-3</v>
      </c>
      <c r="I45" s="115">
        <v>6.79</v>
      </c>
      <c r="J45" s="116">
        <f t="shared" si="10"/>
        <v>3.348554033485529E-2</v>
      </c>
      <c r="K45" s="113">
        <v>2.59</v>
      </c>
      <c r="L45" s="114">
        <f t="shared" si="11"/>
        <v>-0.11301369863013699</v>
      </c>
    </row>
    <row r="46" spans="2:12" ht="15" hidden="1" customHeight="1" outlineLevel="1">
      <c r="B46" s="24" t="s">
        <v>39</v>
      </c>
      <c r="C46" s="113">
        <v>7.6717723038235128</v>
      </c>
      <c r="D46" s="114">
        <f t="shared" si="5"/>
        <v>7.688078932529252E-2</v>
      </c>
      <c r="E46" s="115">
        <v>8.31</v>
      </c>
      <c r="F46" s="116">
        <f t="shared" si="5"/>
        <v>9.3421052631579071E-2</v>
      </c>
      <c r="G46" s="113">
        <v>8.18</v>
      </c>
      <c r="H46" s="114">
        <f t="shared" si="9"/>
        <v>4.7375160051216447E-2</v>
      </c>
      <c r="I46" s="115">
        <v>6.93</v>
      </c>
      <c r="J46" s="116">
        <f t="shared" si="10"/>
        <v>0.10000000000000009</v>
      </c>
      <c r="K46" s="113">
        <v>2.5299999999999998</v>
      </c>
      <c r="L46" s="114">
        <f t="shared" si="11"/>
        <v>-0.21183800623052962</v>
      </c>
    </row>
    <row r="47" spans="2:12" ht="15" hidden="1" customHeight="1" outlineLevel="1">
      <c r="B47" s="24" t="s">
        <v>40</v>
      </c>
      <c r="C47" s="113">
        <v>7.1852245362246938</v>
      </c>
      <c r="D47" s="114">
        <f t="shared" si="5"/>
        <v>-9.4261389010255381E-2</v>
      </c>
      <c r="E47" s="115">
        <v>7.82</v>
      </c>
      <c r="F47" s="116">
        <f t="shared" si="5"/>
        <v>-9.6997690531177794E-2</v>
      </c>
      <c r="G47" s="113">
        <v>7.74</v>
      </c>
      <c r="H47" s="114">
        <f t="shared" si="9"/>
        <v>-0.10623556581986138</v>
      </c>
      <c r="I47" s="115">
        <v>6.85</v>
      </c>
      <c r="J47" s="116">
        <f t="shared" si="10"/>
        <v>-1.1544011544011523E-2</v>
      </c>
      <c r="K47" s="113">
        <v>2.72</v>
      </c>
      <c r="L47" s="114">
        <f t="shared" si="11"/>
        <v>-8.7248322147650881E-2</v>
      </c>
    </row>
    <row r="48" spans="2:12" ht="15" hidden="1" customHeight="1" outlineLevel="1">
      <c r="B48" s="24" t="s">
        <v>41</v>
      </c>
      <c r="C48" s="113">
        <v>7.9554266761520234</v>
      </c>
      <c r="D48" s="114">
        <f t="shared" si="5"/>
        <v>5.6064765324701282E-2</v>
      </c>
      <c r="E48" s="115">
        <v>8.5500000000000007</v>
      </c>
      <c r="F48" s="116">
        <f t="shared" si="5"/>
        <v>6.079404466501237E-2</v>
      </c>
      <c r="G48" s="113">
        <v>8.25</v>
      </c>
      <c r="H48" s="114">
        <f t="shared" si="9"/>
        <v>1.977750309023496E-2</v>
      </c>
      <c r="I48" s="115">
        <v>7.98</v>
      </c>
      <c r="J48" s="116">
        <f t="shared" si="10"/>
        <v>0.16157205240174677</v>
      </c>
      <c r="K48" s="113">
        <v>2.4</v>
      </c>
      <c r="L48" s="114">
        <f t="shared" si="11"/>
        <v>-0.16376306620209069</v>
      </c>
    </row>
    <row r="49" spans="2:14" ht="15" hidden="1" customHeight="1" outlineLevel="1">
      <c r="B49" s="24" t="s">
        <v>42</v>
      </c>
      <c r="C49" s="113">
        <v>7.8397702737544854</v>
      </c>
      <c r="D49" s="114">
        <f t="shared" si="5"/>
        <v>-7.7829677822055521E-3</v>
      </c>
      <c r="E49" s="115">
        <v>8.23</v>
      </c>
      <c r="F49" s="116">
        <f t="shared" si="5"/>
        <v>1.2300123001230068E-2</v>
      </c>
      <c r="G49" s="113">
        <v>8.39</v>
      </c>
      <c r="H49" s="114">
        <f t="shared" si="9"/>
        <v>-1.1904761904761862E-3</v>
      </c>
      <c r="I49" s="115">
        <v>7.48</v>
      </c>
      <c r="J49" s="116">
        <f t="shared" si="10"/>
        <v>-0.12</v>
      </c>
      <c r="K49" s="113">
        <v>2.9</v>
      </c>
      <c r="L49" s="114">
        <f t="shared" si="11"/>
        <v>0.11111111111111116</v>
      </c>
    </row>
    <row r="50" spans="2:14" ht="15" hidden="1" customHeight="1" outlineLevel="1">
      <c r="B50" s="24" t="s">
        <v>43</v>
      </c>
      <c r="C50" s="113">
        <v>8.1501615505372698</v>
      </c>
      <c r="D50" s="114">
        <f t="shared" si="5"/>
        <v>-2.3749576405047379E-2</v>
      </c>
      <c r="E50" s="115">
        <v>8.3000000000000007</v>
      </c>
      <c r="F50" s="116">
        <f t="shared" si="5"/>
        <v>-2.4676850763807212E-2</v>
      </c>
      <c r="G50" s="113">
        <v>8.76</v>
      </c>
      <c r="H50" s="114">
        <f t="shared" si="9"/>
        <v>4.5871559633026138E-3</v>
      </c>
      <c r="I50" s="115">
        <v>9.2200000000000006</v>
      </c>
      <c r="J50" s="116">
        <f t="shared" si="10"/>
        <v>9.8576122672509037E-3</v>
      </c>
      <c r="K50" s="113">
        <v>2.5099999999999998</v>
      </c>
      <c r="L50" s="114">
        <f t="shared" si="11"/>
        <v>-4.9242424242424421E-2</v>
      </c>
    </row>
    <row r="51" spans="2:14" ht="15" hidden="1" customHeight="1" outlineLevel="1">
      <c r="B51" s="24" t="s">
        <v>44</v>
      </c>
      <c r="C51" s="113">
        <v>9.2735322040185775</v>
      </c>
      <c r="D51" s="114">
        <f t="shared" si="5"/>
        <v>8.5139641714102599E-3</v>
      </c>
      <c r="E51" s="115">
        <v>9.86</v>
      </c>
      <c r="F51" s="116">
        <f t="shared" si="5"/>
        <v>2.7083333333333348E-2</v>
      </c>
      <c r="G51" s="113">
        <v>9.6199999999999992</v>
      </c>
      <c r="H51" s="114">
        <f t="shared" si="9"/>
        <v>2.4494142705005162E-2</v>
      </c>
      <c r="I51" s="115">
        <v>9.68</v>
      </c>
      <c r="J51" s="116">
        <f t="shared" si="10"/>
        <v>-2.0618556701030855E-3</v>
      </c>
      <c r="K51" s="113">
        <v>2.5335060652455543</v>
      </c>
      <c r="L51" s="114">
        <f t="shared" si="11"/>
        <v>-5.4661915953151397E-2</v>
      </c>
    </row>
    <row r="52" spans="2:14" collapsed="1">
      <c r="B52" s="38">
        <v>2008</v>
      </c>
      <c r="C52" s="123">
        <v>7.9477471819107173</v>
      </c>
      <c r="D52" s="124">
        <f t="shared" si="5"/>
        <v>3.6573648895443789E-4</v>
      </c>
      <c r="E52" s="123">
        <v>8.5401565474931243</v>
      </c>
      <c r="F52" s="124">
        <f>E52/E65-1</f>
        <v>1.9839720419601026E-3</v>
      </c>
      <c r="G52" s="123">
        <v>8.4788355537090538</v>
      </c>
      <c r="H52" s="124">
        <f>G52/G65-1</f>
        <v>-6.5037628434604366E-3</v>
      </c>
      <c r="I52" s="123">
        <v>7.6522758532067332</v>
      </c>
      <c r="J52" s="124">
        <f>I52/I65-1</f>
        <v>3.1317011287776308E-2</v>
      </c>
      <c r="K52" s="123">
        <v>2.5045040987298441</v>
      </c>
      <c r="L52" s="124">
        <f>K52/K65-1</f>
        <v>-6.835066990479377E-2</v>
      </c>
    </row>
    <row r="53" spans="2:14" ht="15" hidden="1" customHeight="1" outlineLevel="1">
      <c r="B53" s="24" t="s">
        <v>33</v>
      </c>
      <c r="C53" s="113">
        <v>8.2647694918966277</v>
      </c>
      <c r="D53" s="114">
        <f t="shared" si="5"/>
        <v>5.235609236052241E-2</v>
      </c>
      <c r="E53" s="115">
        <v>9.09</v>
      </c>
      <c r="F53" s="116">
        <f t="shared" si="5"/>
        <v>0.10853658536585375</v>
      </c>
      <c r="G53" s="113">
        <v>8.6999999999999993</v>
      </c>
      <c r="H53" s="114">
        <f t="shared" si="9"/>
        <v>3.2028469750889688E-2</v>
      </c>
      <c r="I53" s="115">
        <v>7.98</v>
      </c>
      <c r="J53" s="116">
        <f t="shared" si="10"/>
        <v>-3.7453183520598232E-3</v>
      </c>
      <c r="K53" s="113">
        <v>2.4700000000000002</v>
      </c>
      <c r="L53" s="114">
        <f t="shared" si="11"/>
        <v>-9.1911764705882359E-2</v>
      </c>
    </row>
    <row r="54" spans="2:14" ht="15" hidden="1" customHeight="1" outlineLevel="1">
      <c r="B54" s="24" t="s">
        <v>34</v>
      </c>
      <c r="C54" s="113">
        <v>7.9760868139794114</v>
      </c>
      <c r="D54" s="114">
        <f t="shared" si="5"/>
        <v>-3.7922636691955391E-2</v>
      </c>
      <c r="E54" s="115">
        <v>8.35</v>
      </c>
      <c r="F54" s="116">
        <f t="shared" si="5"/>
        <v>-4.0229885057471271E-2</v>
      </c>
      <c r="G54" s="113">
        <v>8.57</v>
      </c>
      <c r="H54" s="114">
        <f t="shared" si="9"/>
        <v>-3.8159371492704763E-2</v>
      </c>
      <c r="I54" s="115">
        <v>7.98</v>
      </c>
      <c r="J54" s="116">
        <f t="shared" si="10"/>
        <v>-2.682926829268284E-2</v>
      </c>
      <c r="K54" s="113">
        <v>2.29</v>
      </c>
      <c r="L54" s="114">
        <f t="shared" si="11"/>
        <v>-9.486166007905128E-2</v>
      </c>
    </row>
    <row r="55" spans="2:14" ht="15" hidden="1" customHeight="1" outlineLevel="1">
      <c r="B55" s="24" t="s">
        <v>35</v>
      </c>
      <c r="C55" s="113">
        <v>7.3762587125169112</v>
      </c>
      <c r="D55" s="114">
        <f t="shared" si="5"/>
        <v>-2.4500567326496414E-2</v>
      </c>
      <c r="E55" s="115">
        <v>8.0500000000000007</v>
      </c>
      <c r="F55" s="116">
        <f t="shared" si="5"/>
        <v>1.1306532663316604E-2</v>
      </c>
      <c r="G55" s="113">
        <v>7.8</v>
      </c>
      <c r="H55" s="114">
        <f t="shared" si="9"/>
        <v>-2.3779724655819789E-2</v>
      </c>
      <c r="I55" s="115">
        <v>6.56</v>
      </c>
      <c r="J55" s="116">
        <f t="shared" si="10"/>
        <v>-7.9943899018232845E-2</v>
      </c>
      <c r="K55" s="113">
        <v>2.52</v>
      </c>
      <c r="L55" s="114">
        <f t="shared" si="11"/>
        <v>-2.3255813953488413E-2</v>
      </c>
    </row>
    <row r="56" spans="2:14" ht="15" hidden="1" customHeight="1" outlineLevel="1">
      <c r="B56" s="24" t="s">
        <v>36</v>
      </c>
      <c r="C56" s="113">
        <v>7.8585780921625918</v>
      </c>
      <c r="D56" s="114">
        <f t="shared" si="5"/>
        <v>4.5474545758274143E-2</v>
      </c>
      <c r="E56" s="115">
        <v>8.73</v>
      </c>
      <c r="F56" s="116">
        <f t="shared" si="5"/>
        <v>8.4472049689440887E-2</v>
      </c>
      <c r="G56" s="113">
        <v>8.6199999999999992</v>
      </c>
      <c r="H56" s="114">
        <f t="shared" si="9"/>
        <v>4.106280193236711E-2</v>
      </c>
      <c r="I56" s="115">
        <v>6.87</v>
      </c>
      <c r="J56" s="116">
        <f t="shared" si="10"/>
        <v>1.178203240058906E-2</v>
      </c>
      <c r="K56" s="113">
        <v>2.62</v>
      </c>
      <c r="L56" s="114">
        <f t="shared" si="11"/>
        <v>-1.1320754716981019E-2</v>
      </c>
    </row>
    <row r="57" spans="2:14" ht="15" hidden="1" customHeight="1" outlineLevel="1">
      <c r="B57" s="24" t="s">
        <v>37</v>
      </c>
      <c r="C57" s="113">
        <v>8.0030798801343952</v>
      </c>
      <c r="D57" s="114">
        <f t="shared" si="5"/>
        <v>-6.2029130382388442E-2</v>
      </c>
      <c r="E57" s="115">
        <v>8.82</v>
      </c>
      <c r="F57" s="116">
        <f t="shared" si="5"/>
        <v>-7.3529411764705843E-2</v>
      </c>
      <c r="G57" s="113">
        <v>8.77</v>
      </c>
      <c r="H57" s="114">
        <f t="shared" si="9"/>
        <v>-6.4034151547491924E-2</v>
      </c>
      <c r="I57" s="115">
        <v>6.76</v>
      </c>
      <c r="J57" s="116">
        <f t="shared" si="10"/>
        <v>-2.7338129496402908E-2</v>
      </c>
      <c r="K57" s="113">
        <v>2.72</v>
      </c>
      <c r="L57" s="114">
        <f t="shared" si="11"/>
        <v>-7.1672354948805417E-2</v>
      </c>
    </row>
    <row r="58" spans="2:14" ht="15" hidden="1" customHeight="1" outlineLevel="1">
      <c r="B58" s="24" t="s">
        <v>38</v>
      </c>
      <c r="C58" s="113">
        <v>7.8998410481810639</v>
      </c>
      <c r="D58" s="114">
        <f t="shared" si="5"/>
        <v>-4.6571415184538445E-2</v>
      </c>
      <c r="E58" s="115">
        <v>8.81</v>
      </c>
      <c r="F58" s="116">
        <f t="shared" si="5"/>
        <v>-3.0803080308030695E-2</v>
      </c>
      <c r="G58" s="113">
        <v>8.85</v>
      </c>
      <c r="H58" s="114">
        <f t="shared" si="9"/>
        <v>-6.25E-2</v>
      </c>
      <c r="I58" s="115">
        <v>6.57</v>
      </c>
      <c r="J58" s="116">
        <f t="shared" si="10"/>
        <v>-4.6444121915819925E-2</v>
      </c>
      <c r="K58" s="113">
        <v>2.92</v>
      </c>
      <c r="L58" s="114">
        <f t="shared" si="11"/>
        <v>0.1821862348178136</v>
      </c>
    </row>
    <row r="59" spans="2:14" ht="15" hidden="1" customHeight="1" outlineLevel="1" thickBot="1">
      <c r="B59" s="24" t="s">
        <v>39</v>
      </c>
      <c r="C59" s="113">
        <v>7.1240683090188419</v>
      </c>
      <c r="D59" s="114">
        <f t="shared" si="5"/>
        <v>-4.9419278342255346E-2</v>
      </c>
      <c r="E59" s="115">
        <v>7.6</v>
      </c>
      <c r="F59" s="116">
        <f t="shared" si="5"/>
        <v>-4.4025157232704504E-2</v>
      </c>
      <c r="G59" s="113">
        <v>7.81</v>
      </c>
      <c r="H59" s="114">
        <f t="shared" si="9"/>
        <v>-7.1343638525564912E-2</v>
      </c>
      <c r="I59" s="115">
        <v>6.3</v>
      </c>
      <c r="J59" s="116">
        <f t="shared" si="10"/>
        <v>-8.4302325581395388E-2</v>
      </c>
      <c r="K59" s="113">
        <v>3.21</v>
      </c>
      <c r="L59" s="114">
        <f t="shared" si="11"/>
        <v>0.43946188340807169</v>
      </c>
    </row>
    <row r="60" spans="2:14" ht="16.5" hidden="1" customHeight="1" outlineLevel="1" thickBot="1">
      <c r="B60" s="24" t="s">
        <v>40</v>
      </c>
      <c r="C60" s="113">
        <v>7.9330001493179685</v>
      </c>
      <c r="D60" s="114">
        <f t="shared" si="5"/>
        <v>-1.1920305161834399E-3</v>
      </c>
      <c r="E60" s="115">
        <v>8.66</v>
      </c>
      <c r="F60" s="116">
        <f t="shared" si="5"/>
        <v>1.4051522248243575E-2</v>
      </c>
      <c r="G60" s="113">
        <v>8.66</v>
      </c>
      <c r="H60" s="114">
        <f t="shared" si="9"/>
        <v>-2.3041474654377225E-3</v>
      </c>
      <c r="I60" s="115">
        <v>6.93</v>
      </c>
      <c r="J60" s="116">
        <f t="shared" si="10"/>
        <v>-5.7142857142857162E-2</v>
      </c>
      <c r="K60" s="113">
        <v>2.98</v>
      </c>
      <c r="L60" s="114">
        <f t="shared" si="11"/>
        <v>0.27350427350427364</v>
      </c>
      <c r="N60" s="41" t="s">
        <v>45</v>
      </c>
    </row>
    <row r="61" spans="2:14" ht="15" hidden="1" customHeight="1" outlineLevel="1">
      <c r="B61" s="24" t="s">
        <v>41</v>
      </c>
      <c r="C61" s="113">
        <v>7.533085978591493</v>
      </c>
      <c r="D61" s="114">
        <f t="shared" si="5"/>
        <v>1.7731958630031741E-3</v>
      </c>
      <c r="E61" s="115">
        <v>8.06</v>
      </c>
      <c r="F61" s="116">
        <f t="shared" si="5"/>
        <v>-2.4752475247524774E-3</v>
      </c>
      <c r="G61" s="113">
        <v>8.09</v>
      </c>
      <c r="H61" s="114">
        <f t="shared" si="9"/>
        <v>1.8891687657430767E-2</v>
      </c>
      <c r="I61" s="115">
        <v>6.87</v>
      </c>
      <c r="J61" s="116">
        <f t="shared" si="10"/>
        <v>-1.151079136690647E-2</v>
      </c>
      <c r="K61" s="113">
        <v>2.87</v>
      </c>
      <c r="L61" s="114">
        <f t="shared" si="11"/>
        <v>6.6914498141263934E-2</v>
      </c>
    </row>
    <row r="62" spans="2:14" ht="15" hidden="1" customHeight="1" outlineLevel="1">
      <c r="B62" s="24" t="s">
        <v>42</v>
      </c>
      <c r="C62" s="113">
        <v>7.9012655691175775</v>
      </c>
      <c r="D62" s="114">
        <f t="shared" si="5"/>
        <v>-4.093494255313157E-2</v>
      </c>
      <c r="E62" s="115">
        <v>8.1300000000000008</v>
      </c>
      <c r="F62" s="116">
        <f t="shared" si="5"/>
        <v>-5.2447552447552392E-2</v>
      </c>
      <c r="G62" s="113">
        <v>8.4</v>
      </c>
      <c r="H62" s="114">
        <f t="shared" si="9"/>
        <v>-3.4482758620689502E-2</v>
      </c>
      <c r="I62" s="115">
        <v>8.5</v>
      </c>
      <c r="J62" s="116">
        <f t="shared" si="10"/>
        <v>-3.0786773090079822E-2</v>
      </c>
      <c r="K62" s="113">
        <v>2.61</v>
      </c>
      <c r="L62" s="114">
        <f t="shared" si="11"/>
        <v>3.5714285714285587E-2</v>
      </c>
    </row>
    <row r="63" spans="2:14" ht="15" hidden="1" customHeight="1" outlineLevel="1">
      <c r="B63" s="24" t="s">
        <v>43</v>
      </c>
      <c r="C63" s="113">
        <v>8.3484333051811106</v>
      </c>
      <c r="D63" s="114">
        <f t="shared" si="5"/>
        <v>-1.53466012086374E-2</v>
      </c>
      <c r="E63" s="115">
        <v>8.51</v>
      </c>
      <c r="F63" s="116">
        <f t="shared" si="5"/>
        <v>-3.0751708428245927E-2</v>
      </c>
      <c r="G63" s="113">
        <v>8.7200000000000006</v>
      </c>
      <c r="H63" s="114">
        <f t="shared" si="9"/>
        <v>-4.8034934497816484E-2</v>
      </c>
      <c r="I63" s="115">
        <v>9.1300000000000008</v>
      </c>
      <c r="J63" s="116">
        <f t="shared" si="10"/>
        <v>2.2396416573348343E-2</v>
      </c>
      <c r="K63" s="113">
        <v>2.64</v>
      </c>
      <c r="L63" s="114">
        <f t="shared" si="11"/>
        <v>-3.9999999999999925E-2</v>
      </c>
    </row>
    <row r="64" spans="2:14" ht="15" hidden="1" customHeight="1" outlineLevel="1">
      <c r="B64" s="24" t="s">
        <v>44</v>
      </c>
      <c r="C64" s="113">
        <v>9.1952442241468244</v>
      </c>
      <c r="D64" s="114">
        <f t="shared" si="5"/>
        <v>3.0641762933970806E-2</v>
      </c>
      <c r="E64" s="115">
        <v>9.6</v>
      </c>
      <c r="F64" s="116">
        <f t="shared" si="5"/>
        <v>1.0427528675702735E-3</v>
      </c>
      <c r="G64" s="113">
        <v>9.39</v>
      </c>
      <c r="H64" s="114">
        <f t="shared" si="9"/>
        <v>5.3872053872053849E-2</v>
      </c>
      <c r="I64" s="115">
        <v>9.6999999999999993</v>
      </c>
      <c r="J64" s="116">
        <f t="shared" si="10"/>
        <v>2.5369978858350795E-2</v>
      </c>
      <c r="K64" s="113">
        <v>2.68</v>
      </c>
      <c r="L64" s="114">
        <f t="shared" si="11"/>
        <v>0.13080168776371304</v>
      </c>
    </row>
    <row r="65" spans="2:12" collapsed="1">
      <c r="B65" s="38">
        <v>2007</v>
      </c>
      <c r="C65" s="123">
        <v>7.9448414634885607</v>
      </c>
      <c r="D65" s="124">
        <f t="shared" si="5"/>
        <v>-1.3241054921363515E-2</v>
      </c>
      <c r="E65" s="123">
        <v>8.5232466644042173</v>
      </c>
      <c r="F65" s="124">
        <f>E65/E78-1</f>
        <v>-7.4418794498477547E-3</v>
      </c>
      <c r="G65" s="123">
        <v>8.5343408828362701</v>
      </c>
      <c r="H65" s="124">
        <f>G65/G78-1</f>
        <v>-1.6957846730931703E-2</v>
      </c>
      <c r="I65" s="123">
        <v>7.4199065558431485</v>
      </c>
      <c r="J65" s="124">
        <f>I65/I78-1</f>
        <v>-2.3120630858002311E-2</v>
      </c>
      <c r="K65" s="123">
        <v>2.6882476247515856</v>
      </c>
      <c r="L65" s="124">
        <f>K65/K78-1</f>
        <v>5.1332265862816806E-2</v>
      </c>
    </row>
    <row r="66" spans="2:12" ht="15" hidden="1" customHeight="1" outlineLevel="1">
      <c r="B66" s="24" t="s">
        <v>33</v>
      </c>
      <c r="C66" s="113">
        <v>7.8535863971272892</v>
      </c>
      <c r="D66" s="125"/>
      <c r="E66" s="115">
        <v>8.1999999999999993</v>
      </c>
      <c r="F66" s="116"/>
      <c r="G66" s="113">
        <v>8.43</v>
      </c>
      <c r="H66" s="125"/>
      <c r="I66" s="115">
        <v>8.01</v>
      </c>
      <c r="J66" s="116"/>
      <c r="K66" s="113">
        <v>2.72</v>
      </c>
      <c r="L66" s="125"/>
    </row>
    <row r="67" spans="2:12" ht="15" hidden="1" customHeight="1" outlineLevel="1">
      <c r="B67" s="24" t="s">
        <v>34</v>
      </c>
      <c r="C67" s="113">
        <v>8.2904838198813042</v>
      </c>
      <c r="D67" s="125"/>
      <c r="E67" s="115">
        <v>8.6999999999999993</v>
      </c>
      <c r="F67" s="116"/>
      <c r="G67" s="113">
        <v>8.91</v>
      </c>
      <c r="H67" s="125"/>
      <c r="I67" s="115">
        <v>8.1999999999999993</v>
      </c>
      <c r="J67" s="116"/>
      <c r="K67" s="113">
        <v>2.5299999999999998</v>
      </c>
      <c r="L67" s="125"/>
    </row>
    <row r="68" spans="2:12" ht="15" hidden="1" customHeight="1" outlineLevel="1">
      <c r="B68" s="24" t="s">
        <v>35</v>
      </c>
      <c r="C68" s="113">
        <v>7.5615202484548449</v>
      </c>
      <c r="D68" s="125"/>
      <c r="E68" s="115">
        <v>7.96</v>
      </c>
      <c r="F68" s="116"/>
      <c r="G68" s="113">
        <v>7.99</v>
      </c>
      <c r="H68" s="125"/>
      <c r="I68" s="115">
        <v>7.13</v>
      </c>
      <c r="J68" s="116"/>
      <c r="K68" s="113">
        <v>2.58</v>
      </c>
      <c r="L68" s="125"/>
    </row>
    <row r="69" spans="2:12" ht="15" hidden="1" customHeight="1" outlineLevel="1">
      <c r="B69" s="24" t="s">
        <v>36</v>
      </c>
      <c r="C69" s="113">
        <v>7.5167569827946696</v>
      </c>
      <c r="D69" s="125"/>
      <c r="E69" s="115">
        <v>8.0500000000000007</v>
      </c>
      <c r="F69" s="116"/>
      <c r="G69" s="113">
        <v>8.2799999999999994</v>
      </c>
      <c r="H69" s="125"/>
      <c r="I69" s="115">
        <v>6.79</v>
      </c>
      <c r="J69" s="116"/>
      <c r="K69" s="113">
        <v>2.65</v>
      </c>
      <c r="L69" s="125"/>
    </row>
    <row r="70" spans="2:12" ht="15" hidden="1" customHeight="1" outlineLevel="1">
      <c r="B70" s="24" t="s">
        <v>37</v>
      </c>
      <c r="C70" s="113">
        <v>8.5323330813003402</v>
      </c>
      <c r="D70" s="125"/>
      <c r="E70" s="115">
        <v>9.52</v>
      </c>
      <c r="F70" s="116"/>
      <c r="G70" s="113">
        <v>9.3699999999999992</v>
      </c>
      <c r="H70" s="125"/>
      <c r="I70" s="115">
        <v>6.95</v>
      </c>
      <c r="J70" s="116"/>
      <c r="K70" s="113">
        <v>2.93</v>
      </c>
      <c r="L70" s="125"/>
    </row>
    <row r="71" spans="2:12" ht="15" hidden="1" customHeight="1" outlineLevel="1">
      <c r="B71" s="24" t="s">
        <v>38</v>
      </c>
      <c r="C71" s="113">
        <v>8.2857186935611935</v>
      </c>
      <c r="D71" s="125"/>
      <c r="E71" s="115">
        <v>9.09</v>
      </c>
      <c r="F71" s="116"/>
      <c r="G71" s="113">
        <v>9.44</v>
      </c>
      <c r="H71" s="125"/>
      <c r="I71" s="115">
        <v>6.89</v>
      </c>
      <c r="J71" s="116"/>
      <c r="K71" s="113">
        <v>2.4700000000000002</v>
      </c>
      <c r="L71" s="125"/>
    </row>
    <row r="72" spans="2:12" ht="15" hidden="1" customHeight="1" outlineLevel="1">
      <c r="B72" s="24" t="s">
        <v>39</v>
      </c>
      <c r="C72" s="113">
        <v>7.4944380279404124</v>
      </c>
      <c r="D72" s="125"/>
      <c r="E72" s="115">
        <v>7.95</v>
      </c>
      <c r="F72" s="116"/>
      <c r="G72" s="113">
        <v>8.41</v>
      </c>
      <c r="H72" s="125"/>
      <c r="I72" s="115">
        <v>6.88</v>
      </c>
      <c r="J72" s="116"/>
      <c r="K72" s="113">
        <v>2.23</v>
      </c>
      <c r="L72" s="125"/>
    </row>
    <row r="73" spans="2:12" ht="15" hidden="1" customHeight="1" outlineLevel="1">
      <c r="B73" s="24" t="s">
        <v>40</v>
      </c>
      <c r="C73" s="113">
        <v>7.9424678133252566</v>
      </c>
      <c r="D73" s="125"/>
      <c r="E73" s="115">
        <v>8.5399999999999991</v>
      </c>
      <c r="F73" s="116"/>
      <c r="G73" s="113">
        <v>8.68</v>
      </c>
      <c r="H73" s="125"/>
      <c r="I73" s="115">
        <v>7.35</v>
      </c>
      <c r="J73" s="116"/>
      <c r="K73" s="113">
        <v>2.34</v>
      </c>
      <c r="L73" s="125"/>
    </row>
    <row r="74" spans="2:12" ht="15" hidden="1" customHeight="1" outlineLevel="1">
      <c r="B74" s="24" t="s">
        <v>41</v>
      </c>
      <c r="C74" s="113">
        <v>7.5197519854800294</v>
      </c>
      <c r="D74" s="125"/>
      <c r="E74" s="115">
        <v>8.08</v>
      </c>
      <c r="F74" s="116"/>
      <c r="G74" s="113">
        <v>7.94</v>
      </c>
      <c r="H74" s="125"/>
      <c r="I74" s="115">
        <v>6.95</v>
      </c>
      <c r="J74" s="116"/>
      <c r="K74" s="113">
        <v>2.69</v>
      </c>
      <c r="L74" s="125"/>
    </row>
    <row r="75" spans="2:12" ht="15" hidden="1" customHeight="1" outlineLevel="1">
      <c r="B75" s="24" t="s">
        <v>42</v>
      </c>
      <c r="C75" s="113">
        <v>8.2385084387826346</v>
      </c>
      <c r="D75" s="125"/>
      <c r="E75" s="115">
        <v>8.58</v>
      </c>
      <c r="F75" s="116"/>
      <c r="G75" s="113">
        <v>8.6999999999999993</v>
      </c>
      <c r="H75" s="125"/>
      <c r="I75" s="115">
        <v>8.77</v>
      </c>
      <c r="J75" s="116"/>
      <c r="K75" s="113">
        <v>2.52</v>
      </c>
      <c r="L75" s="125"/>
    </row>
    <row r="76" spans="2:12" ht="15" hidden="1" customHeight="1" outlineLevel="1">
      <c r="B76" s="24" t="s">
        <v>43</v>
      </c>
      <c r="C76" s="113">
        <v>8.4785502344567174</v>
      </c>
      <c r="D76" s="125"/>
      <c r="E76" s="115">
        <v>8.7799999999999994</v>
      </c>
      <c r="F76" s="116"/>
      <c r="G76" s="113">
        <v>9.16</v>
      </c>
      <c r="H76" s="125"/>
      <c r="I76" s="115">
        <v>8.93</v>
      </c>
      <c r="J76" s="116"/>
      <c r="K76" s="113">
        <v>2.75</v>
      </c>
      <c r="L76" s="125"/>
    </row>
    <row r="77" spans="2:12" ht="15" hidden="1" customHeight="1" outlineLevel="1">
      <c r="B77" s="24" t="s">
        <v>44</v>
      </c>
      <c r="C77" s="113">
        <v>8.9218626246721655</v>
      </c>
      <c r="D77" s="125"/>
      <c r="E77" s="115">
        <v>9.59</v>
      </c>
      <c r="F77" s="116"/>
      <c r="G77" s="113">
        <v>8.91</v>
      </c>
      <c r="H77" s="125"/>
      <c r="I77" s="115">
        <v>9.4600000000000009</v>
      </c>
      <c r="J77" s="116"/>
      <c r="K77" s="113">
        <v>2.37</v>
      </c>
      <c r="L77" s="125"/>
    </row>
    <row r="78" spans="2:12" collapsed="1">
      <c r="B78" s="38">
        <v>2006</v>
      </c>
      <c r="C78" s="123">
        <v>8.0514511706356231</v>
      </c>
      <c r="D78" s="126"/>
      <c r="E78" s="123">
        <v>8.5871512085156052</v>
      </c>
      <c r="F78" s="124"/>
      <c r="G78" s="123">
        <v>8.6815614716578047</v>
      </c>
      <c r="H78" s="124"/>
      <c r="I78" s="123">
        <v>7.5955197644926438</v>
      </c>
      <c r="J78" s="124"/>
      <c r="K78" s="123">
        <v>2.5569914593512171</v>
      </c>
      <c r="L78" s="124"/>
    </row>
    <row r="79" spans="2:12" ht="15" customHeight="1">
      <c r="B79" s="42" t="s">
        <v>46</v>
      </c>
      <c r="C79" s="42"/>
      <c r="D79" s="42"/>
      <c r="E79" s="42"/>
      <c r="F79" s="42"/>
      <c r="G79" s="42"/>
      <c r="H79" s="42"/>
      <c r="I79" s="43"/>
      <c r="J79" s="43"/>
      <c r="K79" s="43"/>
      <c r="L79" s="43"/>
    </row>
  </sheetData>
  <mergeCells count="7">
    <mergeCell ref="B79:H79"/>
    <mergeCell ref="B5:L5"/>
    <mergeCell ref="C6:D6"/>
    <mergeCell ref="E6:F6"/>
    <mergeCell ref="G6:H6"/>
    <mergeCell ref="I6:J6"/>
    <mergeCell ref="K6:L6"/>
  </mergeCells>
  <hyperlinks>
    <hyperlink ref="N6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30" customHeight="1">
      <c r="B6" s="67" t="s">
        <v>48</v>
      </c>
      <c r="C6" s="47" t="str">
        <f>actualizaciones!A3</f>
        <v>acumulado MAYO 2010</v>
      </c>
      <c r="D6" s="47" t="str">
        <f>actualizaciones!A2</f>
        <v xml:space="preserve">acumulado MAYO 2011 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7.5354689789797993</v>
      </c>
      <c r="D8" s="95">
        <v>7.9701542807059171</v>
      </c>
      <c r="E8" s="127">
        <f>D8-C8</f>
        <v>0.43468530172611786</v>
      </c>
    </row>
    <row r="9" spans="2:5" ht="15" customHeight="1">
      <c r="B9" s="97" t="s">
        <v>107</v>
      </c>
      <c r="C9" s="98">
        <v>7.0060105540048783</v>
      </c>
      <c r="D9" s="98">
        <v>7.464719707339845</v>
      </c>
      <c r="E9" s="128">
        <f>D9-C9</f>
        <v>0.45870915333496676</v>
      </c>
    </row>
    <row r="10" spans="2:5" ht="15" customHeight="1">
      <c r="B10" s="97" t="s">
        <v>108</v>
      </c>
      <c r="C10" s="98">
        <v>8.3609574313717729</v>
      </c>
      <c r="D10" s="98">
        <v>8.7985506057028875</v>
      </c>
      <c r="E10" s="128">
        <f>D10-C10</f>
        <v>0.43759317433111455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7.8605726856202152</v>
      </c>
      <c r="D12" s="95">
        <v>8.4150441226954218</v>
      </c>
      <c r="E12" s="127">
        <f>D12-C12</f>
        <v>0.55447143707520663</v>
      </c>
    </row>
    <row r="13" spans="2:5" ht="15" customHeight="1">
      <c r="B13" s="97" t="s">
        <v>107</v>
      </c>
      <c r="C13" s="98">
        <v>7.4664040165178411</v>
      </c>
      <c r="D13" s="98">
        <v>8.0503689848869069</v>
      </c>
      <c r="E13" s="128">
        <f>D13-C13</f>
        <v>0.58396496836906575</v>
      </c>
    </row>
    <row r="14" spans="2:5" ht="15" customHeight="1">
      <c r="B14" s="97" t="s">
        <v>108</v>
      </c>
      <c r="C14" s="98">
        <v>8.6271864153728011</v>
      </c>
      <c r="D14" s="98">
        <v>9.1679414822515959</v>
      </c>
      <c r="E14" s="128">
        <f>D14-C14</f>
        <v>0.54075506687879482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7.9325490223385886</v>
      </c>
      <c r="D16" s="95">
        <v>8.6060318732628875</v>
      </c>
      <c r="E16" s="127">
        <f>D16-C16</f>
        <v>0.67348285092429894</v>
      </c>
    </row>
    <row r="17" spans="2:12" ht="15" customHeight="1">
      <c r="B17" s="97" t="s">
        <v>107</v>
      </c>
      <c r="C17" s="98">
        <v>7.6894341206547869</v>
      </c>
      <c r="D17" s="98">
        <v>8.4050686974522186</v>
      </c>
      <c r="E17" s="128">
        <f>D17-C17</f>
        <v>0.7156345767974317</v>
      </c>
    </row>
    <row r="18" spans="2:12" ht="15" customHeight="1">
      <c r="B18" s="97" t="s">
        <v>108</v>
      </c>
      <c r="C18" s="98">
        <v>8.1365210877123335</v>
      </c>
      <c r="D18" s="98">
        <v>8.7864038952005572</v>
      </c>
      <c r="E18" s="128">
        <f>D18-C18</f>
        <v>0.64988280748822369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8.0040861207174654</v>
      </c>
      <c r="D20" s="95">
        <v>8.1335158618662344</v>
      </c>
      <c r="E20" s="127">
        <f>D20-C20</f>
        <v>0.12942974114876904</v>
      </c>
    </row>
    <row r="21" spans="2:12" ht="15" customHeight="1">
      <c r="B21" s="97" t="s">
        <v>107</v>
      </c>
      <c r="C21" s="98">
        <v>7.7344402091211784</v>
      </c>
      <c r="D21" s="98">
        <v>7.8487041956057553</v>
      </c>
      <c r="E21" s="128">
        <f>D21-C21</f>
        <v>0.11426398648457692</v>
      </c>
    </row>
    <row r="22" spans="2:12" ht="15" customHeight="1">
      <c r="B22" s="97" t="s">
        <v>108</v>
      </c>
      <c r="C22" s="98">
        <v>8.6061856594971626</v>
      </c>
      <c r="D22" s="98">
        <v>8.9225455576462096</v>
      </c>
      <c r="E22" s="128">
        <f>D22-C22</f>
        <v>0.31635989814904697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2.0799879176675344</v>
      </c>
      <c r="D24" s="95">
        <v>2.1793676470588235</v>
      </c>
      <c r="E24" s="127">
        <f>D24-C24</f>
        <v>9.9379729391289029E-2</v>
      </c>
    </row>
    <row r="25" spans="2:12" ht="15" customHeight="1">
      <c r="B25" s="97" t="s">
        <v>107</v>
      </c>
      <c r="C25" s="98">
        <v>2.0799879176675344</v>
      </c>
      <c r="D25" s="98">
        <v>2.1793676470588235</v>
      </c>
      <c r="E25" s="128">
        <f>D25-C25</f>
        <v>9.9379729391289029E-2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acumulado MAYO 2010</v>
      </c>
      <c r="D6" s="47" t="str">
        <f>actualizaciones!$A$2</f>
        <v xml:space="preserve">acumulado MAYO 2011 </v>
      </c>
      <c r="E6" s="69" t="s">
        <v>112</v>
      </c>
      <c r="G6" s="67" t="s">
        <v>63</v>
      </c>
      <c r="H6" s="47" t="str">
        <f>actualizaciones!$A$3</f>
        <v>acumulado MAYO 2010</v>
      </c>
      <c r="I6" s="47" t="str">
        <f>actualizaciones!$A$2</f>
        <v xml:space="preserve">acumulado MAYO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7.8605726856202152</v>
      </c>
      <c r="D8" s="130">
        <v>8.4150441226954218</v>
      </c>
      <c r="E8" s="131">
        <f>(D8-C8)</f>
        <v>0.55447143707520663</v>
      </c>
      <c r="G8" s="70" t="s">
        <v>113</v>
      </c>
      <c r="H8" s="130">
        <v>7.9325490223385886</v>
      </c>
      <c r="I8" s="130">
        <v>8.6060318732628875</v>
      </c>
      <c r="J8" s="131">
        <f>(I8-H8)</f>
        <v>0.67348285092429894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7.4664040165178411</v>
      </c>
      <c r="D10" s="133">
        <v>8.0503689848869069</v>
      </c>
      <c r="E10" s="134">
        <f>(D10-C10)</f>
        <v>0.58396496836906575</v>
      </c>
      <c r="G10" s="72" t="s">
        <v>67</v>
      </c>
      <c r="H10" s="133">
        <v>7.6894341206547869</v>
      </c>
      <c r="I10" s="133">
        <v>8.4050686974522186</v>
      </c>
      <c r="J10" s="134">
        <f>(I10-H10)</f>
        <v>0.7156345767974317</v>
      </c>
    </row>
    <row r="11" spans="2:10">
      <c r="B11" s="75" t="s">
        <v>68</v>
      </c>
      <c r="C11" s="135">
        <v>6.6168040478657115</v>
      </c>
      <c r="D11" s="135">
        <v>7.3837714563316421</v>
      </c>
      <c r="E11" s="136">
        <f>(D11-C11)</f>
        <v>0.76696740846593059</v>
      </c>
      <c r="G11" s="75" t="s">
        <v>68</v>
      </c>
      <c r="H11" s="135">
        <v>8.2451160460844886</v>
      </c>
      <c r="I11" s="135">
        <v>7.7818581034719365</v>
      </c>
      <c r="J11" s="136">
        <f>(I11-H11)</f>
        <v>-0.46325794261255204</v>
      </c>
    </row>
    <row r="12" spans="2:10">
      <c r="B12" s="75" t="s">
        <v>69</v>
      </c>
      <c r="C12" s="135">
        <v>7.4858741413693775</v>
      </c>
      <c r="D12" s="135">
        <v>7.9747230148549555</v>
      </c>
      <c r="E12" s="136">
        <f>(D12-C12)</f>
        <v>0.48884887348557804</v>
      </c>
      <c r="G12" s="75" t="s">
        <v>69</v>
      </c>
      <c r="H12" s="135">
        <v>7.5868729759873155</v>
      </c>
      <c r="I12" s="135">
        <v>8.7954136468964155</v>
      </c>
      <c r="J12" s="136">
        <f>(I12-H12)</f>
        <v>1.2085406709091</v>
      </c>
    </row>
    <row r="13" spans="2:10">
      <c r="B13" s="75" t="s">
        <v>70</v>
      </c>
      <c r="C13" s="135">
        <v>8.1769151776545499</v>
      </c>
      <c r="D13" s="135">
        <v>9.0222339589586369</v>
      </c>
      <c r="E13" s="136">
        <f>(D13-C13)</f>
        <v>0.845318781304087</v>
      </c>
      <c r="G13" s="75" t="s">
        <v>70</v>
      </c>
      <c r="H13" s="135">
        <v>7.7924732022062653</v>
      </c>
      <c r="I13" s="135">
        <v>8.2341486325373019</v>
      </c>
      <c r="J13" s="136">
        <f>(I13-H13)</f>
        <v>0.44167543033103662</v>
      </c>
    </row>
    <row r="14" spans="2:10">
      <c r="B14" s="75" t="s">
        <v>71</v>
      </c>
      <c r="C14" s="135">
        <v>7.2781369379958862</v>
      </c>
      <c r="D14" s="135">
        <v>8.0420150928003267</v>
      </c>
      <c r="E14" s="136">
        <f>(D14-C14)</f>
        <v>0.76387815480444043</v>
      </c>
      <c r="G14" s="75" t="s">
        <v>71</v>
      </c>
      <c r="H14" s="135">
        <v>6.2403741231488699</v>
      </c>
      <c r="I14" s="135">
        <v>5.32891215823153</v>
      </c>
      <c r="J14" s="136">
        <f>(I14-H14)</f>
        <v>-0.91146196491733988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8.6271864153728011</v>
      </c>
      <c r="D16" s="133">
        <v>9.1679414822515959</v>
      </c>
      <c r="E16" s="134">
        <f>(D16-C16)</f>
        <v>0.54075506687879482</v>
      </c>
      <c r="G16" s="72" t="s">
        <v>73</v>
      </c>
      <c r="H16" s="133">
        <v>8.1365210877123335</v>
      </c>
      <c r="I16" s="133">
        <v>8.7864038952005572</v>
      </c>
      <c r="J16" s="134">
        <f>(I16-H16)</f>
        <v>0.64988280748822369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3.75" customHeight="1">
      <c r="B20" s="67" t="s">
        <v>63</v>
      </c>
      <c r="C20" s="47" t="str">
        <f>actualizaciones!$A$3</f>
        <v>acumulado MAYO 2010</v>
      </c>
      <c r="D20" s="47" t="str">
        <f>actualizaciones!$A$2</f>
        <v xml:space="preserve">acumulado MAYO 2011 </v>
      </c>
      <c r="E20" s="69" t="s">
        <v>112</v>
      </c>
      <c r="G20" s="67" t="s">
        <v>63</v>
      </c>
      <c r="H20" s="47" t="str">
        <f>actualizaciones!$A$3</f>
        <v>acumulado MAYO 2010</v>
      </c>
      <c r="I20" s="47" t="str">
        <f>actualizaciones!$A$2</f>
        <v xml:space="preserve">acumulado MAYO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8.0040861207174654</v>
      </c>
      <c r="D22" s="130">
        <v>8.1335158618662344</v>
      </c>
      <c r="E22" s="131">
        <f>(D22-C22)</f>
        <v>0.12942974114876904</v>
      </c>
      <c r="G22" s="70" t="s">
        <v>113</v>
      </c>
      <c r="H22" s="130">
        <v>2.0799879176675344</v>
      </c>
      <c r="I22" s="130">
        <v>2.1793676470588235</v>
      </c>
      <c r="J22" s="131">
        <f>(I22-H22)</f>
        <v>9.9379729391289029E-2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7.7344402091211784</v>
      </c>
      <c r="D24" s="133">
        <v>7.8487041956057553</v>
      </c>
      <c r="E24" s="134">
        <f>(D24-C24)</f>
        <v>0.11426398648457692</v>
      </c>
      <c r="G24" s="72" t="s">
        <v>67</v>
      </c>
      <c r="H24" s="133">
        <v>2.0799879176675344</v>
      </c>
      <c r="I24" s="133">
        <v>2.1793676470588235</v>
      </c>
      <c r="J24" s="134">
        <f>(I24-H24)</f>
        <v>9.9379729391289029E-2</v>
      </c>
    </row>
    <row r="25" spans="2:12">
      <c r="B25" s="75" t="s">
        <v>77</v>
      </c>
      <c r="C25" s="135">
        <v>7.7933373290603516</v>
      </c>
      <c r="D25" s="135">
        <v>8.0057182287630866</v>
      </c>
      <c r="E25" s="136">
        <f>(D25-C25)</f>
        <v>0.21238089970273499</v>
      </c>
      <c r="G25" s="75" t="s">
        <v>77</v>
      </c>
      <c r="H25" s="135">
        <v>1.8103262509158298</v>
      </c>
      <c r="I25" s="135">
        <v>1.8319012888400439</v>
      </c>
      <c r="J25" s="136">
        <f>(I25-H25)</f>
        <v>2.1575037924214113E-2</v>
      </c>
    </row>
    <row r="26" spans="2:12">
      <c r="B26" s="75" t="s">
        <v>70</v>
      </c>
      <c r="C26" s="135">
        <v>7.8842571920648084</v>
      </c>
      <c r="D26" s="135">
        <v>8.2235279090560738</v>
      </c>
      <c r="E26" s="136">
        <f>(D26-C26)</f>
        <v>0.33927071699126543</v>
      </c>
      <c r="G26" s="75" t="s">
        <v>70</v>
      </c>
      <c r="H26" s="135">
        <v>2.1296605180533752</v>
      </c>
      <c r="I26" s="135">
        <v>2.3105016342191274</v>
      </c>
      <c r="J26" s="136">
        <f>(I26-H26)</f>
        <v>0.18084111616575216</v>
      </c>
    </row>
    <row r="27" spans="2:12">
      <c r="B27" s="75" t="s">
        <v>71</v>
      </c>
      <c r="C27" s="135">
        <v>4.3688043222926947</v>
      </c>
      <c r="D27" s="135">
        <v>2.0774400935125659</v>
      </c>
      <c r="E27" s="136">
        <f>(D27-C27)</f>
        <v>-2.2913642287801288</v>
      </c>
      <c r="G27" s="75" t="s">
        <v>78</v>
      </c>
      <c r="H27" s="135">
        <v>2.0693712520443395</v>
      </c>
      <c r="I27" s="135">
        <v>2.2121670702179177</v>
      </c>
      <c r="J27" s="136">
        <f>(I27-H27)</f>
        <v>0.14279581817357823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3.4760448521916412</v>
      </c>
      <c r="I28" s="135">
        <v>3.0953780390061447</v>
      </c>
      <c r="J28" s="136">
        <f>(I28-H28)</f>
        <v>-0.38066681318549644</v>
      </c>
    </row>
    <row r="29" spans="2:12">
      <c r="B29" s="72" t="s">
        <v>73</v>
      </c>
      <c r="C29" s="133">
        <v>8.6061856594971626</v>
      </c>
      <c r="D29" s="133">
        <v>8.9225455576462096</v>
      </c>
      <c r="E29" s="134">
        <f>(D29-C29)</f>
        <v>0.31635989814904697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acumulado MAYO 2010</v>
      </c>
      <c r="D36" s="47" t="str">
        <f>actualizaciones!$A$2</f>
        <v xml:space="preserve">acumulado MAYO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7.5354689789797993</v>
      </c>
      <c r="D38" s="130">
        <v>7.9701542807059171</v>
      </c>
      <c r="E38" s="131">
        <f>($D$38-$C$38)</f>
        <v>0.43468530172611786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7.0060105540048783</v>
      </c>
      <c r="D40" s="133">
        <v>7.464719707339845</v>
      </c>
      <c r="E40" s="134">
        <f>($D$40-$C$40)</f>
        <v>0.45870915333496676</v>
      </c>
    </row>
    <row r="41" spans="2:5">
      <c r="B41" s="75" t="s">
        <v>68</v>
      </c>
      <c r="C41" s="135">
        <v>6.4800388647269553</v>
      </c>
      <c r="D41" s="135">
        <v>7.1469664348992339</v>
      </c>
      <c r="E41" s="136">
        <f>($D$41-$C$41)</f>
        <v>0.66692757017227855</v>
      </c>
    </row>
    <row r="42" spans="2:5">
      <c r="B42" s="75" t="s">
        <v>69</v>
      </c>
      <c r="C42" s="135">
        <v>7.372607875768761</v>
      </c>
      <c r="D42" s="135">
        <v>7.8188259172560493</v>
      </c>
      <c r="E42" s="136">
        <f>($D$42-$C$42)</f>
        <v>0.44621804148728827</v>
      </c>
    </row>
    <row r="43" spans="2:5">
      <c r="B43" s="75" t="s">
        <v>70</v>
      </c>
      <c r="C43" s="135">
        <v>7.0040595507644214</v>
      </c>
      <c r="D43" s="135">
        <v>7.5937252324524946</v>
      </c>
      <c r="E43" s="136">
        <f>($D$43-$C$43)</f>
        <v>0.58966568168807321</v>
      </c>
    </row>
    <row r="44" spans="2:5">
      <c r="B44" s="75" t="s">
        <v>78</v>
      </c>
      <c r="C44" s="135">
        <v>3.374398570315722</v>
      </c>
      <c r="D44" s="135">
        <v>3.2534544766231308</v>
      </c>
      <c r="E44" s="136">
        <f>($D$44-$C$44)</f>
        <v>-0.12094409369259118</v>
      </c>
    </row>
    <row r="45" spans="2:5">
      <c r="B45" s="75" t="s">
        <v>79</v>
      </c>
      <c r="C45" s="135">
        <v>5.2792490118577078</v>
      </c>
      <c r="D45" s="135">
        <v>5.0352329727443044</v>
      </c>
      <c r="E45" s="136">
        <f>($D$45-$C$45)</f>
        <v>-0.24401603911340342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8.3609574313717729</v>
      </c>
      <c r="D47" s="133">
        <v>8.7985506057028875</v>
      </c>
      <c r="E47" s="134">
        <f>($D$47-$C$47)</f>
        <v>0.43759317433111455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7" ht="15" customHeight="1">
      <c r="B1" s="137"/>
    </row>
    <row r="2" spans="2:7" ht="15" customHeight="1">
      <c r="B2" s="137"/>
    </row>
    <row r="3" spans="2:7" ht="15" customHeight="1">
      <c r="B3" s="137"/>
    </row>
    <row r="4" spans="2:7" ht="15" customHeight="1">
      <c r="B4" s="137"/>
    </row>
    <row r="5" spans="2:7" ht="18" customHeight="1">
      <c r="B5" s="89" t="s">
        <v>117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acumulado MAYO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139" t="s">
        <v>119</v>
      </c>
      <c r="C8" s="140">
        <v>454753</v>
      </c>
      <c r="D8" s="141">
        <v>52876</v>
      </c>
      <c r="E8" s="141">
        <v>139982</v>
      </c>
      <c r="F8" s="141">
        <v>106329</v>
      </c>
      <c r="G8" s="141">
        <v>58674</v>
      </c>
    </row>
    <row r="9" spans="2:7" ht="15" customHeight="1">
      <c r="B9" s="139" t="s">
        <v>120</v>
      </c>
      <c r="C9" s="140">
        <v>68317</v>
      </c>
      <c r="D9" s="141">
        <v>354</v>
      </c>
      <c r="E9" s="141">
        <v>1361</v>
      </c>
      <c r="F9" s="141">
        <v>31143</v>
      </c>
      <c r="G9" s="141">
        <v>30417</v>
      </c>
    </row>
    <row r="10" spans="2:7" ht="15" customHeight="1">
      <c r="B10" s="139" t="s">
        <v>121</v>
      </c>
      <c r="C10" s="140">
        <v>58106</v>
      </c>
      <c r="D10" s="141">
        <v>358</v>
      </c>
      <c r="E10" s="141">
        <v>781</v>
      </c>
      <c r="F10" s="141">
        <v>30882</v>
      </c>
      <c r="G10" s="141">
        <v>21471</v>
      </c>
    </row>
    <row r="11" spans="2:7" ht="15" customHeight="1">
      <c r="B11" s="139" t="s">
        <v>122</v>
      </c>
      <c r="C11" s="140">
        <v>254881</v>
      </c>
      <c r="D11" s="141">
        <v>2205</v>
      </c>
      <c r="E11" s="141">
        <v>72308</v>
      </c>
      <c r="F11" s="141">
        <v>100572</v>
      </c>
      <c r="G11" s="141">
        <v>35553</v>
      </c>
    </row>
    <row r="12" spans="2:7" ht="15" customHeight="1">
      <c r="B12" s="139" t="s">
        <v>123</v>
      </c>
      <c r="C12" s="140">
        <v>82760</v>
      </c>
      <c r="D12" s="141">
        <v>1566</v>
      </c>
      <c r="E12" s="141">
        <v>8667</v>
      </c>
      <c r="F12" s="141">
        <v>31399</v>
      </c>
      <c r="G12" s="141">
        <v>18987</v>
      </c>
    </row>
    <row r="13" spans="2:7" ht="15" customHeight="1">
      <c r="B13" s="139" t="s">
        <v>124</v>
      </c>
      <c r="C13" s="140">
        <v>633417</v>
      </c>
      <c r="D13" s="141">
        <v>1777</v>
      </c>
      <c r="E13" s="141">
        <v>22875</v>
      </c>
      <c r="F13" s="141">
        <v>246088</v>
      </c>
      <c r="G13" s="141">
        <v>235835</v>
      </c>
    </row>
    <row r="14" spans="2:7" ht="15" customHeight="1">
      <c r="B14" s="139" t="s">
        <v>125</v>
      </c>
      <c r="C14" s="140">
        <v>29008</v>
      </c>
      <c r="D14" s="141">
        <v>233</v>
      </c>
      <c r="E14" s="141">
        <v>700</v>
      </c>
      <c r="F14" s="141">
        <v>9524</v>
      </c>
      <c r="G14" s="141">
        <v>16216</v>
      </c>
    </row>
    <row r="15" spans="2:7" ht="15" customHeight="1">
      <c r="B15" s="139" t="s">
        <v>126</v>
      </c>
      <c r="C15" s="140">
        <v>52729</v>
      </c>
      <c r="D15" s="141">
        <v>1667</v>
      </c>
      <c r="E15" s="141">
        <v>2148</v>
      </c>
      <c r="F15" s="141">
        <v>25382</v>
      </c>
      <c r="G15" s="141">
        <v>18794</v>
      </c>
    </row>
    <row r="16" spans="2:7" ht="15" customHeight="1">
      <c r="B16" s="139" t="s">
        <v>127</v>
      </c>
      <c r="C16" s="140">
        <v>281836</v>
      </c>
      <c r="D16" s="141">
        <v>1141</v>
      </c>
      <c r="E16" s="141">
        <v>30026</v>
      </c>
      <c r="F16" s="141">
        <v>83750</v>
      </c>
      <c r="G16" s="141">
        <v>135730</v>
      </c>
    </row>
    <row r="17" spans="2:11" ht="15" customHeight="1">
      <c r="B17" s="142" t="s">
        <v>128</v>
      </c>
      <c r="C17" s="140">
        <v>84265</v>
      </c>
      <c r="D17" s="141">
        <v>278</v>
      </c>
      <c r="E17" s="141">
        <v>6756</v>
      </c>
      <c r="F17" s="141">
        <v>29688</v>
      </c>
      <c r="G17" s="141">
        <v>40600</v>
      </c>
    </row>
    <row r="18" spans="2:11" ht="15" customHeight="1">
      <c r="B18" s="142" t="s">
        <v>129</v>
      </c>
      <c r="C18" s="140">
        <v>55851</v>
      </c>
      <c r="D18" s="141">
        <v>232</v>
      </c>
      <c r="E18" s="141">
        <v>3561</v>
      </c>
      <c r="F18" s="141">
        <v>14574</v>
      </c>
      <c r="G18" s="141">
        <v>32480</v>
      </c>
    </row>
    <row r="19" spans="2:11" ht="15" customHeight="1">
      <c r="B19" s="142" t="s">
        <v>130</v>
      </c>
      <c r="C19" s="140">
        <v>60111</v>
      </c>
      <c r="D19" s="141">
        <v>287</v>
      </c>
      <c r="E19" s="141">
        <v>4593</v>
      </c>
      <c r="F19" s="141">
        <v>19478</v>
      </c>
      <c r="G19" s="141">
        <v>27132</v>
      </c>
    </row>
    <row r="20" spans="2:11" ht="15" customHeight="1">
      <c r="B20" s="142" t="s">
        <v>131</v>
      </c>
      <c r="C20" s="140">
        <v>81609</v>
      </c>
      <c r="D20" s="141">
        <v>344</v>
      </c>
      <c r="E20" s="141">
        <v>15116</v>
      </c>
      <c r="F20" s="141">
        <v>20010</v>
      </c>
      <c r="G20" s="141">
        <v>35518</v>
      </c>
    </row>
    <row r="21" spans="2:11" ht="15" customHeight="1">
      <c r="B21" s="139" t="s">
        <v>132</v>
      </c>
      <c r="C21" s="140">
        <v>16175</v>
      </c>
      <c r="D21" s="141">
        <v>290</v>
      </c>
      <c r="E21" s="141">
        <v>1391</v>
      </c>
      <c r="F21" s="141">
        <v>6968</v>
      </c>
      <c r="G21" s="141">
        <v>5035</v>
      </c>
    </row>
    <row r="22" spans="2:11" ht="15" customHeight="1">
      <c r="B22" s="139" t="s">
        <v>133</v>
      </c>
      <c r="C22" s="140">
        <v>15287</v>
      </c>
      <c r="D22" s="141">
        <v>169</v>
      </c>
      <c r="E22" s="141">
        <v>2336</v>
      </c>
      <c r="F22" s="141">
        <v>6416</v>
      </c>
      <c r="G22" s="141">
        <v>4658</v>
      </c>
    </row>
    <row r="23" spans="2:11" ht="15" customHeight="1">
      <c r="B23" s="139" t="s">
        <v>134</v>
      </c>
      <c r="C23" s="140">
        <v>37688</v>
      </c>
      <c r="D23" s="141">
        <v>347</v>
      </c>
      <c r="E23" s="141">
        <v>1211</v>
      </c>
      <c r="F23" s="141">
        <v>21073</v>
      </c>
      <c r="G23" s="141">
        <v>9973</v>
      </c>
    </row>
    <row r="24" spans="2:11" ht="15" customHeight="1">
      <c r="B24" s="139" t="s">
        <v>135</v>
      </c>
      <c r="C24" s="140">
        <v>35590</v>
      </c>
      <c r="D24" s="141">
        <v>590</v>
      </c>
      <c r="E24" s="141">
        <v>2079</v>
      </c>
      <c r="F24" s="141">
        <v>20764</v>
      </c>
      <c r="G24" s="141">
        <v>7210</v>
      </c>
    </row>
    <row r="25" spans="2:11" ht="15" customHeight="1">
      <c r="B25" s="139" t="s">
        <v>136</v>
      </c>
      <c r="C25" s="140">
        <v>37249</v>
      </c>
      <c r="D25" s="141">
        <v>897</v>
      </c>
      <c r="E25" s="141">
        <v>2976</v>
      </c>
      <c r="F25" s="141">
        <v>15851</v>
      </c>
      <c r="G25" s="141">
        <v>7592</v>
      </c>
    </row>
    <row r="26" spans="2:11" ht="15" customHeight="1">
      <c r="B26" s="139" t="s">
        <v>137</v>
      </c>
      <c r="C26" s="140">
        <v>6017</v>
      </c>
      <c r="D26" s="141">
        <v>395</v>
      </c>
      <c r="E26" s="141">
        <v>668</v>
      </c>
      <c r="F26" s="141">
        <v>1911</v>
      </c>
      <c r="G26" s="141">
        <v>1193</v>
      </c>
    </row>
    <row r="27" spans="2:11" ht="15" customHeight="1">
      <c r="B27" s="139" t="s">
        <v>138</v>
      </c>
      <c r="C27" s="140">
        <v>6357</v>
      </c>
      <c r="D27" s="141">
        <v>1188</v>
      </c>
      <c r="E27" s="141">
        <v>1384</v>
      </c>
      <c r="F27" s="141">
        <v>1083</v>
      </c>
      <c r="G27" s="141">
        <v>1570</v>
      </c>
    </row>
    <row r="28" spans="2:11" ht="15" customHeight="1">
      <c r="B28" s="143" t="s">
        <v>139</v>
      </c>
      <c r="C28" s="140">
        <v>20046</v>
      </c>
      <c r="D28" s="141">
        <v>1947</v>
      </c>
      <c r="E28" s="141">
        <v>1664</v>
      </c>
      <c r="F28" s="141">
        <v>3680</v>
      </c>
      <c r="G28" s="141">
        <v>4898</v>
      </c>
    </row>
    <row r="29" spans="2:11" ht="15" customHeight="1">
      <c r="B29" s="92" t="s">
        <v>140</v>
      </c>
      <c r="C29" s="144">
        <f>C30-C8</f>
        <v>1635463</v>
      </c>
      <c r="D29" s="144">
        <f>D30-D8</f>
        <v>15124</v>
      </c>
      <c r="E29" s="144">
        <f>E30-E8</f>
        <v>152575</v>
      </c>
      <c r="F29" s="144">
        <f>F30-F8</f>
        <v>636486</v>
      </c>
      <c r="G29" s="144">
        <f>G30-G8</f>
        <v>555132</v>
      </c>
    </row>
    <row r="30" spans="2:11" ht="15" customHeight="1">
      <c r="B30" s="145" t="s">
        <v>96</v>
      </c>
      <c r="C30" s="146">
        <v>2090216</v>
      </c>
      <c r="D30" s="146">
        <v>68000</v>
      </c>
      <c r="E30" s="146">
        <v>292557</v>
      </c>
      <c r="F30" s="146">
        <v>742815</v>
      </c>
      <c r="G30" s="146">
        <v>613806</v>
      </c>
      <c r="H30" s="147"/>
      <c r="I30" s="147"/>
      <c r="J30" s="147"/>
      <c r="K30" s="147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acumulado MAYO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139" t="s">
        <v>119</v>
      </c>
      <c r="C8" s="148">
        <v>-0.14602781142315235</v>
      </c>
      <c r="D8" s="149">
        <v>-6.8526935137230072E-2</v>
      </c>
      <c r="E8" s="149">
        <v>-0.12770756997931154</v>
      </c>
      <c r="F8" s="149">
        <v>-0.22360389041415973</v>
      </c>
      <c r="G8" s="149">
        <v>-0.26285240464344939</v>
      </c>
    </row>
    <row r="9" spans="2:7" ht="15" customHeight="1">
      <c r="B9" s="139" t="s">
        <v>120</v>
      </c>
      <c r="C9" s="148">
        <v>0.15527183563033731</v>
      </c>
      <c r="D9" s="149">
        <v>-0.15107913669064743</v>
      </c>
      <c r="E9" s="149">
        <v>8.879999999999999E-2</v>
      </c>
      <c r="F9" s="149">
        <v>0.21581104821393704</v>
      </c>
      <c r="G9" s="149">
        <v>0.15579283352965767</v>
      </c>
    </row>
    <row r="10" spans="2:7" ht="15" customHeight="1">
      <c r="B10" s="139" t="s">
        <v>121</v>
      </c>
      <c r="C10" s="148">
        <v>0.12031002969189841</v>
      </c>
      <c r="D10" s="149">
        <v>0.3612167300380229</v>
      </c>
      <c r="E10" s="149">
        <v>-0.10538373424971359</v>
      </c>
      <c r="F10" s="149">
        <v>0.11238383401772212</v>
      </c>
      <c r="G10" s="149">
        <v>0.12975532754538288</v>
      </c>
    </row>
    <row r="11" spans="2:7" ht="15" customHeight="1">
      <c r="B11" s="139" t="s">
        <v>122</v>
      </c>
      <c r="C11" s="148">
        <v>0.10071255830022463</v>
      </c>
      <c r="D11" s="149">
        <v>0.34862385321100908</v>
      </c>
      <c r="E11" s="149">
        <v>0.17514748663275426</v>
      </c>
      <c r="F11" s="149">
        <v>4.4057802508097321E-2</v>
      </c>
      <c r="G11" s="149">
        <v>1.8681413140024583E-2</v>
      </c>
    </row>
    <row r="12" spans="2:7" ht="15" customHeight="1">
      <c r="B12" s="139" t="s">
        <v>123</v>
      </c>
      <c r="C12" s="148">
        <v>0.62188645227036665</v>
      </c>
      <c r="D12" s="149">
        <v>0.40322580645161299</v>
      </c>
      <c r="E12" s="149">
        <v>0.28628673196794296</v>
      </c>
      <c r="F12" s="149">
        <v>0.66758723246056606</v>
      </c>
      <c r="G12" s="149">
        <v>0.50738329628453482</v>
      </c>
    </row>
    <row r="13" spans="2:7" ht="15" customHeight="1">
      <c r="B13" s="139" t="s">
        <v>124</v>
      </c>
      <c r="C13" s="148">
        <v>5.3919146238587956E-2</v>
      </c>
      <c r="D13" s="149">
        <v>0.24352694191742486</v>
      </c>
      <c r="E13" s="149">
        <v>0.11254316424298438</v>
      </c>
      <c r="F13" s="149">
        <v>7.2507855707754532E-2</v>
      </c>
      <c r="G13" s="149">
        <v>1.5322289001016065E-2</v>
      </c>
    </row>
    <row r="14" spans="2:7" ht="15" customHeight="1">
      <c r="B14" s="139" t="s">
        <v>125</v>
      </c>
      <c r="C14" s="148">
        <v>-6.3714414821509302E-2</v>
      </c>
      <c r="D14" s="149">
        <v>0.2010309278350515</v>
      </c>
      <c r="E14" s="149">
        <v>2.4890190336749551E-2</v>
      </c>
      <c r="F14" s="149">
        <v>-0.17555401662049863</v>
      </c>
      <c r="G14" s="149">
        <v>2.2704339051463185E-2</v>
      </c>
    </row>
    <row r="15" spans="2:7" ht="15" customHeight="1">
      <c r="B15" s="139" t="s">
        <v>126</v>
      </c>
      <c r="C15" s="148">
        <v>0.47725107861265204</v>
      </c>
      <c r="D15" s="149">
        <v>0.47261484098939932</v>
      </c>
      <c r="E15" s="149">
        <v>0.22672758423757844</v>
      </c>
      <c r="F15" s="149">
        <v>0.48467477772578382</v>
      </c>
      <c r="G15" s="149">
        <v>0.5430213464696223</v>
      </c>
    </row>
    <row r="16" spans="2:7" ht="15" customHeight="1">
      <c r="B16" s="139" t="s">
        <v>127</v>
      </c>
      <c r="C16" s="148">
        <v>0.38840939544415543</v>
      </c>
      <c r="D16" s="149">
        <v>0.45535714285714279</v>
      </c>
      <c r="E16" s="149">
        <v>0.26675948192211951</v>
      </c>
      <c r="F16" s="149">
        <v>0.44618466267203116</v>
      </c>
      <c r="G16" s="149">
        <v>0.27756704097288232</v>
      </c>
    </row>
    <row r="17" spans="2:7" ht="15" customHeight="1">
      <c r="B17" s="142" t="s">
        <v>128</v>
      </c>
      <c r="C17" s="148">
        <v>0.35365461847389557</v>
      </c>
      <c r="D17" s="149">
        <v>0.18297872340425525</v>
      </c>
      <c r="E17" s="149">
        <v>0.27760968229954619</v>
      </c>
      <c r="F17" s="149">
        <v>0.54207355079991681</v>
      </c>
      <c r="G17" s="149">
        <v>0.25471289943754249</v>
      </c>
    </row>
    <row r="18" spans="2:7" ht="15" customHeight="1">
      <c r="B18" s="142" t="s">
        <v>129</v>
      </c>
      <c r="C18" s="148">
        <v>0.35334027962877701</v>
      </c>
      <c r="D18" s="149">
        <v>0.66906474820143891</v>
      </c>
      <c r="E18" s="149">
        <v>0.5763612217795484</v>
      </c>
      <c r="F18" s="149">
        <v>0.42574838583447461</v>
      </c>
      <c r="G18" s="149">
        <v>0.22603049977351652</v>
      </c>
    </row>
    <row r="19" spans="2:7" ht="15" customHeight="1">
      <c r="B19" s="142" t="s">
        <v>130</v>
      </c>
      <c r="C19" s="148">
        <v>0.35745901269138702</v>
      </c>
      <c r="D19" s="149">
        <v>0.66860465116279078</v>
      </c>
      <c r="E19" s="149">
        <v>0.45948522402287884</v>
      </c>
      <c r="F19" s="149">
        <v>0.18891533907098812</v>
      </c>
      <c r="G19" s="149">
        <v>0.2823518290953777</v>
      </c>
    </row>
    <row r="20" spans="2:7" ht="15" customHeight="1">
      <c r="B20" s="142" t="s">
        <v>131</v>
      </c>
      <c r="C20" s="148">
        <v>0.47866499972821663</v>
      </c>
      <c r="D20" s="149">
        <v>0.44537815126050417</v>
      </c>
      <c r="E20" s="149">
        <v>0.16196479360442773</v>
      </c>
      <c r="F20" s="149">
        <v>0.6600298656047785</v>
      </c>
      <c r="G20" s="149">
        <v>0.35394350627072768</v>
      </c>
    </row>
    <row r="21" spans="2:7" ht="15" customHeight="1">
      <c r="B21" s="139" t="s">
        <v>132</v>
      </c>
      <c r="C21" s="148">
        <v>0.34265792313439025</v>
      </c>
      <c r="D21" s="149">
        <v>0.18852459016393452</v>
      </c>
      <c r="E21" s="149">
        <v>0.25768535262206149</v>
      </c>
      <c r="F21" s="149">
        <v>0.36253421978881506</v>
      </c>
      <c r="G21" s="149">
        <v>0.33767268862911792</v>
      </c>
    </row>
    <row r="22" spans="2:7" ht="15" customHeight="1">
      <c r="B22" s="139" t="s">
        <v>133</v>
      </c>
      <c r="C22" s="148">
        <v>0.19935666091322779</v>
      </c>
      <c r="D22" s="149">
        <v>-2.8735632183908066E-2</v>
      </c>
      <c r="E22" s="149">
        <v>0.25658956428187207</v>
      </c>
      <c r="F22" s="149">
        <v>9.9194791845125918E-2</v>
      </c>
      <c r="G22" s="149">
        <v>0.32820074137439414</v>
      </c>
    </row>
    <row r="23" spans="2:7" ht="15" customHeight="1">
      <c r="B23" s="139" t="s">
        <v>134</v>
      </c>
      <c r="C23" s="148">
        <v>0.39714550509731228</v>
      </c>
      <c r="D23" s="149">
        <v>0.59907834101382496</v>
      </c>
      <c r="E23" s="149">
        <v>1.3514563106796116</v>
      </c>
      <c r="F23" s="149">
        <v>0.23399894595069393</v>
      </c>
      <c r="G23" s="149">
        <v>0.70100631076240827</v>
      </c>
    </row>
    <row r="24" spans="2:7" ht="15" customHeight="1">
      <c r="B24" s="139" t="s">
        <v>135</v>
      </c>
      <c r="C24" s="148">
        <v>0.33500881503432245</v>
      </c>
      <c r="D24" s="149">
        <v>0.56084656084656093</v>
      </c>
      <c r="E24" s="149">
        <v>1.6964980544747084</v>
      </c>
      <c r="F24" s="149">
        <v>0.28093769278223313</v>
      </c>
      <c r="G24" s="149">
        <v>6.7831753554502328E-2</v>
      </c>
    </row>
    <row r="25" spans="2:7" ht="15" customHeight="1">
      <c r="B25" s="139" t="s">
        <v>136</v>
      </c>
      <c r="C25" s="148">
        <v>0.24561931514178714</v>
      </c>
      <c r="D25" s="149">
        <v>0.2121621621621621</v>
      </c>
      <c r="E25" s="149">
        <v>0.24051688203418098</v>
      </c>
      <c r="F25" s="149">
        <v>0.11446249033255995</v>
      </c>
      <c r="G25" s="149">
        <v>-7.0860359809080897E-2</v>
      </c>
    </row>
    <row r="26" spans="2:7" ht="15" customHeight="1">
      <c r="B26" s="139" t="s">
        <v>137</v>
      </c>
      <c r="C26" s="148">
        <v>0.1793414347314779</v>
      </c>
      <c r="D26" s="149">
        <v>-0.29211469534050183</v>
      </c>
      <c r="E26" s="149">
        <v>4.3749999999999956E-2</v>
      </c>
      <c r="F26" s="149">
        <v>0.43900602409638556</v>
      </c>
      <c r="G26" s="149">
        <v>-4.1736227045074958E-3</v>
      </c>
    </row>
    <row r="27" spans="2:7" ht="15" customHeight="1">
      <c r="B27" s="139" t="s">
        <v>138</v>
      </c>
      <c r="C27" s="148">
        <v>-0.12678571428571428</v>
      </c>
      <c r="D27" s="149">
        <v>-0.37735849056603776</v>
      </c>
      <c r="E27" s="149">
        <v>-0.13554028732042478</v>
      </c>
      <c r="F27" s="149">
        <v>-9.1442953020134277E-2</v>
      </c>
      <c r="G27" s="149">
        <v>0.19664634146341453</v>
      </c>
    </row>
    <row r="28" spans="2:7" ht="15" customHeight="1">
      <c r="B28" s="143" t="s">
        <v>139</v>
      </c>
      <c r="C28" s="148">
        <v>-0.1089082503556188</v>
      </c>
      <c r="D28" s="149">
        <v>0.2417091836734695</v>
      </c>
      <c r="E28" s="149">
        <v>-9.3681917211329013E-2</v>
      </c>
      <c r="F28" s="149">
        <v>-6.551549009649571E-2</v>
      </c>
      <c r="G28" s="149">
        <v>2.0420665713705155E-4</v>
      </c>
    </row>
    <row r="29" spans="2:7" ht="15" customHeight="1">
      <c r="B29" s="92" t="s">
        <v>140</v>
      </c>
      <c r="C29" s="150">
        <v>0.16198286862440292</v>
      </c>
      <c r="D29" s="150">
        <v>0.18554519087559762</v>
      </c>
      <c r="E29" s="150">
        <v>0.19369880375849857</v>
      </c>
      <c r="F29" s="150">
        <v>0.15837827114837588</v>
      </c>
      <c r="G29" s="150">
        <v>0.12185047167142238</v>
      </c>
    </row>
    <row r="30" spans="2:7" ht="15" customHeight="1">
      <c r="B30" s="145" t="s">
        <v>96</v>
      </c>
      <c r="C30" s="151">
        <v>7.7435926249142417E-2</v>
      </c>
      <c r="D30" s="151">
        <v>-2.1906419458308735E-2</v>
      </c>
      <c r="E30" s="151">
        <v>1.4790508267630509E-2</v>
      </c>
      <c r="F30" s="151">
        <v>8.216603658136834E-2</v>
      </c>
      <c r="G30" s="151">
        <v>6.8544231519135357E-2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 xml:space="preserve">acumulado MAYO 2011 </v>
      </c>
      <c r="C6" s="89"/>
      <c r="D6" s="89"/>
      <c r="E6" s="89"/>
      <c r="F6" s="89"/>
      <c r="G6" s="89"/>
      <c r="J6" s="152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139" t="s">
        <v>119</v>
      </c>
      <c r="C8" s="148">
        <f>'Nacionalidad-Zona (datos)'!C8/'Nacionalidad-Zona (datos)'!C$30</f>
        <v>0.21756268251702215</v>
      </c>
      <c r="D8" s="149">
        <f>'Nacionalidad-Zona (datos)'!D8/'Nacionalidad-Zona (datos)'!D$30</f>
        <v>0.77758823529411769</v>
      </c>
      <c r="E8" s="149">
        <f>'Nacionalidad-Zona (datos)'!E8/'Nacionalidad-Zona (datos)'!E$30</f>
        <v>0.47847769836305404</v>
      </c>
      <c r="F8" s="149">
        <f>'Nacionalidad-Zona (datos)'!F8/'Nacionalidad-Zona (datos)'!F$30</f>
        <v>0.14314331293794552</v>
      </c>
      <c r="G8" s="149">
        <f>'Nacionalidad-Zona (datos)'!G8/'Nacionalidad-Zona (datos)'!G$30</f>
        <v>9.5590463436330042E-2</v>
      </c>
    </row>
    <row r="9" spans="2:10" ht="15" customHeight="1">
      <c r="B9" s="139" t="s">
        <v>120</v>
      </c>
      <c r="C9" s="148">
        <f>'Nacionalidad-Zona (datos)'!C9/'Nacionalidad-Zona (datos)'!C$30</f>
        <v>3.2684181921868359E-2</v>
      </c>
      <c r="D9" s="149">
        <f>'Nacionalidad-Zona (datos)'!D9/'Nacionalidad-Zona (datos)'!D$30</f>
        <v>5.2058823529411765E-3</v>
      </c>
      <c r="E9" s="149">
        <f>'Nacionalidad-Zona (datos)'!E9/'Nacionalidad-Zona (datos)'!E$30</f>
        <v>4.6520848928584858E-3</v>
      </c>
      <c r="F9" s="149">
        <f>'Nacionalidad-Zona (datos)'!F9/'Nacionalidad-Zona (datos)'!F$30</f>
        <v>4.1925647705014037E-2</v>
      </c>
      <c r="G9" s="149">
        <f>'Nacionalidad-Zona (datos)'!G9/'Nacionalidad-Zona (datos)'!G$30</f>
        <v>4.9554745310407523E-2</v>
      </c>
    </row>
    <row r="10" spans="2:10" ht="15" customHeight="1">
      <c r="B10" s="139" t="s">
        <v>121</v>
      </c>
      <c r="C10" s="148">
        <f>'Nacionalidad-Zona (datos)'!C10/'Nacionalidad-Zona (datos)'!C$30</f>
        <v>2.7799040864676185E-2</v>
      </c>
      <c r="D10" s="149">
        <f>'Nacionalidad-Zona (datos)'!D10/'Nacionalidad-Zona (datos)'!D$30</f>
        <v>5.2647058823529413E-3</v>
      </c>
      <c r="E10" s="149">
        <f>'Nacionalidad-Zona (datos)'!E10/'Nacionalidad-Zona (datos)'!E$30</f>
        <v>2.6695652471142375E-3</v>
      </c>
      <c r="F10" s="149">
        <f>'Nacionalidad-Zona (datos)'!F10/'Nacionalidad-Zona (datos)'!F$30</f>
        <v>4.1574281617899479E-2</v>
      </c>
      <c r="G10" s="149">
        <f>'Nacionalidad-Zona (datos)'!G10/'Nacionalidad-Zona (datos)'!G$30</f>
        <v>3.498010772133215E-2</v>
      </c>
    </row>
    <row r="11" spans="2:10" ht="15" customHeight="1">
      <c r="B11" s="139" t="s">
        <v>122</v>
      </c>
      <c r="C11" s="148">
        <f>'Nacionalidad-Zona (datos)'!C11/'Nacionalidad-Zona (datos)'!C$30</f>
        <v>0.12194002916444999</v>
      </c>
      <c r="D11" s="149">
        <f>'Nacionalidad-Zona (datos)'!D11/'Nacionalidad-Zona (datos)'!D$30</f>
        <v>3.2426470588235293E-2</v>
      </c>
      <c r="E11" s="149">
        <f>'Nacionalidad-Zona (datos)'!E11/'Nacionalidad-Zona (datos)'!E$30</f>
        <v>0.24715867335254327</v>
      </c>
      <c r="F11" s="149">
        <f>'Nacionalidad-Zona (datos)'!F11/'Nacionalidad-Zona (datos)'!F$30</f>
        <v>0.13539306556814282</v>
      </c>
      <c r="G11" s="149">
        <f>'Nacionalidad-Zona (datos)'!G11/'Nacionalidad-Zona (datos)'!G$30</f>
        <v>5.7922209949071858E-2</v>
      </c>
    </row>
    <row r="12" spans="2:10" ht="15" customHeight="1">
      <c r="B12" s="139" t="s">
        <v>123</v>
      </c>
      <c r="C12" s="148">
        <f>'Nacionalidad-Zona (datos)'!C12/'Nacionalidad-Zona (datos)'!C$30</f>
        <v>3.9593994113527022E-2</v>
      </c>
      <c r="D12" s="149">
        <f>'Nacionalidad-Zona (datos)'!D12/'Nacionalidad-Zona (datos)'!D$30</f>
        <v>2.3029411764705882E-2</v>
      </c>
      <c r="E12" s="149">
        <f>'Nacionalidad-Zona (datos)'!E12/'Nacionalidad-Zona (datos)'!E$30</f>
        <v>2.9624996154595514E-2</v>
      </c>
      <c r="F12" s="149">
        <f>'Nacionalidad-Zona (datos)'!F12/'Nacionalidad-Zona (datos)'!F$30</f>
        <v>4.227028264103444E-2</v>
      </c>
      <c r="G12" s="149">
        <f>'Nacionalidad-Zona (datos)'!G12/'Nacionalidad-Zona (datos)'!G$30</f>
        <v>3.0933226459174398E-2</v>
      </c>
    </row>
    <row r="13" spans="2:10" ht="15" customHeight="1">
      <c r="B13" s="139" t="s">
        <v>124</v>
      </c>
      <c r="C13" s="148">
        <f>'Nacionalidad-Zona (datos)'!C13/'Nacionalidad-Zona (datos)'!C$30</f>
        <v>0.3030390160634116</v>
      </c>
      <c r="D13" s="149">
        <f>'Nacionalidad-Zona (datos)'!D13/'Nacionalidad-Zona (datos)'!D$30</f>
        <v>2.6132352941176471E-2</v>
      </c>
      <c r="E13" s="149">
        <f>'Nacionalidad-Zona (datos)'!E13/'Nacionalidad-Zona (datos)'!E$30</f>
        <v>7.8189891200689102E-2</v>
      </c>
      <c r="F13" s="149">
        <f>'Nacionalidad-Zona (datos)'!F13/'Nacionalidad-Zona (datos)'!F$30</f>
        <v>0.33129110209136864</v>
      </c>
      <c r="G13" s="149">
        <f>'Nacionalidad-Zona (datos)'!G13/'Nacionalidad-Zona (datos)'!G$30</f>
        <v>0.38421748891343521</v>
      </c>
    </row>
    <row r="14" spans="2:10" ht="15" customHeight="1">
      <c r="B14" s="139" t="s">
        <v>125</v>
      </c>
      <c r="C14" s="148">
        <f>'Nacionalidad-Zona (datos)'!C14/'Nacionalidad-Zona (datos)'!C$30</f>
        <v>1.3877991556853455E-2</v>
      </c>
      <c r="D14" s="149">
        <f>'Nacionalidad-Zona (datos)'!D14/'Nacionalidad-Zona (datos)'!D$30</f>
        <v>3.4264705882352943E-3</v>
      </c>
      <c r="E14" s="149">
        <f>'Nacionalidad-Zona (datos)'!E14/'Nacionalidad-Zona (datos)'!E$30</f>
        <v>2.3926961241740926E-3</v>
      </c>
      <c r="F14" s="149">
        <f>'Nacionalidad-Zona (datos)'!F14/'Nacionalidad-Zona (datos)'!F$30</f>
        <v>1.2821496604134274E-2</v>
      </c>
      <c r="G14" s="149">
        <f>'Nacionalidad-Zona (datos)'!G14/'Nacionalidad-Zona (datos)'!G$30</f>
        <v>2.6418770751670723E-2</v>
      </c>
    </row>
    <row r="15" spans="2:10" ht="15" customHeight="1">
      <c r="B15" s="139" t="s">
        <v>126</v>
      </c>
      <c r="C15" s="148">
        <f>'Nacionalidad-Zona (datos)'!C15/'Nacionalidad-Zona (datos)'!C$30</f>
        <v>2.5226579453989446E-2</v>
      </c>
      <c r="D15" s="149">
        <f>'Nacionalidad-Zona (datos)'!D15/'Nacionalidad-Zona (datos)'!D$30</f>
        <v>2.4514705882352942E-2</v>
      </c>
      <c r="E15" s="149">
        <f>'Nacionalidad-Zona (datos)'!E15/'Nacionalidad-Zona (datos)'!E$30</f>
        <v>7.3421589638942159E-3</v>
      </c>
      <c r="F15" s="149">
        <f>'Nacionalidad-Zona (datos)'!F15/'Nacionalidad-Zona (datos)'!F$30</f>
        <v>3.4170015414336008E-2</v>
      </c>
      <c r="G15" s="149">
        <f>'Nacionalidad-Zona (datos)'!G15/'Nacionalidad-Zona (datos)'!G$30</f>
        <v>3.0618794863523653E-2</v>
      </c>
    </row>
    <row r="16" spans="2:10" ht="15" customHeight="1">
      <c r="B16" s="139" t="s">
        <v>127</v>
      </c>
      <c r="C16" s="148">
        <f>'Nacionalidad-Zona (datos)'!C16/'Nacionalidad-Zona (datos)'!C$30</f>
        <v>0.13483582557974869</v>
      </c>
      <c r="D16" s="149">
        <f>'Nacionalidad-Zona (datos)'!D16/'Nacionalidad-Zona (datos)'!D$30</f>
        <v>1.6779411764705883E-2</v>
      </c>
      <c r="E16" s="149">
        <f>'Nacionalidad-Zona (datos)'!E16/'Nacionalidad-Zona (datos)'!E$30</f>
        <v>0.10263299117778758</v>
      </c>
      <c r="F16" s="149">
        <f>'Nacionalidad-Zona (datos)'!F16/'Nacionalidad-Zona (datos)'!F$30</f>
        <v>0.11274678082698922</v>
      </c>
      <c r="G16" s="149">
        <f>'Nacionalidad-Zona (datos)'!G16/'Nacionalidad-Zona (datos)'!G$30</f>
        <v>0.22112849988432828</v>
      </c>
    </row>
    <row r="17" spans="2:11" ht="15" customHeight="1">
      <c r="B17" s="142" t="s">
        <v>128</v>
      </c>
      <c r="C17" s="148">
        <f>'Nacionalidad-Zona (datos)'!C17/'Nacionalidad-Zona (datos)'!C$30</f>
        <v>4.0314015393624392E-2</v>
      </c>
      <c r="D17" s="149">
        <f>'Nacionalidad-Zona (datos)'!D17/'Nacionalidad-Zona (datos)'!D$30</f>
        <v>4.0882352941176469E-3</v>
      </c>
      <c r="E17" s="149">
        <f>'Nacionalidad-Zona (datos)'!E17/'Nacionalidad-Zona (datos)'!E$30</f>
        <v>2.3092935735600242E-2</v>
      </c>
      <c r="F17" s="149">
        <f>'Nacionalidad-Zona (datos)'!F17/'Nacionalidad-Zona (datos)'!F$30</f>
        <v>3.9966882736616791E-2</v>
      </c>
      <c r="G17" s="149">
        <f>'Nacionalidad-Zona (datos)'!G17/'Nacionalidad-Zona (datos)'!G$30</f>
        <v>6.6144677634301388E-2</v>
      </c>
    </row>
    <row r="18" spans="2:11" ht="15" customHeight="1">
      <c r="B18" s="142" t="s">
        <v>129</v>
      </c>
      <c r="C18" s="148">
        <f>'Nacionalidad-Zona (datos)'!C18/'Nacionalidad-Zona (datos)'!C$30</f>
        <v>2.672020499316817E-2</v>
      </c>
      <c r="D18" s="149">
        <f>'Nacionalidad-Zona (datos)'!D18/'Nacionalidad-Zona (datos)'!D$30</f>
        <v>3.4117647058823529E-3</v>
      </c>
      <c r="E18" s="149">
        <f>'Nacionalidad-Zona (datos)'!E18/'Nacionalidad-Zona (datos)'!E$30</f>
        <v>1.2171986997405633E-2</v>
      </c>
      <c r="F18" s="149">
        <f>'Nacionalidad-Zona (datos)'!F18/'Nacionalidad-Zona (datos)'!F$30</f>
        <v>1.961995920922437E-2</v>
      </c>
      <c r="G18" s="149">
        <f>'Nacionalidad-Zona (datos)'!G18/'Nacionalidad-Zona (datos)'!G$30</f>
        <v>5.2915742107441113E-2</v>
      </c>
    </row>
    <row r="19" spans="2:11" ht="15" customHeight="1">
      <c r="B19" s="142" t="s">
        <v>130</v>
      </c>
      <c r="C19" s="148">
        <f>'Nacionalidad-Zona (datos)'!C19/'Nacionalidad-Zona (datos)'!C$30</f>
        <v>2.8758271872380652E-2</v>
      </c>
      <c r="D19" s="149">
        <f>'Nacionalidad-Zona (datos)'!D19/'Nacionalidad-Zona (datos)'!D$30</f>
        <v>4.2205882352941175E-3</v>
      </c>
      <c r="E19" s="149">
        <f>'Nacionalidad-Zona (datos)'!E19/'Nacionalidad-Zona (datos)'!E$30</f>
        <v>1.5699504711902297E-2</v>
      </c>
      <c r="F19" s="149">
        <f>'Nacionalidad-Zona (datos)'!F19/'Nacionalidad-Zona (datos)'!F$30</f>
        <v>2.6221872202365326E-2</v>
      </c>
      <c r="G19" s="149">
        <f>'Nacionalidad-Zona (datos)'!G19/'Nacionalidad-Zona (datos)'!G$30</f>
        <v>4.4202891467336587E-2</v>
      </c>
    </row>
    <row r="20" spans="2:11" ht="15" customHeight="1">
      <c r="B20" s="142" t="s">
        <v>131</v>
      </c>
      <c r="C20" s="148">
        <f>'Nacionalidad-Zona (datos)'!C20/'Nacionalidad-Zona (datos)'!C$30</f>
        <v>3.9043333320575482E-2</v>
      </c>
      <c r="D20" s="149">
        <f>'Nacionalidad-Zona (datos)'!D20/'Nacionalidad-Zona (datos)'!D$30</f>
        <v>5.0588235294117649E-3</v>
      </c>
      <c r="E20" s="149">
        <f>'Nacionalidad-Zona (datos)'!E20/'Nacionalidad-Zona (datos)'!E$30</f>
        <v>5.1668563732879404E-2</v>
      </c>
      <c r="F20" s="149">
        <f>'Nacionalidad-Zona (datos)'!F20/'Nacionalidad-Zona (datos)'!F$30</f>
        <v>2.6938066678782738E-2</v>
      </c>
      <c r="G20" s="149">
        <f>'Nacionalidad-Zona (datos)'!G20/'Nacionalidad-Zona (datos)'!G$30</f>
        <v>5.7865188675249181E-2</v>
      </c>
    </row>
    <row r="21" spans="2:11" ht="15" customHeight="1">
      <c r="B21" s="139" t="s">
        <v>132</v>
      </c>
      <c r="C21" s="148">
        <f>'Nacionalidad-Zona (datos)'!C21/'Nacionalidad-Zona (datos)'!C$30</f>
        <v>7.7384346880896519E-3</v>
      </c>
      <c r="D21" s="149">
        <f>'Nacionalidad-Zona (datos)'!D21/'Nacionalidad-Zona (datos)'!D$30</f>
        <v>4.2647058823529413E-3</v>
      </c>
      <c r="E21" s="149">
        <f>'Nacionalidad-Zona (datos)'!E21/'Nacionalidad-Zona (datos)'!E$30</f>
        <v>4.7546290124659465E-3</v>
      </c>
      <c r="F21" s="149">
        <f>'Nacionalidad-Zona (datos)'!F21/'Nacionalidad-Zona (datos)'!F$30</f>
        <v>9.380532164805503E-3</v>
      </c>
      <c r="G21" s="149">
        <f>'Nacionalidad-Zona (datos)'!G21/'Nacionalidad-Zona (datos)'!G$30</f>
        <v>8.2029175342046186E-3</v>
      </c>
    </row>
    <row r="22" spans="2:11" ht="15" customHeight="1">
      <c r="B22" s="139" t="s">
        <v>133</v>
      </c>
      <c r="C22" s="148">
        <f>'Nacionalidad-Zona (datos)'!C22/'Nacionalidad-Zona (datos)'!C$30</f>
        <v>7.3135982118594442E-3</v>
      </c>
      <c r="D22" s="149">
        <f>'Nacionalidad-Zona (datos)'!D22/'Nacionalidad-Zona (datos)'!D$30</f>
        <v>2.4852941176470586E-3</v>
      </c>
      <c r="E22" s="149">
        <f>'Nacionalidad-Zona (datos)'!E22/'Nacionalidad-Zona (datos)'!E$30</f>
        <v>7.9847687801009714E-3</v>
      </c>
      <c r="F22" s="149">
        <f>'Nacionalidad-Zona (datos)'!F22/'Nacionalidad-Zona (datos)'!F$30</f>
        <v>8.6374130840114974E-3</v>
      </c>
      <c r="G22" s="149">
        <f>'Nacionalidad-Zona (datos)'!G22/'Nacionalidad-Zona (datos)'!G$30</f>
        <v>7.5887169561718194E-3</v>
      </c>
    </row>
    <row r="23" spans="2:11" ht="15" customHeight="1">
      <c r="B23" s="139" t="s">
        <v>134</v>
      </c>
      <c r="C23" s="148">
        <f>'Nacionalidad-Zona (datos)'!C23/'Nacionalidad-Zona (datos)'!C$30</f>
        <v>1.8030672428112692E-2</v>
      </c>
      <c r="D23" s="149">
        <f>'Nacionalidad-Zona (datos)'!D23/'Nacionalidad-Zona (datos)'!D$30</f>
        <v>5.1029411764705879E-3</v>
      </c>
      <c r="E23" s="149">
        <f>'Nacionalidad-Zona (datos)'!E23/'Nacionalidad-Zona (datos)'!E$30</f>
        <v>4.13936429482118E-3</v>
      </c>
      <c r="F23" s="149">
        <f>'Nacionalidad-Zona (datos)'!F23/'Nacionalidad-Zona (datos)'!F$30</f>
        <v>2.8369109401398734E-2</v>
      </c>
      <c r="G23" s="149">
        <f>'Nacionalidad-Zona (datos)'!G23/'Nacionalidad-Zona (datos)'!G$30</f>
        <v>1.6247804680957826E-2</v>
      </c>
    </row>
    <row r="24" spans="2:11" ht="15" customHeight="1">
      <c r="B24" s="139" t="s">
        <v>135</v>
      </c>
      <c r="C24" s="148">
        <f>'Nacionalidad-Zona (datos)'!C24/'Nacionalidad-Zona (datos)'!C$30</f>
        <v>1.7026948411073304E-2</v>
      </c>
      <c r="D24" s="149">
        <f>'Nacionalidad-Zona (datos)'!D24/'Nacionalidad-Zona (datos)'!D$30</f>
        <v>8.6764705882352942E-3</v>
      </c>
      <c r="E24" s="149">
        <f>'Nacionalidad-Zona (datos)'!E24/'Nacionalidad-Zona (datos)'!E$30</f>
        <v>7.106307488797055E-3</v>
      </c>
      <c r="F24" s="149">
        <f>'Nacionalidad-Zona (datos)'!F24/'Nacionalidad-Zona (datos)'!F$30</f>
        <v>2.7953124263780348E-2</v>
      </c>
      <c r="G24" s="149">
        <f>'Nacionalidad-Zona (datos)'!G24/'Nacionalidad-Zona (datos)'!G$30</f>
        <v>1.1746382407470765E-2</v>
      </c>
    </row>
    <row r="25" spans="2:11" ht="15" customHeight="1">
      <c r="B25" s="139" t="s">
        <v>136</v>
      </c>
      <c r="C25" s="148">
        <f>'Nacionalidad-Zona (datos)'!C25/'Nacionalidad-Zona (datos)'!C$30</f>
        <v>1.7820646287273659E-2</v>
      </c>
      <c r="D25" s="149">
        <f>'Nacionalidad-Zona (datos)'!D25/'Nacionalidad-Zona (datos)'!D$30</f>
        <v>1.3191176470588236E-2</v>
      </c>
      <c r="E25" s="149">
        <f>'Nacionalidad-Zona (datos)'!E25/'Nacionalidad-Zona (datos)'!E$30</f>
        <v>1.0172376665060143E-2</v>
      </c>
      <c r="F25" s="149">
        <f>'Nacionalidad-Zona (datos)'!F25/'Nacionalidad-Zona (datos)'!F$30</f>
        <v>2.1339095198669923E-2</v>
      </c>
      <c r="G25" s="149">
        <f>'Nacionalidad-Zona (datos)'!G25/'Nacionalidad-Zona (datos)'!G$30</f>
        <v>1.2368728881763946E-2</v>
      </c>
    </row>
    <row r="26" spans="2:11" ht="15" customHeight="1">
      <c r="B26" s="139" t="s">
        <v>137</v>
      </c>
      <c r="C26" s="148">
        <f>'Nacionalidad-Zona (datos)'!C26/'Nacionalidad-Zona (datos)'!C$30</f>
        <v>2.8786498620238291E-3</v>
      </c>
      <c r="D26" s="149">
        <f>'Nacionalidad-Zona (datos)'!D26/'Nacionalidad-Zona (datos)'!D$30</f>
        <v>5.8088235294117647E-3</v>
      </c>
      <c r="E26" s="149">
        <f>'Nacionalidad-Zona (datos)'!E26/'Nacionalidad-Zona (datos)'!E$30</f>
        <v>2.283315729926134E-3</v>
      </c>
      <c r="F26" s="149">
        <f>'Nacionalidad-Zona (datos)'!F26/'Nacionalidad-Zona (datos)'!F$30</f>
        <v>2.5726459481835991E-3</v>
      </c>
      <c r="G26" s="149">
        <f>'Nacionalidad-Zona (datos)'!G26/'Nacionalidad-Zona (datos)'!G$30</f>
        <v>1.9436108477271321E-3</v>
      </c>
    </row>
    <row r="27" spans="2:11" ht="15" customHeight="1">
      <c r="B27" s="139" t="s">
        <v>138</v>
      </c>
      <c r="C27" s="148">
        <f>'Nacionalidad-Zona (datos)'!C27/'Nacionalidad-Zona (datos)'!C$30</f>
        <v>3.0413124767966564E-3</v>
      </c>
      <c r="D27" s="149">
        <f>'Nacionalidad-Zona (datos)'!D27/'Nacionalidad-Zona (datos)'!D$30</f>
        <v>1.7470588235294116E-2</v>
      </c>
      <c r="E27" s="149">
        <f>'Nacionalidad-Zona (datos)'!E27/'Nacionalidad-Zona (datos)'!E$30</f>
        <v>4.7307020512242061E-3</v>
      </c>
      <c r="F27" s="149">
        <f>'Nacionalidad-Zona (datos)'!F27/'Nacionalidad-Zona (datos)'!F$30</f>
        <v>1.4579673269925889E-3</v>
      </c>
      <c r="G27" s="149">
        <f>'Nacionalidad-Zona (datos)'!G27/'Nacionalidad-Zona (datos)'!G$30</f>
        <v>2.5578114257599305E-3</v>
      </c>
    </row>
    <row r="28" spans="2:11" ht="15" customHeight="1">
      <c r="B28" s="143" t="s">
        <v>139</v>
      </c>
      <c r="C28" s="148">
        <f>'Nacionalidad-Zona (datos)'!C28/'Nacionalidad-Zona (datos)'!C$30</f>
        <v>9.590396399223813E-3</v>
      </c>
      <c r="D28" s="149">
        <f>'Nacionalidad-Zona (datos)'!D28/'Nacionalidad-Zona (datos)'!D$30</f>
        <v>2.863235294117647E-2</v>
      </c>
      <c r="E28" s="149">
        <f>'Nacionalidad-Zona (datos)'!E28/'Nacionalidad-Zona (datos)'!E$30</f>
        <v>5.6877805008938428E-3</v>
      </c>
      <c r="F28" s="149">
        <f>'Nacionalidad-Zona (datos)'!F28/'Nacionalidad-Zona (datos)'!F$30</f>
        <v>4.9541272052933769E-3</v>
      </c>
      <c r="G28" s="149">
        <f>'Nacionalidad-Zona (datos)'!G28/'Nacionalidad-Zona (datos)'!G$30</f>
        <v>7.9797199766701524E-3</v>
      </c>
    </row>
    <row r="29" spans="2:11" ht="15" customHeight="1">
      <c r="B29" s="92" t="s">
        <v>140</v>
      </c>
      <c r="C29" s="150">
        <f>'Nacionalidad-Zona (datos)'!C29/'Nacionalidad-Zona (datos)'!C$30</f>
        <v>0.78243731748297785</v>
      </c>
      <c r="D29" s="150">
        <f>'Nacionalidad-Zona (datos)'!D29/'Nacionalidad-Zona (datos)'!D$30</f>
        <v>0.22241176470588236</v>
      </c>
      <c r="E29" s="150">
        <f>'Nacionalidad-Zona (datos)'!E29/'Nacionalidad-Zona (datos)'!E$30</f>
        <v>0.52152230163694602</v>
      </c>
      <c r="F29" s="150">
        <f>'Nacionalidad-Zona (datos)'!F29/'Nacionalidad-Zona (datos)'!F$30</f>
        <v>0.85685668706205453</v>
      </c>
      <c r="G29" s="150">
        <f>'Nacionalidad-Zona (datos)'!G29/'Nacionalidad-Zona (datos)'!G$30</f>
        <v>0.90440953656366996</v>
      </c>
    </row>
    <row r="30" spans="2:11" ht="15" customHeight="1">
      <c r="B30" s="145" t="s">
        <v>96</v>
      </c>
      <c r="C30" s="151">
        <f>'Nacionalidad-Zona (datos)'!C30/'Nacionalidad-Zona (datos)'!C$30</f>
        <v>1</v>
      </c>
      <c r="D30" s="151">
        <f>'Nacionalidad-Zona (datos)'!D30/'Nacionalidad-Zona (datos)'!D$30</f>
        <v>1</v>
      </c>
      <c r="E30" s="151">
        <f>'Nacionalidad-Zona (datos)'!E30/'Nacionalidad-Zona (datos)'!E$30</f>
        <v>1</v>
      </c>
      <c r="F30" s="151">
        <f>'Nacionalidad-Zona (datos)'!F30/'Nacionalidad-Zona (datos)'!F$30</f>
        <v>1</v>
      </c>
      <c r="G30" s="151">
        <f>'Nacionalidad-Zona (datos)'!G30/'Nacionalidad-Zona (datos)'!G$30</f>
        <v>1</v>
      </c>
      <c r="H30" s="147"/>
      <c r="I30" s="147"/>
      <c r="J30" s="147"/>
      <c r="K30" s="147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3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4" t="s">
        <v>50</v>
      </c>
      <c r="I6" s="153"/>
      <c r="J6" s="47" t="str">
        <f>actualizaciones!$A$5</f>
        <v>II semestre 2009</v>
      </c>
      <c r="K6" s="48" t="s">
        <v>144</v>
      </c>
      <c r="L6" s="47" t="str">
        <f>actualizaciones!$B$5</f>
        <v>II semestre 2010</v>
      </c>
      <c r="M6" s="48" t="s">
        <v>144</v>
      </c>
      <c r="N6" s="154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5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5" t="s">
        <v>146</v>
      </c>
      <c r="J8" s="53">
        <v>181964</v>
      </c>
      <c r="K8" s="54">
        <f>J8/$J$8</f>
        <v>1</v>
      </c>
      <c r="L8" s="53">
        <v>175168</v>
      </c>
      <c r="M8" s="54">
        <f>L8/L$8</f>
        <v>1</v>
      </c>
      <c r="N8" s="54">
        <f>(L8-J8)/J8</f>
        <v>-3.7348046866413138E-2</v>
      </c>
    </row>
    <row r="9" spans="2:14" ht="15" customHeight="1">
      <c r="B9" s="156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6" t="s">
        <v>147</v>
      </c>
      <c r="J9" s="59">
        <v>87662</v>
      </c>
      <c r="K9" s="60">
        <f>J9/$J$8</f>
        <v>0.48175463278450681</v>
      </c>
      <c r="L9" s="59">
        <v>85983</v>
      </c>
      <c r="M9" s="60">
        <f>L9/L$8</f>
        <v>0.4908602027767629</v>
      </c>
      <c r="N9" s="61">
        <f>(L9-J9)/J9</f>
        <v>-1.9153110811982389E-2</v>
      </c>
    </row>
    <row r="10" spans="2:14" ht="15" customHeight="1">
      <c r="B10" s="157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7" t="s">
        <v>148</v>
      </c>
      <c r="J10" s="59">
        <v>94302</v>
      </c>
      <c r="K10" s="60">
        <f>J10/$J$8</f>
        <v>0.51824536721549319</v>
      </c>
      <c r="L10" s="59">
        <v>89185</v>
      </c>
      <c r="M10" s="60">
        <f>L10/L$8</f>
        <v>0.5091397972232371</v>
      </c>
      <c r="N10" s="61">
        <f>(L10-J10)/J10</f>
        <v>-5.4261839621641113E-2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5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5" t="s">
        <v>146</v>
      </c>
      <c r="J12" s="53">
        <v>2504</v>
      </c>
      <c r="K12" s="54">
        <f>J12/$J$12</f>
        <v>1</v>
      </c>
      <c r="L12" s="53">
        <v>1947</v>
      </c>
      <c r="M12" s="54">
        <f>L12/$L$12</f>
        <v>1</v>
      </c>
      <c r="N12" s="54">
        <f>(L12-J12)/J12</f>
        <v>-0.222444089456869</v>
      </c>
    </row>
    <row r="13" spans="2:14" ht="15" customHeight="1">
      <c r="B13" s="156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6" t="s">
        <v>147</v>
      </c>
      <c r="J13" s="59">
        <v>2504</v>
      </c>
      <c r="K13" s="60">
        <f>J13/$J$12</f>
        <v>1</v>
      </c>
      <c r="L13" s="59">
        <v>1947</v>
      </c>
      <c r="M13" s="60">
        <f>L13/$L$12</f>
        <v>1</v>
      </c>
      <c r="N13" s="61">
        <f>(L13-J13)/J13</f>
        <v>-0.222444089456869</v>
      </c>
    </row>
    <row r="14" spans="2:14" ht="15" customHeight="1">
      <c r="B14" s="157" t="s">
        <v>148</v>
      </c>
      <c r="C14" s="158" t="s">
        <v>86</v>
      </c>
      <c r="D14" s="80" t="s">
        <v>86</v>
      </c>
      <c r="E14" s="158" t="s">
        <v>86</v>
      </c>
      <c r="F14" s="80" t="s">
        <v>86</v>
      </c>
      <c r="G14" s="159" t="s">
        <v>86</v>
      </c>
      <c r="I14" s="157" t="s">
        <v>148</v>
      </c>
      <c r="J14" s="158" t="s">
        <v>86</v>
      </c>
      <c r="K14" s="80" t="s">
        <v>86</v>
      </c>
      <c r="L14" s="158" t="s">
        <v>86</v>
      </c>
      <c r="M14" s="80" t="s">
        <v>86</v>
      </c>
      <c r="N14" s="159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5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5" t="s">
        <v>146</v>
      </c>
      <c r="J16" s="53">
        <v>1713</v>
      </c>
      <c r="K16" s="54">
        <f>J16/$J$16</f>
        <v>1</v>
      </c>
      <c r="L16" s="53">
        <v>1409</v>
      </c>
      <c r="M16" s="54">
        <f>L16/$L$16</f>
        <v>1</v>
      </c>
      <c r="N16" s="54">
        <f>(L16-J16)/J16</f>
        <v>-0.17746643315820199</v>
      </c>
    </row>
    <row r="17" spans="2:14" ht="15" customHeight="1">
      <c r="B17" s="156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6" t="s">
        <v>147</v>
      </c>
      <c r="J17" s="59">
        <v>514</v>
      </c>
      <c r="K17" s="60">
        <f>J17/$J$16</f>
        <v>0.30005837711617045</v>
      </c>
      <c r="L17" s="59">
        <v>514</v>
      </c>
      <c r="M17" s="60">
        <f>L17/$L$16</f>
        <v>0.36479772888573458</v>
      </c>
      <c r="N17" s="61">
        <f>(L17-J17)/J17</f>
        <v>0</v>
      </c>
    </row>
    <row r="18" spans="2:14" ht="15" customHeight="1">
      <c r="B18" s="157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7" t="s">
        <v>148</v>
      </c>
      <c r="J18" s="59">
        <v>1199</v>
      </c>
      <c r="K18" s="60">
        <f>J18/$J$16</f>
        <v>0.69994162288382955</v>
      </c>
      <c r="L18" s="59">
        <v>895</v>
      </c>
      <c r="M18" s="60">
        <f>L18/$L$16</f>
        <v>0.63520227111426542</v>
      </c>
      <c r="N18" s="61">
        <f>(L18-J18)/J18</f>
        <v>-0.25354462051709759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5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5" t="s">
        <v>146</v>
      </c>
      <c r="J20" s="53">
        <v>32113</v>
      </c>
      <c r="K20" s="54">
        <f>J20/$J$20</f>
        <v>1</v>
      </c>
      <c r="L20" s="53">
        <v>29535</v>
      </c>
      <c r="M20" s="54">
        <f>L20/$L$20</f>
        <v>1</v>
      </c>
      <c r="N20" s="54">
        <f>(L20-J20)/J20</f>
        <v>-8.0279014729237375E-2</v>
      </c>
    </row>
    <row r="21" spans="2:14" ht="15" customHeight="1">
      <c r="B21" s="156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6" t="s">
        <v>147</v>
      </c>
      <c r="J21" s="59">
        <v>19237</v>
      </c>
      <c r="K21" s="60">
        <f>J21/$J$20</f>
        <v>0.59904088686824652</v>
      </c>
      <c r="L21" s="59">
        <v>18673</v>
      </c>
      <c r="M21" s="60">
        <f>L21/$L$20</f>
        <v>0.63223294396478757</v>
      </c>
      <c r="N21" s="61">
        <f>(L21-J21)/J21</f>
        <v>-2.9318500805738942E-2</v>
      </c>
    </row>
    <row r="22" spans="2:14" ht="15" customHeight="1">
      <c r="B22" s="157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7" t="s">
        <v>148</v>
      </c>
      <c r="J22" s="59">
        <v>12876</v>
      </c>
      <c r="K22" s="60">
        <f>J22/$J$20</f>
        <v>0.40095911313175348</v>
      </c>
      <c r="L22" s="59">
        <v>10862</v>
      </c>
      <c r="M22" s="60">
        <f>L22/$L$20</f>
        <v>0.36776705603521248</v>
      </c>
      <c r="N22" s="61">
        <f>(L22-J22)/J22</f>
        <v>-0.15641503572538054</v>
      </c>
    </row>
    <row r="23" spans="2:14" ht="15" customHeight="1">
      <c r="B23" s="160" t="s">
        <v>57</v>
      </c>
      <c r="C23" s="161"/>
      <c r="D23" s="162"/>
      <c r="E23" s="161"/>
      <c r="F23" s="162"/>
      <c r="G23" s="163"/>
      <c r="I23" s="160" t="s">
        <v>57</v>
      </c>
      <c r="J23" s="161"/>
      <c r="K23" s="162"/>
      <c r="L23" s="161"/>
      <c r="M23" s="162"/>
      <c r="N23" s="163"/>
    </row>
    <row r="24" spans="2:14" ht="15" customHeight="1">
      <c r="B24" s="155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5" t="s">
        <v>146</v>
      </c>
      <c r="J24" s="53">
        <v>28475</v>
      </c>
      <c r="K24" s="54">
        <f>J24/$J$24</f>
        <v>1</v>
      </c>
      <c r="L24" s="53">
        <v>25676</v>
      </c>
      <c r="M24" s="54">
        <f>L24/$L$24</f>
        <v>1</v>
      </c>
      <c r="N24" s="54">
        <f>(L24-J24)/J24</f>
        <v>-9.8296751536435467E-2</v>
      </c>
    </row>
    <row r="25" spans="2:14" ht="15" customHeight="1">
      <c r="B25" s="156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6" t="s">
        <v>147</v>
      </c>
      <c r="J25" s="59">
        <v>17038</v>
      </c>
      <c r="K25" s="60">
        <f>J25/$J$24</f>
        <v>0.5983494293239684</v>
      </c>
      <c r="L25" s="59">
        <v>16158</v>
      </c>
      <c r="M25" s="60">
        <f>L25/$L$24</f>
        <v>0.6293036298488861</v>
      </c>
      <c r="N25" s="61">
        <f>(L25-J25)/J25</f>
        <v>-5.1649254607348281E-2</v>
      </c>
    </row>
    <row r="26" spans="2:14" ht="15" customHeight="1">
      <c r="B26" s="157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7" t="s">
        <v>148</v>
      </c>
      <c r="J26" s="59">
        <v>11437</v>
      </c>
      <c r="K26" s="60">
        <f>J26/$J$24</f>
        <v>0.4016505706760316</v>
      </c>
      <c r="L26" s="59">
        <v>9518</v>
      </c>
      <c r="M26" s="60">
        <f>L26/$L$24</f>
        <v>0.3706963701511139</v>
      </c>
      <c r="N26" s="61">
        <f>(L26-J26)/J26</f>
        <v>-0.16778875579260297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5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5" t="s">
        <v>146</v>
      </c>
      <c r="J28" s="53">
        <v>145634</v>
      </c>
      <c r="K28" s="54">
        <f>J28/$J$28</f>
        <v>1</v>
      </c>
      <c r="L28" s="53">
        <v>142277</v>
      </c>
      <c r="M28" s="54">
        <f>L28/$L$28</f>
        <v>1</v>
      </c>
      <c r="N28" s="54">
        <f>(L28-J28)/J28</f>
        <v>-2.3050935907823724E-2</v>
      </c>
    </row>
    <row r="29" spans="2:14" ht="15" customHeight="1">
      <c r="B29" s="156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6" t="s">
        <v>147</v>
      </c>
      <c r="J29" s="59">
        <v>65407</v>
      </c>
      <c r="K29" s="60">
        <f>J29/$J$28</f>
        <v>0.44911902440364199</v>
      </c>
      <c r="L29" s="59">
        <v>64849</v>
      </c>
      <c r="M29" s="60">
        <f>L29/$L$28</f>
        <v>0.45579397935014093</v>
      </c>
      <c r="N29" s="61">
        <f>(L29-J29)/J29</f>
        <v>-8.5311969666855229E-3</v>
      </c>
    </row>
    <row r="30" spans="2:14" ht="15" customHeight="1">
      <c r="B30" s="157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7" t="s">
        <v>148</v>
      </c>
      <c r="J30" s="59">
        <v>80227</v>
      </c>
      <c r="K30" s="60">
        <f>J30/$J$28</f>
        <v>0.55088097559635796</v>
      </c>
      <c r="L30" s="59">
        <v>77428</v>
      </c>
      <c r="M30" s="60">
        <f>L30/$L$28</f>
        <v>0.54420602064985912</v>
      </c>
      <c r="N30" s="61">
        <f>(L30-J30)/J30</f>
        <v>-3.4888503870268116E-2</v>
      </c>
    </row>
    <row r="31" spans="2:14" ht="15" customHeight="1">
      <c r="B31" s="160" t="s">
        <v>55</v>
      </c>
      <c r="C31" s="161"/>
      <c r="D31" s="162"/>
      <c r="E31" s="161"/>
      <c r="F31" s="162"/>
      <c r="G31" s="163"/>
      <c r="I31" s="160" t="s">
        <v>55</v>
      </c>
      <c r="J31" s="161"/>
      <c r="K31" s="162"/>
      <c r="L31" s="161"/>
      <c r="M31" s="162"/>
      <c r="N31" s="163"/>
    </row>
    <row r="32" spans="2:14" ht="15" customHeight="1">
      <c r="B32" s="155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5" t="s">
        <v>146</v>
      </c>
      <c r="J32" s="53">
        <v>64757</v>
      </c>
      <c r="K32" s="54">
        <f>J32/$J$32</f>
        <v>1</v>
      </c>
      <c r="L32" s="53">
        <v>62780</v>
      </c>
      <c r="M32" s="54">
        <f>L32/$L$32</f>
        <v>1</v>
      </c>
      <c r="N32" s="54">
        <f>(L32-J32)/J32</f>
        <v>-3.0529518044381303E-2</v>
      </c>
    </row>
    <row r="33" spans="2:14" ht="15" customHeight="1">
      <c r="B33" s="156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6" t="s">
        <v>147</v>
      </c>
      <c r="J33" s="59">
        <v>33507</v>
      </c>
      <c r="K33" s="60">
        <f>J33/$J$32</f>
        <v>0.51742668746235931</v>
      </c>
      <c r="L33" s="59">
        <v>32855</v>
      </c>
      <c r="M33" s="60">
        <f>L33/$L$32</f>
        <v>0.52333545715195917</v>
      </c>
      <c r="N33" s="61">
        <f>(L33-J33)/J33</f>
        <v>-1.945862058674307E-2</v>
      </c>
    </row>
    <row r="34" spans="2:14" ht="15" customHeight="1">
      <c r="B34" s="157" t="s">
        <v>148</v>
      </c>
      <c r="C34" s="164">
        <v>30575</v>
      </c>
      <c r="D34" s="165">
        <f>C34/$C$32</f>
        <v>0.48202743181459878</v>
      </c>
      <c r="E34" s="164">
        <v>29856</v>
      </c>
      <c r="F34" s="165">
        <f>E34/$E$32</f>
        <v>0.47533075416726367</v>
      </c>
      <c r="G34" s="61">
        <f>(E34-C34)/C34</f>
        <v>-2.3515944399018805E-2</v>
      </c>
      <c r="I34" s="157" t="s">
        <v>148</v>
      </c>
      <c r="J34" s="164">
        <v>31250</v>
      </c>
      <c r="K34" s="165">
        <f>J34/$J$32</f>
        <v>0.48257331253764074</v>
      </c>
      <c r="L34" s="164">
        <v>29925</v>
      </c>
      <c r="M34" s="165">
        <f>L34/$L$32</f>
        <v>0.47666454284804077</v>
      </c>
      <c r="N34" s="61">
        <f>(L34-J34)/J34</f>
        <v>-4.24E-2</v>
      </c>
    </row>
    <row r="35" spans="2:14" ht="15" customHeight="1">
      <c r="B35" s="160" t="s">
        <v>56</v>
      </c>
      <c r="C35" s="161"/>
      <c r="D35" s="162"/>
      <c r="E35" s="161"/>
      <c r="F35" s="162"/>
      <c r="G35" s="163"/>
      <c r="I35" s="160" t="s">
        <v>56</v>
      </c>
      <c r="J35" s="161"/>
      <c r="K35" s="162"/>
      <c r="L35" s="161"/>
      <c r="M35" s="162"/>
      <c r="N35" s="163"/>
    </row>
    <row r="36" spans="2:14" ht="15" customHeight="1">
      <c r="B36" s="155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5" t="s">
        <v>146</v>
      </c>
      <c r="J36" s="53">
        <v>54367</v>
      </c>
      <c r="K36" s="54">
        <f>J36/$J$36</f>
        <v>1</v>
      </c>
      <c r="L36" s="53">
        <v>53044</v>
      </c>
      <c r="M36" s="54">
        <f>L36/$L$36</f>
        <v>1</v>
      </c>
      <c r="N36" s="54">
        <f>(L36-J36)/J36</f>
        <v>-2.4334614747916934E-2</v>
      </c>
    </row>
    <row r="37" spans="2:14" ht="15" customHeight="1">
      <c r="B37" s="156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6" t="s">
        <v>147</v>
      </c>
      <c r="J37" s="59">
        <v>20236</v>
      </c>
      <c r="K37" s="60">
        <f>J37/$J$36</f>
        <v>0.37221108392958963</v>
      </c>
      <c r="L37" s="59">
        <v>20332</v>
      </c>
      <c r="M37" s="60">
        <f>L37/$L$36</f>
        <v>0.38330442651383756</v>
      </c>
      <c r="N37" s="61">
        <f>(L37-J37)/J37</f>
        <v>4.7440205574224154E-3</v>
      </c>
    </row>
    <row r="38" spans="2:14" ht="15" customHeight="1">
      <c r="B38" s="157" t="s">
        <v>148</v>
      </c>
      <c r="C38" s="164">
        <v>33334</v>
      </c>
      <c r="D38" s="165">
        <f>C38/$C$36</f>
        <v>0.62077955937948115</v>
      </c>
      <c r="E38" s="164">
        <v>32356</v>
      </c>
      <c r="F38" s="165">
        <f>E38/$E$36</f>
        <v>0.61220010595625518</v>
      </c>
      <c r="G38" s="61">
        <f>(E38-C38)/C38</f>
        <v>-2.9339413211735766E-2</v>
      </c>
      <c r="I38" s="157" t="s">
        <v>148</v>
      </c>
      <c r="J38" s="164">
        <v>34131</v>
      </c>
      <c r="K38" s="165">
        <f>J38/$J$36</f>
        <v>0.62778891607041032</v>
      </c>
      <c r="L38" s="164">
        <v>32712</v>
      </c>
      <c r="M38" s="165">
        <f>L38/$L$36</f>
        <v>0.61669557348616244</v>
      </c>
      <c r="N38" s="61">
        <f>(L38-J38)/J38</f>
        <v>-4.1575107673376112E-2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3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4" t="s">
        <v>50</v>
      </c>
      <c r="I6" s="153"/>
      <c r="J6" s="47" t="str">
        <f>actualizaciones!$A$5</f>
        <v>II semestre 2009</v>
      </c>
      <c r="K6" s="48" t="s">
        <v>49</v>
      </c>
      <c r="L6" s="47" t="str">
        <f>actualizaciones!$B$5</f>
        <v>II semestre 2010</v>
      </c>
      <c r="M6" s="48" t="s">
        <v>49</v>
      </c>
      <c r="N6" s="154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64757</v>
      </c>
      <c r="K7" s="54">
        <f t="shared" ref="K7:K13" si="3">J7/$J$7</f>
        <v>1</v>
      </c>
      <c r="L7" s="53">
        <v>62780</v>
      </c>
      <c r="M7" s="54">
        <f t="shared" ref="M7:M13" si="4">L7/$L$7</f>
        <v>1</v>
      </c>
      <c r="N7" s="54">
        <f t="shared" ref="N7:N13" si="5">(L7-J7)/J7</f>
        <v>-3.0529518044381303E-2</v>
      </c>
    </row>
    <row r="8" spans="2:16" ht="15" customHeight="1">
      <c r="B8" s="160" t="s">
        <v>157</v>
      </c>
      <c r="C8" s="161">
        <v>32855</v>
      </c>
      <c r="D8" s="74">
        <f t="shared" si="0"/>
        <v>0.51797256818540127</v>
      </c>
      <c r="E8" s="161">
        <v>32955</v>
      </c>
      <c r="F8" s="74">
        <f t="shared" si="1"/>
        <v>0.52466924583273633</v>
      </c>
      <c r="G8" s="74">
        <f t="shared" si="2"/>
        <v>3.0436767615279257E-3</v>
      </c>
      <c r="I8" s="160" t="s">
        <v>157</v>
      </c>
      <c r="J8" s="161">
        <v>33507</v>
      </c>
      <c r="K8" s="74">
        <f t="shared" si="3"/>
        <v>0.51742668746235931</v>
      </c>
      <c r="L8" s="161">
        <v>32855</v>
      </c>
      <c r="M8" s="74">
        <f t="shared" si="4"/>
        <v>0.52333545715195917</v>
      </c>
      <c r="N8" s="74">
        <f t="shared" si="5"/>
        <v>-1.945862058674307E-2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4520</v>
      </c>
      <c r="K9" s="60">
        <f t="shared" si="3"/>
        <v>6.9799403925444356E-2</v>
      </c>
      <c r="L9" s="59">
        <v>4568</v>
      </c>
      <c r="M9" s="60">
        <f t="shared" si="4"/>
        <v>7.2762026122969101E-2</v>
      </c>
      <c r="N9" s="61">
        <f t="shared" si="5"/>
        <v>1.0619469026548672E-2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0.33508346588013649</v>
      </c>
      <c r="L10" s="59">
        <v>21699</v>
      </c>
      <c r="M10" s="60">
        <f t="shared" si="4"/>
        <v>0.34563555272379737</v>
      </c>
      <c r="N10" s="61">
        <f t="shared" si="5"/>
        <v>0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6818</v>
      </c>
      <c r="K11" s="60">
        <f t="shared" si="3"/>
        <v>0.1052859150362123</v>
      </c>
      <c r="L11" s="59">
        <v>6118</v>
      </c>
      <c r="M11" s="60">
        <f t="shared" si="4"/>
        <v>9.7451417648932781E-2</v>
      </c>
      <c r="N11" s="61">
        <f t="shared" si="5"/>
        <v>-0.10266940451745379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7.2579026205661168E-3</v>
      </c>
      <c r="L12" s="59">
        <v>470</v>
      </c>
      <c r="M12" s="60">
        <f t="shared" si="4"/>
        <v>7.4864606562599556E-3</v>
      </c>
      <c r="N12" s="61">
        <f t="shared" si="5"/>
        <v>0</v>
      </c>
    </row>
    <row r="13" spans="2:16" ht="15" customHeight="1" thickBot="1">
      <c r="B13" s="160" t="s">
        <v>162</v>
      </c>
      <c r="C13" s="161">
        <v>30575</v>
      </c>
      <c r="D13" s="74">
        <f t="shared" si="0"/>
        <v>0.48202743181459878</v>
      </c>
      <c r="E13" s="161">
        <v>29856</v>
      </c>
      <c r="F13" s="74">
        <f t="shared" si="1"/>
        <v>0.47533075416726367</v>
      </c>
      <c r="G13" s="74">
        <f t="shared" si="2"/>
        <v>-2.3515944399018805E-2</v>
      </c>
      <c r="I13" s="160" t="s">
        <v>162</v>
      </c>
      <c r="J13" s="161">
        <v>31250</v>
      </c>
      <c r="K13" s="74">
        <f t="shared" si="3"/>
        <v>0.48257331253764074</v>
      </c>
      <c r="L13" s="161">
        <v>29925</v>
      </c>
      <c r="M13" s="74">
        <f t="shared" si="4"/>
        <v>0.47666454284804077</v>
      </c>
      <c r="N13" s="74">
        <f t="shared" si="5"/>
        <v>-4.24E-2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3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4" t="s">
        <v>50</v>
      </c>
      <c r="I19" s="153"/>
      <c r="J19" s="47" t="str">
        <f>actualizaciones!$A$5</f>
        <v>II semestre 2009</v>
      </c>
      <c r="K19" s="48" t="s">
        <v>49</v>
      </c>
      <c r="L19" s="47" t="str">
        <f>actualizaciones!$B$5</f>
        <v>II semestre 2010</v>
      </c>
      <c r="M19" s="48" t="s">
        <v>49</v>
      </c>
      <c r="N19" s="154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54367</v>
      </c>
      <c r="K20" s="54">
        <f t="shared" ref="K20:K26" si="9">J20/$J$20</f>
        <v>1</v>
      </c>
      <c r="L20" s="53">
        <v>53044</v>
      </c>
      <c r="M20" s="54">
        <f t="shared" ref="M20:M26" si="10">L20/$L$20</f>
        <v>1</v>
      </c>
      <c r="N20" s="54">
        <f t="shared" ref="N20:N26" si="11">(L20-J20)/J20</f>
        <v>-2.4334614747916934E-2</v>
      </c>
    </row>
    <row r="21" spans="2:14" ht="15" customHeight="1">
      <c r="B21" s="160" t="s">
        <v>157</v>
      </c>
      <c r="C21" s="161">
        <v>20363</v>
      </c>
      <c r="D21" s="74">
        <f t="shared" si="6"/>
        <v>0.37922044062051885</v>
      </c>
      <c r="E21" s="161">
        <v>20496</v>
      </c>
      <c r="F21" s="74">
        <f t="shared" si="7"/>
        <v>0.38779989404374482</v>
      </c>
      <c r="G21" s="74">
        <f t="shared" si="8"/>
        <v>6.5314541079408732E-3</v>
      </c>
      <c r="I21" s="160" t="s">
        <v>157</v>
      </c>
      <c r="J21" s="161">
        <v>20236</v>
      </c>
      <c r="K21" s="74">
        <f t="shared" si="9"/>
        <v>0.37221108392958963</v>
      </c>
      <c r="L21" s="161">
        <v>20332</v>
      </c>
      <c r="M21" s="74">
        <f t="shared" si="10"/>
        <v>0.38330442651383756</v>
      </c>
      <c r="N21" s="74">
        <f t="shared" si="11"/>
        <v>4.7440205574224154E-3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4.5671087240421578E-2</v>
      </c>
      <c r="L22" s="59">
        <v>2483</v>
      </c>
      <c r="M22" s="60">
        <f t="shared" si="10"/>
        <v>4.6810195309554332E-2</v>
      </c>
      <c r="N22" s="61">
        <f t="shared" si="11"/>
        <v>0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10523</v>
      </c>
      <c r="K23" s="60">
        <f t="shared" si="9"/>
        <v>0.19355491382640205</v>
      </c>
      <c r="L23" s="59">
        <v>10650</v>
      </c>
      <c r="M23" s="60">
        <f t="shared" si="10"/>
        <v>0.2007767136716688</v>
      </c>
      <c r="N23" s="61">
        <f t="shared" si="11"/>
        <v>1.2068801672526846E-2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0.12292383247190392</v>
      </c>
      <c r="L24" s="59">
        <v>6683</v>
      </c>
      <c r="M24" s="60">
        <f t="shared" si="10"/>
        <v>0.1259897443631702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547</v>
      </c>
      <c r="K25" s="60">
        <f t="shared" si="9"/>
        <v>1.0061250390862104E-2</v>
      </c>
      <c r="L25" s="59">
        <v>516</v>
      </c>
      <c r="M25" s="60">
        <f t="shared" si="10"/>
        <v>9.727773169444235E-3</v>
      </c>
      <c r="N25" s="61">
        <f t="shared" si="11"/>
        <v>-5.6672760511882997E-2</v>
      </c>
    </row>
    <row r="26" spans="2:14" ht="15" customHeight="1">
      <c r="B26" s="160" t="s">
        <v>162</v>
      </c>
      <c r="C26" s="161">
        <v>33334</v>
      </c>
      <c r="D26" s="74">
        <f t="shared" si="6"/>
        <v>0.62077955937948115</v>
      </c>
      <c r="E26" s="161">
        <v>32356</v>
      </c>
      <c r="F26" s="74">
        <f t="shared" si="7"/>
        <v>0.61220010595625518</v>
      </c>
      <c r="G26" s="74">
        <f t="shared" si="8"/>
        <v>-2.9339413211735766E-2</v>
      </c>
      <c r="I26" s="160" t="s">
        <v>162</v>
      </c>
      <c r="J26" s="161">
        <v>34131</v>
      </c>
      <c r="K26" s="74">
        <f t="shared" si="9"/>
        <v>0.62778891607041032</v>
      </c>
      <c r="L26" s="161">
        <v>32712</v>
      </c>
      <c r="M26" s="74">
        <f t="shared" si="10"/>
        <v>0.61669557348616244</v>
      </c>
      <c r="N26" s="74">
        <f t="shared" si="11"/>
        <v>-4.1575107673376112E-2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3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4" t="s">
        <v>50</v>
      </c>
      <c r="I31" s="153"/>
      <c r="J31" s="47" t="str">
        <f>actualizaciones!$A$5</f>
        <v>II semestre 2009</v>
      </c>
      <c r="K31" s="48" t="s">
        <v>49</v>
      </c>
      <c r="L31" s="47" t="str">
        <f>actualizaciones!$B$5</f>
        <v>II semestre 2010</v>
      </c>
      <c r="M31" s="48" t="s">
        <v>49</v>
      </c>
      <c r="N31" s="154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28475</v>
      </c>
      <c r="K32" s="54">
        <f t="shared" ref="K32:K37" si="15">J32/$J$32</f>
        <v>1</v>
      </c>
      <c r="L32" s="53">
        <v>25676</v>
      </c>
      <c r="M32" s="54">
        <f t="shared" ref="M32:M37" si="16">L32/$L$32</f>
        <v>1</v>
      </c>
      <c r="N32" s="54">
        <f t="shared" ref="N32:N37" si="17">(L32-J32)/J32</f>
        <v>-9.8296751536435467E-2</v>
      </c>
    </row>
    <row r="33" spans="2:14" ht="15" customHeight="1">
      <c r="B33" s="160" t="s">
        <v>157</v>
      </c>
      <c r="C33" s="161">
        <v>16442</v>
      </c>
      <c r="D33" s="74">
        <f t="shared" si="12"/>
        <v>0.60393021120293844</v>
      </c>
      <c r="E33" s="161">
        <v>16374</v>
      </c>
      <c r="F33" s="74">
        <f t="shared" si="13"/>
        <v>0.64368267945593205</v>
      </c>
      <c r="G33" s="74">
        <f t="shared" si="14"/>
        <v>-4.1357499087702225E-3</v>
      </c>
      <c r="I33" s="160" t="s">
        <v>157</v>
      </c>
      <c r="J33" s="161">
        <v>17038</v>
      </c>
      <c r="K33" s="74">
        <f t="shared" si="15"/>
        <v>0.5983494293239684</v>
      </c>
      <c r="L33" s="161">
        <v>16158</v>
      </c>
      <c r="M33" s="74">
        <f t="shared" si="16"/>
        <v>0.6293036298488861</v>
      </c>
      <c r="N33" s="74">
        <f t="shared" si="17"/>
        <v>-5.1649254607348281E-2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13551</v>
      </c>
      <c r="K34" s="60">
        <f t="shared" si="15"/>
        <v>0.47589113257243199</v>
      </c>
      <c r="L34" s="59">
        <v>12955</v>
      </c>
      <c r="M34" s="60">
        <f t="shared" si="16"/>
        <v>0.50455678454587938</v>
      </c>
      <c r="N34" s="61">
        <f t="shared" si="17"/>
        <v>-4.3981993948786068E-2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3114</v>
      </c>
      <c r="K35" s="60">
        <f t="shared" si="15"/>
        <v>0.10935908691834943</v>
      </c>
      <c r="L35" s="59">
        <v>2830</v>
      </c>
      <c r="M35" s="60">
        <f t="shared" si="16"/>
        <v>0.11021966038323726</v>
      </c>
      <c r="N35" s="61">
        <f t="shared" si="17"/>
        <v>-9.1201027617212591E-2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1.3099209833187006E-2</v>
      </c>
      <c r="L36" s="59">
        <v>373</v>
      </c>
      <c r="M36" s="60">
        <f t="shared" si="16"/>
        <v>1.4527184919769435E-2</v>
      </c>
      <c r="N36" s="61">
        <f t="shared" si="17"/>
        <v>0</v>
      </c>
    </row>
    <row r="37" spans="2:14" ht="15" customHeight="1">
      <c r="B37" s="160" t="s">
        <v>162</v>
      </c>
      <c r="C37" s="161">
        <v>10783</v>
      </c>
      <c r="D37" s="74">
        <f t="shared" si="12"/>
        <v>0.39606978879706151</v>
      </c>
      <c r="E37" s="161">
        <v>9064</v>
      </c>
      <c r="F37" s="74">
        <f t="shared" si="13"/>
        <v>0.35631732054406795</v>
      </c>
      <c r="G37" s="74">
        <f t="shared" si="14"/>
        <v>-0.15941760178058054</v>
      </c>
      <c r="I37" s="160" t="s">
        <v>162</v>
      </c>
      <c r="J37" s="161">
        <v>11437</v>
      </c>
      <c r="K37" s="74">
        <f t="shared" si="15"/>
        <v>0.4016505706760316</v>
      </c>
      <c r="L37" s="161">
        <v>9518</v>
      </c>
      <c r="M37" s="74">
        <f t="shared" si="16"/>
        <v>0.3706963701511139</v>
      </c>
      <c r="N37" s="74">
        <f t="shared" si="17"/>
        <v>-0.16778875579260297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3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4" t="s">
        <v>50</v>
      </c>
      <c r="I42" s="153"/>
      <c r="J42" s="47" t="str">
        <f>actualizaciones!$A$5</f>
        <v>II semestre 2009</v>
      </c>
      <c r="K42" s="48" t="s">
        <v>49</v>
      </c>
      <c r="L42" s="47" t="str">
        <f>actualizaciones!$B$5</f>
        <v>II semestre 2010</v>
      </c>
      <c r="M42" s="48" t="s">
        <v>49</v>
      </c>
      <c r="N42" s="154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2504</v>
      </c>
      <c r="K43" s="54">
        <f t="shared" ref="K43:K49" si="21">J43/$J$43</f>
        <v>1</v>
      </c>
      <c r="L43" s="53">
        <v>1947</v>
      </c>
      <c r="M43" s="54">
        <f t="shared" ref="M43:M49" si="22">L43/$L$43</f>
        <v>1</v>
      </c>
      <c r="N43" s="54">
        <f t="shared" ref="N43:N48" si="23">(L43-J43)/J43</f>
        <v>-0.222444089456869</v>
      </c>
    </row>
    <row r="44" spans="2:14" ht="15" customHeight="1">
      <c r="B44" s="160" t="s">
        <v>157</v>
      </c>
      <c r="C44" s="161">
        <v>2504</v>
      </c>
      <c r="D44" s="74">
        <f t="shared" si="18"/>
        <v>1</v>
      </c>
      <c r="E44" s="161">
        <v>1947</v>
      </c>
      <c r="F44" s="74">
        <f t="shared" si="19"/>
        <v>1</v>
      </c>
      <c r="G44" s="74">
        <f t="shared" si="20"/>
        <v>-0.222444089456869</v>
      </c>
      <c r="I44" s="160" t="s">
        <v>157</v>
      </c>
      <c r="J44" s="161">
        <v>2504</v>
      </c>
      <c r="K44" s="74">
        <f t="shared" si="21"/>
        <v>1</v>
      </c>
      <c r="L44" s="161">
        <v>1947</v>
      </c>
      <c r="M44" s="74">
        <f t="shared" si="22"/>
        <v>1</v>
      </c>
      <c r="N44" s="74">
        <f t="shared" si="23"/>
        <v>-0.222444089456869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1050</v>
      </c>
      <c r="K45" s="60">
        <f t="shared" si="21"/>
        <v>0.41932907348242809</v>
      </c>
      <c r="L45" s="59">
        <v>493</v>
      </c>
      <c r="M45" s="60">
        <f t="shared" si="22"/>
        <v>0.25321006676938879</v>
      </c>
      <c r="N45" s="61">
        <f t="shared" si="23"/>
        <v>-0.53047619047619043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0.23162939297124602</v>
      </c>
      <c r="L46" s="59">
        <v>580</v>
      </c>
      <c r="M46" s="60">
        <f t="shared" si="22"/>
        <v>0.29789419619928093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0.26916932907348246</v>
      </c>
      <c r="L47" s="59">
        <v>674</v>
      </c>
      <c r="M47" s="60">
        <f t="shared" si="22"/>
        <v>0.34617360041088857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7.9872204472843447E-2</v>
      </c>
      <c r="L48" s="59">
        <v>200</v>
      </c>
      <c r="M48" s="60">
        <f t="shared" si="22"/>
        <v>0.1027221366204417</v>
      </c>
      <c r="N48" s="61">
        <f t="shared" si="23"/>
        <v>0</v>
      </c>
    </row>
    <row r="49" spans="2:16" ht="15" customHeight="1" thickBot="1">
      <c r="B49" s="160" t="s">
        <v>162</v>
      </c>
      <c r="C49" s="161">
        <v>0</v>
      </c>
      <c r="D49" s="74">
        <f t="shared" si="18"/>
        <v>0</v>
      </c>
      <c r="E49" s="161">
        <v>0</v>
      </c>
      <c r="F49" s="74">
        <f t="shared" si="19"/>
        <v>0</v>
      </c>
      <c r="G49" s="166" t="s">
        <v>86</v>
      </c>
      <c r="I49" s="160" t="s">
        <v>162</v>
      </c>
      <c r="J49" s="161">
        <v>0</v>
      </c>
      <c r="K49" s="74">
        <f t="shared" si="21"/>
        <v>0</v>
      </c>
      <c r="L49" s="161">
        <v>0</v>
      </c>
      <c r="M49" s="74">
        <f t="shared" si="22"/>
        <v>0</v>
      </c>
      <c r="N49" s="166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3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4" t="s">
        <v>50</v>
      </c>
      <c r="I54" s="153"/>
      <c r="J54" s="47" t="str">
        <f>actualizaciones!$A$5</f>
        <v>II semestre 2009</v>
      </c>
      <c r="K54" s="48" t="s">
        <v>49</v>
      </c>
      <c r="L54" s="47" t="str">
        <f>actualizaciones!$B$5</f>
        <v>II semestre 2010</v>
      </c>
      <c r="M54" s="48" t="s">
        <v>49</v>
      </c>
      <c r="N54" s="154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181964</v>
      </c>
      <c r="K55" s="54">
        <f>J55/$J$55</f>
        <v>1</v>
      </c>
      <c r="L55" s="53">
        <v>175168</v>
      </c>
      <c r="M55" s="54">
        <f>L55/$L$55</f>
        <v>1</v>
      </c>
      <c r="N55" s="54">
        <f>($L$55-$J$55)/$J$55</f>
        <v>-3.7348046866413138E-2</v>
      </c>
    </row>
    <row r="56" spans="2:16" ht="15" customHeight="1">
      <c r="B56" s="160" t="s">
        <v>157</v>
      </c>
      <c r="C56" s="161">
        <v>86541</v>
      </c>
      <c r="D56" s="74">
        <f t="shared" ref="D56:D62" si="24">C56/$C$55</f>
        <v>0.48428904794148753</v>
      </c>
      <c r="E56" s="161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60" t="s">
        <v>157</v>
      </c>
      <c r="J56" s="161">
        <v>87662</v>
      </c>
      <c r="K56" s="74">
        <f t="shared" ref="K56:K62" si="27">J56/$J$55</f>
        <v>0.48175463278450681</v>
      </c>
      <c r="L56" s="161">
        <v>85983</v>
      </c>
      <c r="M56" s="74">
        <f t="shared" ref="M56:M62" si="28">L56/$L$55</f>
        <v>0.4908602027767629</v>
      </c>
      <c r="N56" s="74">
        <f>($L$56-$J$56)/$J$56</f>
        <v>-1.9153110811982389E-2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11652</v>
      </c>
      <c r="K57" s="60">
        <f t="shared" si="27"/>
        <v>6.4034644215339304E-2</v>
      </c>
      <c r="L57" s="59">
        <v>11353</v>
      </c>
      <c r="M57" s="60">
        <f t="shared" si="28"/>
        <v>6.481206613080015E-2</v>
      </c>
      <c r="N57" s="61">
        <f>($L$57-$J$57)/$J$57</f>
        <v>-2.5660830758668041E-2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52511</v>
      </c>
      <c r="K58" s="60">
        <f t="shared" si="27"/>
        <v>0.28857905959420543</v>
      </c>
      <c r="L58" s="59">
        <v>52066</v>
      </c>
      <c r="M58" s="60">
        <f t="shared" si="28"/>
        <v>0.29723465473145783</v>
      </c>
      <c r="N58" s="61">
        <f>($L$58-$J$58)/$J$58</f>
        <v>-8.4744148845003909E-3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20315</v>
      </c>
      <c r="K59" s="60">
        <f t="shared" si="27"/>
        <v>0.11164296234419996</v>
      </c>
      <c r="L59" s="59">
        <v>19371</v>
      </c>
      <c r="M59" s="60">
        <f t="shared" si="28"/>
        <v>0.11058526671538181</v>
      </c>
      <c r="N59" s="61">
        <f>($L$59-$J$59)/$J$59</f>
        <v>-4.6468126999753875E-2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1.2007869688509814E-2</v>
      </c>
      <c r="L60" s="59">
        <v>2185</v>
      </c>
      <c r="M60" s="60">
        <f t="shared" si="28"/>
        <v>1.247373949579832E-2</v>
      </c>
      <c r="N60" s="61">
        <f>($L$60-$J$60)/$J$60</f>
        <v>0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999</v>
      </c>
      <c r="K61" s="60">
        <f t="shared" si="27"/>
        <v>5.4900969422523134E-3</v>
      </c>
      <c r="L61" s="59">
        <v>1008</v>
      </c>
      <c r="M61" s="60">
        <f t="shared" si="28"/>
        <v>5.7544757033248083E-3</v>
      </c>
      <c r="N61" s="61">
        <f>($L$61-$J$61)/$J$61</f>
        <v>9.0090090090090089E-3</v>
      </c>
    </row>
    <row r="62" spans="2:16" ht="15" customHeight="1">
      <c r="B62" s="160" t="s">
        <v>162</v>
      </c>
      <c r="C62" s="161">
        <v>92156</v>
      </c>
      <c r="D62" s="74">
        <f t="shared" si="24"/>
        <v>0.51571095205851247</v>
      </c>
      <c r="E62" s="161">
        <v>88267</v>
      </c>
      <c r="F62" s="74">
        <f t="shared" si="25"/>
        <v>0.50600786525871655</v>
      </c>
      <c r="G62" s="74">
        <f>(E62-C62)/C62</f>
        <v>-4.2200182299578975E-2</v>
      </c>
      <c r="I62" s="160" t="s">
        <v>162</v>
      </c>
      <c r="J62" s="161">
        <v>94302</v>
      </c>
      <c r="K62" s="74">
        <f t="shared" si="27"/>
        <v>0.51824536721549319</v>
      </c>
      <c r="L62" s="161">
        <v>89185</v>
      </c>
      <c r="M62" s="74">
        <f t="shared" si="28"/>
        <v>0.5091397972232371</v>
      </c>
      <c r="N62" s="74">
        <f>($L$62-$J$62)/$J$62</f>
        <v>-5.4261839621641113E-2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fitToHeight="3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4" width="11.7109375" style="167" customWidth="1"/>
    <col min="5" max="5" width="12.7109375" style="167" customWidth="1"/>
    <col min="6" max="7" width="11.7109375" style="167" customWidth="1"/>
    <col min="8" max="10" width="7.7109375" style="167" customWidth="1"/>
    <col min="11" max="11" width="8.85546875" style="167" customWidth="1"/>
    <col min="12" max="15" width="7.7109375" style="167" customWidth="1"/>
    <col min="16" max="16" width="8.85546875" style="167" customWidth="1"/>
    <col min="17" max="19" width="7.7109375" style="167" customWidth="1"/>
    <col min="20" max="20" width="9.5703125" style="167" customWidth="1"/>
    <col min="21" max="21" width="8.85546875" style="167" customWidth="1"/>
    <col min="22" max="25" width="7.7109375" style="167" customWidth="1"/>
    <col min="26" max="26" width="9" style="167" bestFit="1" customWidth="1"/>
    <col min="27" max="255" width="16.5703125" style="167"/>
    <col min="256" max="256" width="3.7109375" style="167" customWidth="1"/>
    <col min="257" max="257" width="20.7109375" style="167" bestFit="1" customWidth="1"/>
    <col min="258" max="258" width="27.5703125" style="167" bestFit="1" customWidth="1"/>
    <col min="259" max="259" width="13" style="167" bestFit="1" customWidth="1"/>
    <col min="260" max="260" width="12.85546875" style="167" customWidth="1"/>
    <col min="261" max="261" width="15" style="167" bestFit="1" customWidth="1"/>
    <col min="262" max="262" width="15.28515625" style="167" bestFit="1" customWidth="1"/>
    <col min="263" max="263" width="13.85546875" style="167" bestFit="1" customWidth="1"/>
    <col min="264" max="266" width="7.7109375" style="167" customWidth="1"/>
    <col min="267" max="267" width="8.85546875" style="167" customWidth="1"/>
    <col min="268" max="271" width="7.7109375" style="167" customWidth="1"/>
    <col min="272" max="272" width="8.85546875" style="167" customWidth="1"/>
    <col min="273" max="275" width="7.7109375" style="167" customWidth="1"/>
    <col min="276" max="276" width="9.5703125" style="167" customWidth="1"/>
    <col min="277" max="277" width="8.85546875" style="167" customWidth="1"/>
    <col min="278" max="281" width="7.7109375" style="167" customWidth="1"/>
    <col min="282" max="282" width="9" style="167" bestFit="1" customWidth="1"/>
    <col min="283" max="511" width="16.5703125" style="167"/>
    <col min="512" max="512" width="3.7109375" style="167" customWidth="1"/>
    <col min="513" max="513" width="20.7109375" style="167" bestFit="1" customWidth="1"/>
    <col min="514" max="514" width="27.5703125" style="167" bestFit="1" customWidth="1"/>
    <col min="515" max="515" width="13" style="167" bestFit="1" customWidth="1"/>
    <col min="516" max="516" width="12.85546875" style="167" customWidth="1"/>
    <col min="517" max="517" width="15" style="167" bestFit="1" customWidth="1"/>
    <col min="518" max="518" width="15.28515625" style="167" bestFit="1" customWidth="1"/>
    <col min="519" max="519" width="13.85546875" style="167" bestFit="1" customWidth="1"/>
    <col min="520" max="522" width="7.7109375" style="167" customWidth="1"/>
    <col min="523" max="523" width="8.85546875" style="167" customWidth="1"/>
    <col min="524" max="527" width="7.7109375" style="167" customWidth="1"/>
    <col min="528" max="528" width="8.85546875" style="167" customWidth="1"/>
    <col min="529" max="531" width="7.7109375" style="167" customWidth="1"/>
    <col min="532" max="532" width="9.5703125" style="167" customWidth="1"/>
    <col min="533" max="533" width="8.85546875" style="167" customWidth="1"/>
    <col min="534" max="537" width="7.7109375" style="167" customWidth="1"/>
    <col min="538" max="538" width="9" style="167" bestFit="1" customWidth="1"/>
    <col min="539" max="767" width="16.5703125" style="167"/>
    <col min="768" max="768" width="3.7109375" style="167" customWidth="1"/>
    <col min="769" max="769" width="20.7109375" style="167" bestFit="1" customWidth="1"/>
    <col min="770" max="770" width="27.5703125" style="167" bestFit="1" customWidth="1"/>
    <col min="771" max="771" width="13" style="167" bestFit="1" customWidth="1"/>
    <col min="772" max="772" width="12.85546875" style="167" customWidth="1"/>
    <col min="773" max="773" width="15" style="167" bestFit="1" customWidth="1"/>
    <col min="774" max="774" width="15.28515625" style="167" bestFit="1" customWidth="1"/>
    <col min="775" max="775" width="13.85546875" style="167" bestFit="1" customWidth="1"/>
    <col min="776" max="778" width="7.7109375" style="167" customWidth="1"/>
    <col min="779" max="779" width="8.85546875" style="167" customWidth="1"/>
    <col min="780" max="783" width="7.7109375" style="167" customWidth="1"/>
    <col min="784" max="784" width="8.85546875" style="167" customWidth="1"/>
    <col min="785" max="787" width="7.7109375" style="167" customWidth="1"/>
    <col min="788" max="788" width="9.5703125" style="167" customWidth="1"/>
    <col min="789" max="789" width="8.85546875" style="167" customWidth="1"/>
    <col min="790" max="793" width="7.7109375" style="167" customWidth="1"/>
    <col min="794" max="794" width="9" style="167" bestFit="1" customWidth="1"/>
    <col min="795" max="1023" width="16.5703125" style="167"/>
    <col min="1024" max="1024" width="3.7109375" style="167" customWidth="1"/>
    <col min="1025" max="1025" width="20.7109375" style="167" bestFit="1" customWidth="1"/>
    <col min="1026" max="1026" width="27.5703125" style="167" bestFit="1" customWidth="1"/>
    <col min="1027" max="1027" width="13" style="167" bestFit="1" customWidth="1"/>
    <col min="1028" max="1028" width="12.85546875" style="167" customWidth="1"/>
    <col min="1029" max="1029" width="15" style="167" bestFit="1" customWidth="1"/>
    <col min="1030" max="1030" width="15.28515625" style="167" bestFit="1" customWidth="1"/>
    <col min="1031" max="1031" width="13.85546875" style="167" bestFit="1" customWidth="1"/>
    <col min="1032" max="1034" width="7.7109375" style="167" customWidth="1"/>
    <col min="1035" max="1035" width="8.85546875" style="167" customWidth="1"/>
    <col min="1036" max="1039" width="7.7109375" style="167" customWidth="1"/>
    <col min="1040" max="1040" width="8.85546875" style="167" customWidth="1"/>
    <col min="1041" max="1043" width="7.7109375" style="167" customWidth="1"/>
    <col min="1044" max="1044" width="9.5703125" style="167" customWidth="1"/>
    <col min="1045" max="1045" width="8.85546875" style="167" customWidth="1"/>
    <col min="1046" max="1049" width="7.7109375" style="167" customWidth="1"/>
    <col min="1050" max="1050" width="9" style="167" bestFit="1" customWidth="1"/>
    <col min="1051" max="1279" width="16.5703125" style="167"/>
    <col min="1280" max="1280" width="3.7109375" style="167" customWidth="1"/>
    <col min="1281" max="1281" width="20.7109375" style="167" bestFit="1" customWidth="1"/>
    <col min="1282" max="1282" width="27.5703125" style="167" bestFit="1" customWidth="1"/>
    <col min="1283" max="1283" width="13" style="167" bestFit="1" customWidth="1"/>
    <col min="1284" max="1284" width="12.85546875" style="167" customWidth="1"/>
    <col min="1285" max="1285" width="15" style="167" bestFit="1" customWidth="1"/>
    <col min="1286" max="1286" width="15.28515625" style="167" bestFit="1" customWidth="1"/>
    <col min="1287" max="1287" width="13.85546875" style="167" bestFit="1" customWidth="1"/>
    <col min="1288" max="1290" width="7.7109375" style="167" customWidth="1"/>
    <col min="1291" max="1291" width="8.85546875" style="167" customWidth="1"/>
    <col min="1292" max="1295" width="7.7109375" style="167" customWidth="1"/>
    <col min="1296" max="1296" width="8.85546875" style="167" customWidth="1"/>
    <col min="1297" max="1299" width="7.7109375" style="167" customWidth="1"/>
    <col min="1300" max="1300" width="9.5703125" style="167" customWidth="1"/>
    <col min="1301" max="1301" width="8.85546875" style="167" customWidth="1"/>
    <col min="1302" max="1305" width="7.7109375" style="167" customWidth="1"/>
    <col min="1306" max="1306" width="9" style="167" bestFit="1" customWidth="1"/>
    <col min="1307" max="1535" width="16.5703125" style="167"/>
    <col min="1536" max="1536" width="3.7109375" style="167" customWidth="1"/>
    <col min="1537" max="1537" width="20.7109375" style="167" bestFit="1" customWidth="1"/>
    <col min="1538" max="1538" width="27.5703125" style="167" bestFit="1" customWidth="1"/>
    <col min="1539" max="1539" width="13" style="167" bestFit="1" customWidth="1"/>
    <col min="1540" max="1540" width="12.85546875" style="167" customWidth="1"/>
    <col min="1541" max="1541" width="15" style="167" bestFit="1" customWidth="1"/>
    <col min="1542" max="1542" width="15.28515625" style="167" bestFit="1" customWidth="1"/>
    <col min="1543" max="1543" width="13.85546875" style="167" bestFit="1" customWidth="1"/>
    <col min="1544" max="1546" width="7.7109375" style="167" customWidth="1"/>
    <col min="1547" max="1547" width="8.85546875" style="167" customWidth="1"/>
    <col min="1548" max="1551" width="7.7109375" style="167" customWidth="1"/>
    <col min="1552" max="1552" width="8.85546875" style="167" customWidth="1"/>
    <col min="1553" max="1555" width="7.7109375" style="167" customWidth="1"/>
    <col min="1556" max="1556" width="9.5703125" style="167" customWidth="1"/>
    <col min="1557" max="1557" width="8.85546875" style="167" customWidth="1"/>
    <col min="1558" max="1561" width="7.7109375" style="167" customWidth="1"/>
    <col min="1562" max="1562" width="9" style="167" bestFit="1" customWidth="1"/>
    <col min="1563" max="1791" width="16.5703125" style="167"/>
    <col min="1792" max="1792" width="3.7109375" style="167" customWidth="1"/>
    <col min="1793" max="1793" width="20.7109375" style="167" bestFit="1" customWidth="1"/>
    <col min="1794" max="1794" width="27.5703125" style="167" bestFit="1" customWidth="1"/>
    <col min="1795" max="1795" width="13" style="167" bestFit="1" customWidth="1"/>
    <col min="1796" max="1796" width="12.85546875" style="167" customWidth="1"/>
    <col min="1797" max="1797" width="15" style="167" bestFit="1" customWidth="1"/>
    <col min="1798" max="1798" width="15.28515625" style="167" bestFit="1" customWidth="1"/>
    <col min="1799" max="1799" width="13.85546875" style="167" bestFit="1" customWidth="1"/>
    <col min="1800" max="1802" width="7.7109375" style="167" customWidth="1"/>
    <col min="1803" max="1803" width="8.85546875" style="167" customWidth="1"/>
    <col min="1804" max="1807" width="7.7109375" style="167" customWidth="1"/>
    <col min="1808" max="1808" width="8.85546875" style="167" customWidth="1"/>
    <col min="1809" max="1811" width="7.7109375" style="167" customWidth="1"/>
    <col min="1812" max="1812" width="9.5703125" style="167" customWidth="1"/>
    <col min="1813" max="1813" width="8.85546875" style="167" customWidth="1"/>
    <col min="1814" max="1817" width="7.7109375" style="167" customWidth="1"/>
    <col min="1818" max="1818" width="9" style="167" bestFit="1" customWidth="1"/>
    <col min="1819" max="2047" width="16.5703125" style="167"/>
    <col min="2048" max="2048" width="3.7109375" style="167" customWidth="1"/>
    <col min="2049" max="2049" width="20.7109375" style="167" bestFit="1" customWidth="1"/>
    <col min="2050" max="2050" width="27.5703125" style="167" bestFit="1" customWidth="1"/>
    <col min="2051" max="2051" width="13" style="167" bestFit="1" customWidth="1"/>
    <col min="2052" max="2052" width="12.85546875" style="167" customWidth="1"/>
    <col min="2053" max="2053" width="15" style="167" bestFit="1" customWidth="1"/>
    <col min="2054" max="2054" width="15.28515625" style="167" bestFit="1" customWidth="1"/>
    <col min="2055" max="2055" width="13.85546875" style="167" bestFit="1" customWidth="1"/>
    <col min="2056" max="2058" width="7.7109375" style="167" customWidth="1"/>
    <col min="2059" max="2059" width="8.85546875" style="167" customWidth="1"/>
    <col min="2060" max="2063" width="7.7109375" style="167" customWidth="1"/>
    <col min="2064" max="2064" width="8.85546875" style="167" customWidth="1"/>
    <col min="2065" max="2067" width="7.7109375" style="167" customWidth="1"/>
    <col min="2068" max="2068" width="9.5703125" style="167" customWidth="1"/>
    <col min="2069" max="2069" width="8.85546875" style="167" customWidth="1"/>
    <col min="2070" max="2073" width="7.7109375" style="167" customWidth="1"/>
    <col min="2074" max="2074" width="9" style="167" bestFit="1" customWidth="1"/>
    <col min="2075" max="2303" width="16.5703125" style="167"/>
    <col min="2304" max="2304" width="3.7109375" style="167" customWidth="1"/>
    <col min="2305" max="2305" width="20.7109375" style="167" bestFit="1" customWidth="1"/>
    <col min="2306" max="2306" width="27.5703125" style="167" bestFit="1" customWidth="1"/>
    <col min="2307" max="2307" width="13" style="167" bestFit="1" customWidth="1"/>
    <col min="2308" max="2308" width="12.85546875" style="167" customWidth="1"/>
    <col min="2309" max="2309" width="15" style="167" bestFit="1" customWidth="1"/>
    <col min="2310" max="2310" width="15.28515625" style="167" bestFit="1" customWidth="1"/>
    <col min="2311" max="2311" width="13.85546875" style="167" bestFit="1" customWidth="1"/>
    <col min="2312" max="2314" width="7.7109375" style="167" customWidth="1"/>
    <col min="2315" max="2315" width="8.85546875" style="167" customWidth="1"/>
    <col min="2316" max="2319" width="7.7109375" style="167" customWidth="1"/>
    <col min="2320" max="2320" width="8.85546875" style="167" customWidth="1"/>
    <col min="2321" max="2323" width="7.7109375" style="167" customWidth="1"/>
    <col min="2324" max="2324" width="9.5703125" style="167" customWidth="1"/>
    <col min="2325" max="2325" width="8.85546875" style="167" customWidth="1"/>
    <col min="2326" max="2329" width="7.7109375" style="167" customWidth="1"/>
    <col min="2330" max="2330" width="9" style="167" bestFit="1" customWidth="1"/>
    <col min="2331" max="2559" width="16.5703125" style="167"/>
    <col min="2560" max="2560" width="3.7109375" style="167" customWidth="1"/>
    <col min="2561" max="2561" width="20.7109375" style="167" bestFit="1" customWidth="1"/>
    <col min="2562" max="2562" width="27.5703125" style="167" bestFit="1" customWidth="1"/>
    <col min="2563" max="2563" width="13" style="167" bestFit="1" customWidth="1"/>
    <col min="2564" max="2564" width="12.85546875" style="167" customWidth="1"/>
    <col min="2565" max="2565" width="15" style="167" bestFit="1" customWidth="1"/>
    <col min="2566" max="2566" width="15.28515625" style="167" bestFit="1" customWidth="1"/>
    <col min="2567" max="2567" width="13.85546875" style="167" bestFit="1" customWidth="1"/>
    <col min="2568" max="2570" width="7.7109375" style="167" customWidth="1"/>
    <col min="2571" max="2571" width="8.85546875" style="167" customWidth="1"/>
    <col min="2572" max="2575" width="7.7109375" style="167" customWidth="1"/>
    <col min="2576" max="2576" width="8.85546875" style="167" customWidth="1"/>
    <col min="2577" max="2579" width="7.7109375" style="167" customWidth="1"/>
    <col min="2580" max="2580" width="9.5703125" style="167" customWidth="1"/>
    <col min="2581" max="2581" width="8.85546875" style="167" customWidth="1"/>
    <col min="2582" max="2585" width="7.7109375" style="167" customWidth="1"/>
    <col min="2586" max="2586" width="9" style="167" bestFit="1" customWidth="1"/>
    <col min="2587" max="2815" width="16.5703125" style="167"/>
    <col min="2816" max="2816" width="3.7109375" style="167" customWidth="1"/>
    <col min="2817" max="2817" width="20.7109375" style="167" bestFit="1" customWidth="1"/>
    <col min="2818" max="2818" width="27.5703125" style="167" bestFit="1" customWidth="1"/>
    <col min="2819" max="2819" width="13" style="167" bestFit="1" customWidth="1"/>
    <col min="2820" max="2820" width="12.85546875" style="167" customWidth="1"/>
    <col min="2821" max="2821" width="15" style="167" bestFit="1" customWidth="1"/>
    <col min="2822" max="2822" width="15.28515625" style="167" bestFit="1" customWidth="1"/>
    <col min="2823" max="2823" width="13.85546875" style="167" bestFit="1" customWidth="1"/>
    <col min="2824" max="2826" width="7.7109375" style="167" customWidth="1"/>
    <col min="2827" max="2827" width="8.85546875" style="167" customWidth="1"/>
    <col min="2828" max="2831" width="7.7109375" style="167" customWidth="1"/>
    <col min="2832" max="2832" width="8.85546875" style="167" customWidth="1"/>
    <col min="2833" max="2835" width="7.7109375" style="167" customWidth="1"/>
    <col min="2836" max="2836" width="9.5703125" style="167" customWidth="1"/>
    <col min="2837" max="2837" width="8.85546875" style="167" customWidth="1"/>
    <col min="2838" max="2841" width="7.7109375" style="167" customWidth="1"/>
    <col min="2842" max="2842" width="9" style="167" bestFit="1" customWidth="1"/>
    <col min="2843" max="3071" width="16.5703125" style="167"/>
    <col min="3072" max="3072" width="3.7109375" style="167" customWidth="1"/>
    <col min="3073" max="3073" width="20.7109375" style="167" bestFit="1" customWidth="1"/>
    <col min="3074" max="3074" width="27.5703125" style="167" bestFit="1" customWidth="1"/>
    <col min="3075" max="3075" width="13" style="167" bestFit="1" customWidth="1"/>
    <col min="3076" max="3076" width="12.85546875" style="167" customWidth="1"/>
    <col min="3077" max="3077" width="15" style="167" bestFit="1" customWidth="1"/>
    <col min="3078" max="3078" width="15.28515625" style="167" bestFit="1" customWidth="1"/>
    <col min="3079" max="3079" width="13.85546875" style="167" bestFit="1" customWidth="1"/>
    <col min="3080" max="3082" width="7.7109375" style="167" customWidth="1"/>
    <col min="3083" max="3083" width="8.85546875" style="167" customWidth="1"/>
    <col min="3084" max="3087" width="7.7109375" style="167" customWidth="1"/>
    <col min="3088" max="3088" width="8.85546875" style="167" customWidth="1"/>
    <col min="3089" max="3091" width="7.7109375" style="167" customWidth="1"/>
    <col min="3092" max="3092" width="9.5703125" style="167" customWidth="1"/>
    <col min="3093" max="3093" width="8.85546875" style="167" customWidth="1"/>
    <col min="3094" max="3097" width="7.7109375" style="167" customWidth="1"/>
    <col min="3098" max="3098" width="9" style="167" bestFit="1" customWidth="1"/>
    <col min="3099" max="3327" width="16.5703125" style="167"/>
    <col min="3328" max="3328" width="3.7109375" style="167" customWidth="1"/>
    <col min="3329" max="3329" width="20.7109375" style="167" bestFit="1" customWidth="1"/>
    <col min="3330" max="3330" width="27.5703125" style="167" bestFit="1" customWidth="1"/>
    <col min="3331" max="3331" width="13" style="167" bestFit="1" customWidth="1"/>
    <col min="3332" max="3332" width="12.85546875" style="167" customWidth="1"/>
    <col min="3333" max="3333" width="15" style="167" bestFit="1" customWidth="1"/>
    <col min="3334" max="3334" width="15.28515625" style="167" bestFit="1" customWidth="1"/>
    <col min="3335" max="3335" width="13.85546875" style="167" bestFit="1" customWidth="1"/>
    <col min="3336" max="3338" width="7.7109375" style="167" customWidth="1"/>
    <col min="3339" max="3339" width="8.85546875" style="167" customWidth="1"/>
    <col min="3340" max="3343" width="7.7109375" style="167" customWidth="1"/>
    <col min="3344" max="3344" width="8.85546875" style="167" customWidth="1"/>
    <col min="3345" max="3347" width="7.7109375" style="167" customWidth="1"/>
    <col min="3348" max="3348" width="9.5703125" style="167" customWidth="1"/>
    <col min="3349" max="3349" width="8.85546875" style="167" customWidth="1"/>
    <col min="3350" max="3353" width="7.7109375" style="167" customWidth="1"/>
    <col min="3354" max="3354" width="9" style="167" bestFit="1" customWidth="1"/>
    <col min="3355" max="3583" width="16.5703125" style="167"/>
    <col min="3584" max="3584" width="3.7109375" style="167" customWidth="1"/>
    <col min="3585" max="3585" width="20.7109375" style="167" bestFit="1" customWidth="1"/>
    <col min="3586" max="3586" width="27.5703125" style="167" bestFit="1" customWidth="1"/>
    <col min="3587" max="3587" width="13" style="167" bestFit="1" customWidth="1"/>
    <col min="3588" max="3588" width="12.85546875" style="167" customWidth="1"/>
    <col min="3589" max="3589" width="15" style="167" bestFit="1" customWidth="1"/>
    <col min="3590" max="3590" width="15.28515625" style="167" bestFit="1" customWidth="1"/>
    <col min="3591" max="3591" width="13.85546875" style="167" bestFit="1" customWidth="1"/>
    <col min="3592" max="3594" width="7.7109375" style="167" customWidth="1"/>
    <col min="3595" max="3595" width="8.85546875" style="167" customWidth="1"/>
    <col min="3596" max="3599" width="7.7109375" style="167" customWidth="1"/>
    <col min="3600" max="3600" width="8.85546875" style="167" customWidth="1"/>
    <col min="3601" max="3603" width="7.7109375" style="167" customWidth="1"/>
    <col min="3604" max="3604" width="9.5703125" style="167" customWidth="1"/>
    <col min="3605" max="3605" width="8.85546875" style="167" customWidth="1"/>
    <col min="3606" max="3609" width="7.7109375" style="167" customWidth="1"/>
    <col min="3610" max="3610" width="9" style="167" bestFit="1" customWidth="1"/>
    <col min="3611" max="3839" width="16.5703125" style="167"/>
    <col min="3840" max="3840" width="3.7109375" style="167" customWidth="1"/>
    <col min="3841" max="3841" width="20.7109375" style="167" bestFit="1" customWidth="1"/>
    <col min="3842" max="3842" width="27.5703125" style="167" bestFit="1" customWidth="1"/>
    <col min="3843" max="3843" width="13" style="167" bestFit="1" customWidth="1"/>
    <col min="3844" max="3844" width="12.85546875" style="167" customWidth="1"/>
    <col min="3845" max="3845" width="15" style="167" bestFit="1" customWidth="1"/>
    <col min="3846" max="3846" width="15.28515625" style="167" bestFit="1" customWidth="1"/>
    <col min="3847" max="3847" width="13.85546875" style="167" bestFit="1" customWidth="1"/>
    <col min="3848" max="3850" width="7.7109375" style="167" customWidth="1"/>
    <col min="3851" max="3851" width="8.85546875" style="167" customWidth="1"/>
    <col min="3852" max="3855" width="7.7109375" style="167" customWidth="1"/>
    <col min="3856" max="3856" width="8.85546875" style="167" customWidth="1"/>
    <col min="3857" max="3859" width="7.7109375" style="167" customWidth="1"/>
    <col min="3860" max="3860" width="9.5703125" style="167" customWidth="1"/>
    <col min="3861" max="3861" width="8.85546875" style="167" customWidth="1"/>
    <col min="3862" max="3865" width="7.7109375" style="167" customWidth="1"/>
    <col min="3866" max="3866" width="9" style="167" bestFit="1" customWidth="1"/>
    <col min="3867" max="4095" width="16.5703125" style="167"/>
    <col min="4096" max="4096" width="3.7109375" style="167" customWidth="1"/>
    <col min="4097" max="4097" width="20.7109375" style="167" bestFit="1" customWidth="1"/>
    <col min="4098" max="4098" width="27.5703125" style="167" bestFit="1" customWidth="1"/>
    <col min="4099" max="4099" width="13" style="167" bestFit="1" customWidth="1"/>
    <col min="4100" max="4100" width="12.85546875" style="167" customWidth="1"/>
    <col min="4101" max="4101" width="15" style="167" bestFit="1" customWidth="1"/>
    <col min="4102" max="4102" width="15.28515625" style="167" bestFit="1" customWidth="1"/>
    <col min="4103" max="4103" width="13.85546875" style="167" bestFit="1" customWidth="1"/>
    <col min="4104" max="4106" width="7.7109375" style="167" customWidth="1"/>
    <col min="4107" max="4107" width="8.85546875" style="167" customWidth="1"/>
    <col min="4108" max="4111" width="7.7109375" style="167" customWidth="1"/>
    <col min="4112" max="4112" width="8.85546875" style="167" customWidth="1"/>
    <col min="4113" max="4115" width="7.7109375" style="167" customWidth="1"/>
    <col min="4116" max="4116" width="9.5703125" style="167" customWidth="1"/>
    <col min="4117" max="4117" width="8.85546875" style="167" customWidth="1"/>
    <col min="4118" max="4121" width="7.7109375" style="167" customWidth="1"/>
    <col min="4122" max="4122" width="9" style="167" bestFit="1" customWidth="1"/>
    <col min="4123" max="4351" width="16.5703125" style="167"/>
    <col min="4352" max="4352" width="3.7109375" style="167" customWidth="1"/>
    <col min="4353" max="4353" width="20.7109375" style="167" bestFit="1" customWidth="1"/>
    <col min="4354" max="4354" width="27.5703125" style="167" bestFit="1" customWidth="1"/>
    <col min="4355" max="4355" width="13" style="167" bestFit="1" customWidth="1"/>
    <col min="4356" max="4356" width="12.85546875" style="167" customWidth="1"/>
    <col min="4357" max="4357" width="15" style="167" bestFit="1" customWidth="1"/>
    <col min="4358" max="4358" width="15.28515625" style="167" bestFit="1" customWidth="1"/>
    <col min="4359" max="4359" width="13.85546875" style="167" bestFit="1" customWidth="1"/>
    <col min="4360" max="4362" width="7.7109375" style="167" customWidth="1"/>
    <col min="4363" max="4363" width="8.85546875" style="167" customWidth="1"/>
    <col min="4364" max="4367" width="7.7109375" style="167" customWidth="1"/>
    <col min="4368" max="4368" width="8.85546875" style="167" customWidth="1"/>
    <col min="4369" max="4371" width="7.7109375" style="167" customWidth="1"/>
    <col min="4372" max="4372" width="9.5703125" style="167" customWidth="1"/>
    <col min="4373" max="4373" width="8.85546875" style="167" customWidth="1"/>
    <col min="4374" max="4377" width="7.7109375" style="167" customWidth="1"/>
    <col min="4378" max="4378" width="9" style="167" bestFit="1" customWidth="1"/>
    <col min="4379" max="4607" width="16.5703125" style="167"/>
    <col min="4608" max="4608" width="3.7109375" style="167" customWidth="1"/>
    <col min="4609" max="4609" width="20.7109375" style="167" bestFit="1" customWidth="1"/>
    <col min="4610" max="4610" width="27.5703125" style="167" bestFit="1" customWidth="1"/>
    <col min="4611" max="4611" width="13" style="167" bestFit="1" customWidth="1"/>
    <col min="4612" max="4612" width="12.85546875" style="167" customWidth="1"/>
    <col min="4613" max="4613" width="15" style="167" bestFit="1" customWidth="1"/>
    <col min="4614" max="4614" width="15.28515625" style="167" bestFit="1" customWidth="1"/>
    <col min="4615" max="4615" width="13.85546875" style="167" bestFit="1" customWidth="1"/>
    <col min="4616" max="4618" width="7.7109375" style="167" customWidth="1"/>
    <col min="4619" max="4619" width="8.85546875" style="167" customWidth="1"/>
    <col min="4620" max="4623" width="7.7109375" style="167" customWidth="1"/>
    <col min="4624" max="4624" width="8.85546875" style="167" customWidth="1"/>
    <col min="4625" max="4627" width="7.7109375" style="167" customWidth="1"/>
    <col min="4628" max="4628" width="9.5703125" style="167" customWidth="1"/>
    <col min="4629" max="4629" width="8.85546875" style="167" customWidth="1"/>
    <col min="4630" max="4633" width="7.7109375" style="167" customWidth="1"/>
    <col min="4634" max="4634" width="9" style="167" bestFit="1" customWidth="1"/>
    <col min="4635" max="4863" width="16.5703125" style="167"/>
    <col min="4864" max="4864" width="3.7109375" style="167" customWidth="1"/>
    <col min="4865" max="4865" width="20.7109375" style="167" bestFit="1" customWidth="1"/>
    <col min="4866" max="4866" width="27.5703125" style="167" bestFit="1" customWidth="1"/>
    <col min="4867" max="4867" width="13" style="167" bestFit="1" customWidth="1"/>
    <col min="4868" max="4868" width="12.85546875" style="167" customWidth="1"/>
    <col min="4869" max="4869" width="15" style="167" bestFit="1" customWidth="1"/>
    <col min="4870" max="4870" width="15.28515625" style="167" bestFit="1" customWidth="1"/>
    <col min="4871" max="4871" width="13.85546875" style="167" bestFit="1" customWidth="1"/>
    <col min="4872" max="4874" width="7.7109375" style="167" customWidth="1"/>
    <col min="4875" max="4875" width="8.85546875" style="167" customWidth="1"/>
    <col min="4876" max="4879" width="7.7109375" style="167" customWidth="1"/>
    <col min="4880" max="4880" width="8.85546875" style="167" customWidth="1"/>
    <col min="4881" max="4883" width="7.7109375" style="167" customWidth="1"/>
    <col min="4884" max="4884" width="9.5703125" style="167" customWidth="1"/>
    <col min="4885" max="4885" width="8.85546875" style="167" customWidth="1"/>
    <col min="4886" max="4889" width="7.7109375" style="167" customWidth="1"/>
    <col min="4890" max="4890" width="9" style="167" bestFit="1" customWidth="1"/>
    <col min="4891" max="5119" width="16.5703125" style="167"/>
    <col min="5120" max="5120" width="3.7109375" style="167" customWidth="1"/>
    <col min="5121" max="5121" width="20.7109375" style="167" bestFit="1" customWidth="1"/>
    <col min="5122" max="5122" width="27.5703125" style="167" bestFit="1" customWidth="1"/>
    <col min="5123" max="5123" width="13" style="167" bestFit="1" customWidth="1"/>
    <col min="5124" max="5124" width="12.85546875" style="167" customWidth="1"/>
    <col min="5125" max="5125" width="15" style="167" bestFit="1" customWidth="1"/>
    <col min="5126" max="5126" width="15.28515625" style="167" bestFit="1" customWidth="1"/>
    <col min="5127" max="5127" width="13.85546875" style="167" bestFit="1" customWidth="1"/>
    <col min="5128" max="5130" width="7.7109375" style="167" customWidth="1"/>
    <col min="5131" max="5131" width="8.85546875" style="167" customWidth="1"/>
    <col min="5132" max="5135" width="7.7109375" style="167" customWidth="1"/>
    <col min="5136" max="5136" width="8.85546875" style="167" customWidth="1"/>
    <col min="5137" max="5139" width="7.7109375" style="167" customWidth="1"/>
    <col min="5140" max="5140" width="9.5703125" style="167" customWidth="1"/>
    <col min="5141" max="5141" width="8.85546875" style="167" customWidth="1"/>
    <col min="5142" max="5145" width="7.7109375" style="167" customWidth="1"/>
    <col min="5146" max="5146" width="9" style="167" bestFit="1" customWidth="1"/>
    <col min="5147" max="5375" width="16.5703125" style="167"/>
    <col min="5376" max="5376" width="3.7109375" style="167" customWidth="1"/>
    <col min="5377" max="5377" width="20.7109375" style="167" bestFit="1" customWidth="1"/>
    <col min="5378" max="5378" width="27.5703125" style="167" bestFit="1" customWidth="1"/>
    <col min="5379" max="5379" width="13" style="167" bestFit="1" customWidth="1"/>
    <col min="5380" max="5380" width="12.85546875" style="167" customWidth="1"/>
    <col min="5381" max="5381" width="15" style="167" bestFit="1" customWidth="1"/>
    <col min="5382" max="5382" width="15.28515625" style="167" bestFit="1" customWidth="1"/>
    <col min="5383" max="5383" width="13.85546875" style="167" bestFit="1" customWidth="1"/>
    <col min="5384" max="5386" width="7.7109375" style="167" customWidth="1"/>
    <col min="5387" max="5387" width="8.85546875" style="167" customWidth="1"/>
    <col min="5388" max="5391" width="7.7109375" style="167" customWidth="1"/>
    <col min="5392" max="5392" width="8.85546875" style="167" customWidth="1"/>
    <col min="5393" max="5395" width="7.7109375" style="167" customWidth="1"/>
    <col min="5396" max="5396" width="9.5703125" style="167" customWidth="1"/>
    <col min="5397" max="5397" width="8.85546875" style="167" customWidth="1"/>
    <col min="5398" max="5401" width="7.7109375" style="167" customWidth="1"/>
    <col min="5402" max="5402" width="9" style="167" bestFit="1" customWidth="1"/>
    <col min="5403" max="5631" width="16.5703125" style="167"/>
    <col min="5632" max="5632" width="3.7109375" style="167" customWidth="1"/>
    <col min="5633" max="5633" width="20.7109375" style="167" bestFit="1" customWidth="1"/>
    <col min="5634" max="5634" width="27.5703125" style="167" bestFit="1" customWidth="1"/>
    <col min="5635" max="5635" width="13" style="167" bestFit="1" customWidth="1"/>
    <col min="5636" max="5636" width="12.85546875" style="167" customWidth="1"/>
    <col min="5637" max="5637" width="15" style="167" bestFit="1" customWidth="1"/>
    <col min="5638" max="5638" width="15.28515625" style="167" bestFit="1" customWidth="1"/>
    <col min="5639" max="5639" width="13.85546875" style="167" bestFit="1" customWidth="1"/>
    <col min="5640" max="5642" width="7.7109375" style="167" customWidth="1"/>
    <col min="5643" max="5643" width="8.85546875" style="167" customWidth="1"/>
    <col min="5644" max="5647" width="7.7109375" style="167" customWidth="1"/>
    <col min="5648" max="5648" width="8.85546875" style="167" customWidth="1"/>
    <col min="5649" max="5651" width="7.7109375" style="167" customWidth="1"/>
    <col min="5652" max="5652" width="9.5703125" style="167" customWidth="1"/>
    <col min="5653" max="5653" width="8.85546875" style="167" customWidth="1"/>
    <col min="5654" max="5657" width="7.7109375" style="167" customWidth="1"/>
    <col min="5658" max="5658" width="9" style="167" bestFit="1" customWidth="1"/>
    <col min="5659" max="5887" width="16.5703125" style="167"/>
    <col min="5888" max="5888" width="3.7109375" style="167" customWidth="1"/>
    <col min="5889" max="5889" width="20.7109375" style="167" bestFit="1" customWidth="1"/>
    <col min="5890" max="5890" width="27.5703125" style="167" bestFit="1" customWidth="1"/>
    <col min="5891" max="5891" width="13" style="167" bestFit="1" customWidth="1"/>
    <col min="5892" max="5892" width="12.85546875" style="167" customWidth="1"/>
    <col min="5893" max="5893" width="15" style="167" bestFit="1" customWidth="1"/>
    <col min="5894" max="5894" width="15.28515625" style="167" bestFit="1" customWidth="1"/>
    <col min="5895" max="5895" width="13.85546875" style="167" bestFit="1" customWidth="1"/>
    <col min="5896" max="5898" width="7.7109375" style="167" customWidth="1"/>
    <col min="5899" max="5899" width="8.85546875" style="167" customWidth="1"/>
    <col min="5900" max="5903" width="7.7109375" style="167" customWidth="1"/>
    <col min="5904" max="5904" width="8.85546875" style="167" customWidth="1"/>
    <col min="5905" max="5907" width="7.7109375" style="167" customWidth="1"/>
    <col min="5908" max="5908" width="9.5703125" style="167" customWidth="1"/>
    <col min="5909" max="5909" width="8.85546875" style="167" customWidth="1"/>
    <col min="5910" max="5913" width="7.7109375" style="167" customWidth="1"/>
    <col min="5914" max="5914" width="9" style="167" bestFit="1" customWidth="1"/>
    <col min="5915" max="6143" width="16.5703125" style="167"/>
    <col min="6144" max="6144" width="3.7109375" style="167" customWidth="1"/>
    <col min="6145" max="6145" width="20.7109375" style="167" bestFit="1" customWidth="1"/>
    <col min="6146" max="6146" width="27.5703125" style="167" bestFit="1" customWidth="1"/>
    <col min="6147" max="6147" width="13" style="167" bestFit="1" customWidth="1"/>
    <col min="6148" max="6148" width="12.85546875" style="167" customWidth="1"/>
    <col min="6149" max="6149" width="15" style="167" bestFit="1" customWidth="1"/>
    <col min="6150" max="6150" width="15.28515625" style="167" bestFit="1" customWidth="1"/>
    <col min="6151" max="6151" width="13.85546875" style="167" bestFit="1" customWidth="1"/>
    <col min="6152" max="6154" width="7.7109375" style="167" customWidth="1"/>
    <col min="6155" max="6155" width="8.85546875" style="167" customWidth="1"/>
    <col min="6156" max="6159" width="7.7109375" style="167" customWidth="1"/>
    <col min="6160" max="6160" width="8.85546875" style="167" customWidth="1"/>
    <col min="6161" max="6163" width="7.7109375" style="167" customWidth="1"/>
    <col min="6164" max="6164" width="9.5703125" style="167" customWidth="1"/>
    <col min="6165" max="6165" width="8.85546875" style="167" customWidth="1"/>
    <col min="6166" max="6169" width="7.7109375" style="167" customWidth="1"/>
    <col min="6170" max="6170" width="9" style="167" bestFit="1" customWidth="1"/>
    <col min="6171" max="6399" width="16.5703125" style="167"/>
    <col min="6400" max="6400" width="3.7109375" style="167" customWidth="1"/>
    <col min="6401" max="6401" width="20.7109375" style="167" bestFit="1" customWidth="1"/>
    <col min="6402" max="6402" width="27.5703125" style="167" bestFit="1" customWidth="1"/>
    <col min="6403" max="6403" width="13" style="167" bestFit="1" customWidth="1"/>
    <col min="6404" max="6404" width="12.85546875" style="167" customWidth="1"/>
    <col min="6405" max="6405" width="15" style="167" bestFit="1" customWidth="1"/>
    <col min="6406" max="6406" width="15.28515625" style="167" bestFit="1" customWidth="1"/>
    <col min="6407" max="6407" width="13.85546875" style="167" bestFit="1" customWidth="1"/>
    <col min="6408" max="6410" width="7.7109375" style="167" customWidth="1"/>
    <col min="6411" max="6411" width="8.85546875" style="167" customWidth="1"/>
    <col min="6412" max="6415" width="7.7109375" style="167" customWidth="1"/>
    <col min="6416" max="6416" width="8.85546875" style="167" customWidth="1"/>
    <col min="6417" max="6419" width="7.7109375" style="167" customWidth="1"/>
    <col min="6420" max="6420" width="9.5703125" style="167" customWidth="1"/>
    <col min="6421" max="6421" width="8.85546875" style="167" customWidth="1"/>
    <col min="6422" max="6425" width="7.7109375" style="167" customWidth="1"/>
    <col min="6426" max="6426" width="9" style="167" bestFit="1" customWidth="1"/>
    <col min="6427" max="6655" width="16.5703125" style="167"/>
    <col min="6656" max="6656" width="3.7109375" style="167" customWidth="1"/>
    <col min="6657" max="6657" width="20.7109375" style="167" bestFit="1" customWidth="1"/>
    <col min="6658" max="6658" width="27.5703125" style="167" bestFit="1" customWidth="1"/>
    <col min="6659" max="6659" width="13" style="167" bestFit="1" customWidth="1"/>
    <col min="6660" max="6660" width="12.85546875" style="167" customWidth="1"/>
    <col min="6661" max="6661" width="15" style="167" bestFit="1" customWidth="1"/>
    <col min="6662" max="6662" width="15.28515625" style="167" bestFit="1" customWidth="1"/>
    <col min="6663" max="6663" width="13.85546875" style="167" bestFit="1" customWidth="1"/>
    <col min="6664" max="6666" width="7.7109375" style="167" customWidth="1"/>
    <col min="6667" max="6667" width="8.85546875" style="167" customWidth="1"/>
    <col min="6668" max="6671" width="7.7109375" style="167" customWidth="1"/>
    <col min="6672" max="6672" width="8.85546875" style="167" customWidth="1"/>
    <col min="6673" max="6675" width="7.7109375" style="167" customWidth="1"/>
    <col min="6676" max="6676" width="9.5703125" style="167" customWidth="1"/>
    <col min="6677" max="6677" width="8.85546875" style="167" customWidth="1"/>
    <col min="6678" max="6681" width="7.7109375" style="167" customWidth="1"/>
    <col min="6682" max="6682" width="9" style="167" bestFit="1" customWidth="1"/>
    <col min="6683" max="6911" width="16.5703125" style="167"/>
    <col min="6912" max="6912" width="3.7109375" style="167" customWidth="1"/>
    <col min="6913" max="6913" width="20.7109375" style="167" bestFit="1" customWidth="1"/>
    <col min="6914" max="6914" width="27.5703125" style="167" bestFit="1" customWidth="1"/>
    <col min="6915" max="6915" width="13" style="167" bestFit="1" customWidth="1"/>
    <col min="6916" max="6916" width="12.85546875" style="167" customWidth="1"/>
    <col min="6917" max="6917" width="15" style="167" bestFit="1" customWidth="1"/>
    <col min="6918" max="6918" width="15.28515625" style="167" bestFit="1" customWidth="1"/>
    <col min="6919" max="6919" width="13.85546875" style="167" bestFit="1" customWidth="1"/>
    <col min="6920" max="6922" width="7.7109375" style="167" customWidth="1"/>
    <col min="6923" max="6923" width="8.85546875" style="167" customWidth="1"/>
    <col min="6924" max="6927" width="7.7109375" style="167" customWidth="1"/>
    <col min="6928" max="6928" width="8.85546875" style="167" customWidth="1"/>
    <col min="6929" max="6931" width="7.7109375" style="167" customWidth="1"/>
    <col min="6932" max="6932" width="9.5703125" style="167" customWidth="1"/>
    <col min="6933" max="6933" width="8.85546875" style="167" customWidth="1"/>
    <col min="6934" max="6937" width="7.7109375" style="167" customWidth="1"/>
    <col min="6938" max="6938" width="9" style="167" bestFit="1" customWidth="1"/>
    <col min="6939" max="7167" width="16.5703125" style="167"/>
    <col min="7168" max="7168" width="3.7109375" style="167" customWidth="1"/>
    <col min="7169" max="7169" width="20.7109375" style="167" bestFit="1" customWidth="1"/>
    <col min="7170" max="7170" width="27.5703125" style="167" bestFit="1" customWidth="1"/>
    <col min="7171" max="7171" width="13" style="167" bestFit="1" customWidth="1"/>
    <col min="7172" max="7172" width="12.85546875" style="167" customWidth="1"/>
    <col min="7173" max="7173" width="15" style="167" bestFit="1" customWidth="1"/>
    <col min="7174" max="7174" width="15.28515625" style="167" bestFit="1" customWidth="1"/>
    <col min="7175" max="7175" width="13.85546875" style="167" bestFit="1" customWidth="1"/>
    <col min="7176" max="7178" width="7.7109375" style="167" customWidth="1"/>
    <col min="7179" max="7179" width="8.85546875" style="167" customWidth="1"/>
    <col min="7180" max="7183" width="7.7109375" style="167" customWidth="1"/>
    <col min="7184" max="7184" width="8.85546875" style="167" customWidth="1"/>
    <col min="7185" max="7187" width="7.7109375" style="167" customWidth="1"/>
    <col min="7188" max="7188" width="9.5703125" style="167" customWidth="1"/>
    <col min="7189" max="7189" width="8.85546875" style="167" customWidth="1"/>
    <col min="7190" max="7193" width="7.7109375" style="167" customWidth="1"/>
    <col min="7194" max="7194" width="9" style="167" bestFit="1" customWidth="1"/>
    <col min="7195" max="7423" width="16.5703125" style="167"/>
    <col min="7424" max="7424" width="3.7109375" style="167" customWidth="1"/>
    <col min="7425" max="7425" width="20.7109375" style="167" bestFit="1" customWidth="1"/>
    <col min="7426" max="7426" width="27.5703125" style="167" bestFit="1" customWidth="1"/>
    <col min="7427" max="7427" width="13" style="167" bestFit="1" customWidth="1"/>
    <col min="7428" max="7428" width="12.85546875" style="167" customWidth="1"/>
    <col min="7429" max="7429" width="15" style="167" bestFit="1" customWidth="1"/>
    <col min="7430" max="7430" width="15.28515625" style="167" bestFit="1" customWidth="1"/>
    <col min="7431" max="7431" width="13.85546875" style="167" bestFit="1" customWidth="1"/>
    <col min="7432" max="7434" width="7.7109375" style="167" customWidth="1"/>
    <col min="7435" max="7435" width="8.85546875" style="167" customWidth="1"/>
    <col min="7436" max="7439" width="7.7109375" style="167" customWidth="1"/>
    <col min="7440" max="7440" width="8.85546875" style="167" customWidth="1"/>
    <col min="7441" max="7443" width="7.7109375" style="167" customWidth="1"/>
    <col min="7444" max="7444" width="9.5703125" style="167" customWidth="1"/>
    <col min="7445" max="7445" width="8.85546875" style="167" customWidth="1"/>
    <col min="7446" max="7449" width="7.7109375" style="167" customWidth="1"/>
    <col min="7450" max="7450" width="9" style="167" bestFit="1" customWidth="1"/>
    <col min="7451" max="7679" width="16.5703125" style="167"/>
    <col min="7680" max="7680" width="3.7109375" style="167" customWidth="1"/>
    <col min="7681" max="7681" width="20.7109375" style="167" bestFit="1" customWidth="1"/>
    <col min="7682" max="7682" width="27.5703125" style="167" bestFit="1" customWidth="1"/>
    <col min="7683" max="7683" width="13" style="167" bestFit="1" customWidth="1"/>
    <col min="7684" max="7684" width="12.85546875" style="167" customWidth="1"/>
    <col min="7685" max="7685" width="15" style="167" bestFit="1" customWidth="1"/>
    <col min="7686" max="7686" width="15.28515625" style="167" bestFit="1" customWidth="1"/>
    <col min="7687" max="7687" width="13.85546875" style="167" bestFit="1" customWidth="1"/>
    <col min="7688" max="7690" width="7.7109375" style="167" customWidth="1"/>
    <col min="7691" max="7691" width="8.85546875" style="167" customWidth="1"/>
    <col min="7692" max="7695" width="7.7109375" style="167" customWidth="1"/>
    <col min="7696" max="7696" width="8.85546875" style="167" customWidth="1"/>
    <col min="7697" max="7699" width="7.7109375" style="167" customWidth="1"/>
    <col min="7700" max="7700" width="9.5703125" style="167" customWidth="1"/>
    <col min="7701" max="7701" width="8.85546875" style="167" customWidth="1"/>
    <col min="7702" max="7705" width="7.7109375" style="167" customWidth="1"/>
    <col min="7706" max="7706" width="9" style="167" bestFit="1" customWidth="1"/>
    <col min="7707" max="7935" width="16.5703125" style="167"/>
    <col min="7936" max="7936" width="3.7109375" style="167" customWidth="1"/>
    <col min="7937" max="7937" width="20.7109375" style="167" bestFit="1" customWidth="1"/>
    <col min="7938" max="7938" width="27.5703125" style="167" bestFit="1" customWidth="1"/>
    <col min="7939" max="7939" width="13" style="167" bestFit="1" customWidth="1"/>
    <col min="7940" max="7940" width="12.85546875" style="167" customWidth="1"/>
    <col min="7941" max="7941" width="15" style="167" bestFit="1" customWidth="1"/>
    <col min="7942" max="7942" width="15.28515625" style="167" bestFit="1" customWidth="1"/>
    <col min="7943" max="7943" width="13.85546875" style="167" bestFit="1" customWidth="1"/>
    <col min="7944" max="7946" width="7.7109375" style="167" customWidth="1"/>
    <col min="7947" max="7947" width="8.85546875" style="167" customWidth="1"/>
    <col min="7948" max="7951" width="7.7109375" style="167" customWidth="1"/>
    <col min="7952" max="7952" width="8.85546875" style="167" customWidth="1"/>
    <col min="7953" max="7955" width="7.7109375" style="167" customWidth="1"/>
    <col min="7956" max="7956" width="9.5703125" style="167" customWidth="1"/>
    <col min="7957" max="7957" width="8.85546875" style="167" customWidth="1"/>
    <col min="7958" max="7961" width="7.7109375" style="167" customWidth="1"/>
    <col min="7962" max="7962" width="9" style="167" bestFit="1" customWidth="1"/>
    <col min="7963" max="8191" width="16.5703125" style="167"/>
    <col min="8192" max="8192" width="3.7109375" style="167" customWidth="1"/>
    <col min="8193" max="8193" width="20.7109375" style="167" bestFit="1" customWidth="1"/>
    <col min="8194" max="8194" width="27.5703125" style="167" bestFit="1" customWidth="1"/>
    <col min="8195" max="8195" width="13" style="167" bestFit="1" customWidth="1"/>
    <col min="8196" max="8196" width="12.85546875" style="167" customWidth="1"/>
    <col min="8197" max="8197" width="15" style="167" bestFit="1" customWidth="1"/>
    <col min="8198" max="8198" width="15.28515625" style="167" bestFit="1" customWidth="1"/>
    <col min="8199" max="8199" width="13.85546875" style="167" bestFit="1" customWidth="1"/>
    <col min="8200" max="8202" width="7.7109375" style="167" customWidth="1"/>
    <col min="8203" max="8203" width="8.85546875" style="167" customWidth="1"/>
    <col min="8204" max="8207" width="7.7109375" style="167" customWidth="1"/>
    <col min="8208" max="8208" width="8.85546875" style="167" customWidth="1"/>
    <col min="8209" max="8211" width="7.7109375" style="167" customWidth="1"/>
    <col min="8212" max="8212" width="9.5703125" style="167" customWidth="1"/>
    <col min="8213" max="8213" width="8.85546875" style="167" customWidth="1"/>
    <col min="8214" max="8217" width="7.7109375" style="167" customWidth="1"/>
    <col min="8218" max="8218" width="9" style="167" bestFit="1" customWidth="1"/>
    <col min="8219" max="8447" width="16.5703125" style="167"/>
    <col min="8448" max="8448" width="3.7109375" style="167" customWidth="1"/>
    <col min="8449" max="8449" width="20.7109375" style="167" bestFit="1" customWidth="1"/>
    <col min="8450" max="8450" width="27.5703125" style="167" bestFit="1" customWidth="1"/>
    <col min="8451" max="8451" width="13" style="167" bestFit="1" customWidth="1"/>
    <col min="8452" max="8452" width="12.85546875" style="167" customWidth="1"/>
    <col min="8453" max="8453" width="15" style="167" bestFit="1" customWidth="1"/>
    <col min="8454" max="8454" width="15.28515625" style="167" bestFit="1" customWidth="1"/>
    <col min="8455" max="8455" width="13.85546875" style="167" bestFit="1" customWidth="1"/>
    <col min="8456" max="8458" width="7.7109375" style="167" customWidth="1"/>
    <col min="8459" max="8459" width="8.85546875" style="167" customWidth="1"/>
    <col min="8460" max="8463" width="7.7109375" style="167" customWidth="1"/>
    <col min="8464" max="8464" width="8.85546875" style="167" customWidth="1"/>
    <col min="8465" max="8467" width="7.7109375" style="167" customWidth="1"/>
    <col min="8468" max="8468" width="9.5703125" style="167" customWidth="1"/>
    <col min="8469" max="8469" width="8.85546875" style="167" customWidth="1"/>
    <col min="8470" max="8473" width="7.7109375" style="167" customWidth="1"/>
    <col min="8474" max="8474" width="9" style="167" bestFit="1" customWidth="1"/>
    <col min="8475" max="8703" width="16.5703125" style="167"/>
    <col min="8704" max="8704" width="3.7109375" style="167" customWidth="1"/>
    <col min="8705" max="8705" width="20.7109375" style="167" bestFit="1" customWidth="1"/>
    <col min="8706" max="8706" width="27.5703125" style="167" bestFit="1" customWidth="1"/>
    <col min="8707" max="8707" width="13" style="167" bestFit="1" customWidth="1"/>
    <col min="8708" max="8708" width="12.85546875" style="167" customWidth="1"/>
    <col min="8709" max="8709" width="15" style="167" bestFit="1" customWidth="1"/>
    <col min="8710" max="8710" width="15.28515625" style="167" bestFit="1" customWidth="1"/>
    <col min="8711" max="8711" width="13.85546875" style="167" bestFit="1" customWidth="1"/>
    <col min="8712" max="8714" width="7.7109375" style="167" customWidth="1"/>
    <col min="8715" max="8715" width="8.85546875" style="167" customWidth="1"/>
    <col min="8716" max="8719" width="7.7109375" style="167" customWidth="1"/>
    <col min="8720" max="8720" width="8.85546875" style="167" customWidth="1"/>
    <col min="8721" max="8723" width="7.7109375" style="167" customWidth="1"/>
    <col min="8724" max="8724" width="9.5703125" style="167" customWidth="1"/>
    <col min="8725" max="8725" width="8.85546875" style="167" customWidth="1"/>
    <col min="8726" max="8729" width="7.7109375" style="167" customWidth="1"/>
    <col min="8730" max="8730" width="9" style="167" bestFit="1" customWidth="1"/>
    <col min="8731" max="8959" width="16.5703125" style="167"/>
    <col min="8960" max="8960" width="3.7109375" style="167" customWidth="1"/>
    <col min="8961" max="8961" width="20.7109375" style="167" bestFit="1" customWidth="1"/>
    <col min="8962" max="8962" width="27.5703125" style="167" bestFit="1" customWidth="1"/>
    <col min="8963" max="8963" width="13" style="167" bestFit="1" customWidth="1"/>
    <col min="8964" max="8964" width="12.85546875" style="167" customWidth="1"/>
    <col min="8965" max="8965" width="15" style="167" bestFit="1" customWidth="1"/>
    <col min="8966" max="8966" width="15.28515625" style="167" bestFit="1" customWidth="1"/>
    <col min="8967" max="8967" width="13.85546875" style="167" bestFit="1" customWidth="1"/>
    <col min="8968" max="8970" width="7.7109375" style="167" customWidth="1"/>
    <col min="8971" max="8971" width="8.85546875" style="167" customWidth="1"/>
    <col min="8972" max="8975" width="7.7109375" style="167" customWidth="1"/>
    <col min="8976" max="8976" width="8.85546875" style="167" customWidth="1"/>
    <col min="8977" max="8979" width="7.7109375" style="167" customWidth="1"/>
    <col min="8980" max="8980" width="9.5703125" style="167" customWidth="1"/>
    <col min="8981" max="8981" width="8.85546875" style="167" customWidth="1"/>
    <col min="8982" max="8985" width="7.7109375" style="167" customWidth="1"/>
    <col min="8986" max="8986" width="9" style="167" bestFit="1" customWidth="1"/>
    <col min="8987" max="9215" width="16.5703125" style="167"/>
    <col min="9216" max="9216" width="3.7109375" style="167" customWidth="1"/>
    <col min="9217" max="9217" width="20.7109375" style="167" bestFit="1" customWidth="1"/>
    <col min="9218" max="9218" width="27.5703125" style="167" bestFit="1" customWidth="1"/>
    <col min="9219" max="9219" width="13" style="167" bestFit="1" customWidth="1"/>
    <col min="9220" max="9220" width="12.85546875" style="167" customWidth="1"/>
    <col min="9221" max="9221" width="15" style="167" bestFit="1" customWidth="1"/>
    <col min="9222" max="9222" width="15.28515625" style="167" bestFit="1" customWidth="1"/>
    <col min="9223" max="9223" width="13.85546875" style="167" bestFit="1" customWidth="1"/>
    <col min="9224" max="9226" width="7.7109375" style="167" customWidth="1"/>
    <col min="9227" max="9227" width="8.85546875" style="167" customWidth="1"/>
    <col min="9228" max="9231" width="7.7109375" style="167" customWidth="1"/>
    <col min="9232" max="9232" width="8.85546875" style="167" customWidth="1"/>
    <col min="9233" max="9235" width="7.7109375" style="167" customWidth="1"/>
    <col min="9236" max="9236" width="9.5703125" style="167" customWidth="1"/>
    <col min="9237" max="9237" width="8.85546875" style="167" customWidth="1"/>
    <col min="9238" max="9241" width="7.7109375" style="167" customWidth="1"/>
    <col min="9242" max="9242" width="9" style="167" bestFit="1" customWidth="1"/>
    <col min="9243" max="9471" width="16.5703125" style="167"/>
    <col min="9472" max="9472" width="3.7109375" style="167" customWidth="1"/>
    <col min="9473" max="9473" width="20.7109375" style="167" bestFit="1" customWidth="1"/>
    <col min="9474" max="9474" width="27.5703125" style="167" bestFit="1" customWidth="1"/>
    <col min="9475" max="9475" width="13" style="167" bestFit="1" customWidth="1"/>
    <col min="9476" max="9476" width="12.85546875" style="167" customWidth="1"/>
    <col min="9477" max="9477" width="15" style="167" bestFit="1" customWidth="1"/>
    <col min="9478" max="9478" width="15.28515625" style="167" bestFit="1" customWidth="1"/>
    <col min="9479" max="9479" width="13.85546875" style="167" bestFit="1" customWidth="1"/>
    <col min="9480" max="9482" width="7.7109375" style="167" customWidth="1"/>
    <col min="9483" max="9483" width="8.85546875" style="167" customWidth="1"/>
    <col min="9484" max="9487" width="7.7109375" style="167" customWidth="1"/>
    <col min="9488" max="9488" width="8.85546875" style="167" customWidth="1"/>
    <col min="9489" max="9491" width="7.7109375" style="167" customWidth="1"/>
    <col min="9492" max="9492" width="9.5703125" style="167" customWidth="1"/>
    <col min="9493" max="9493" width="8.85546875" style="167" customWidth="1"/>
    <col min="9494" max="9497" width="7.7109375" style="167" customWidth="1"/>
    <col min="9498" max="9498" width="9" style="167" bestFit="1" customWidth="1"/>
    <col min="9499" max="9727" width="16.5703125" style="167"/>
    <col min="9728" max="9728" width="3.7109375" style="167" customWidth="1"/>
    <col min="9729" max="9729" width="20.7109375" style="167" bestFit="1" customWidth="1"/>
    <col min="9730" max="9730" width="27.5703125" style="167" bestFit="1" customWidth="1"/>
    <col min="9731" max="9731" width="13" style="167" bestFit="1" customWidth="1"/>
    <col min="9732" max="9732" width="12.85546875" style="167" customWidth="1"/>
    <col min="9733" max="9733" width="15" style="167" bestFit="1" customWidth="1"/>
    <col min="9734" max="9734" width="15.28515625" style="167" bestFit="1" customWidth="1"/>
    <col min="9735" max="9735" width="13.85546875" style="167" bestFit="1" customWidth="1"/>
    <col min="9736" max="9738" width="7.7109375" style="167" customWidth="1"/>
    <col min="9739" max="9739" width="8.85546875" style="167" customWidth="1"/>
    <col min="9740" max="9743" width="7.7109375" style="167" customWidth="1"/>
    <col min="9744" max="9744" width="8.85546875" style="167" customWidth="1"/>
    <col min="9745" max="9747" width="7.7109375" style="167" customWidth="1"/>
    <col min="9748" max="9748" width="9.5703125" style="167" customWidth="1"/>
    <col min="9749" max="9749" width="8.85546875" style="167" customWidth="1"/>
    <col min="9750" max="9753" width="7.7109375" style="167" customWidth="1"/>
    <col min="9754" max="9754" width="9" style="167" bestFit="1" customWidth="1"/>
    <col min="9755" max="9983" width="16.5703125" style="167"/>
    <col min="9984" max="9984" width="3.7109375" style="167" customWidth="1"/>
    <col min="9985" max="9985" width="20.7109375" style="167" bestFit="1" customWidth="1"/>
    <col min="9986" max="9986" width="27.5703125" style="167" bestFit="1" customWidth="1"/>
    <col min="9987" max="9987" width="13" style="167" bestFit="1" customWidth="1"/>
    <col min="9988" max="9988" width="12.85546875" style="167" customWidth="1"/>
    <col min="9989" max="9989" width="15" style="167" bestFit="1" customWidth="1"/>
    <col min="9990" max="9990" width="15.28515625" style="167" bestFit="1" customWidth="1"/>
    <col min="9991" max="9991" width="13.85546875" style="167" bestFit="1" customWidth="1"/>
    <col min="9992" max="9994" width="7.7109375" style="167" customWidth="1"/>
    <col min="9995" max="9995" width="8.85546875" style="167" customWidth="1"/>
    <col min="9996" max="9999" width="7.7109375" style="167" customWidth="1"/>
    <col min="10000" max="10000" width="8.85546875" style="167" customWidth="1"/>
    <col min="10001" max="10003" width="7.7109375" style="167" customWidth="1"/>
    <col min="10004" max="10004" width="9.5703125" style="167" customWidth="1"/>
    <col min="10005" max="10005" width="8.85546875" style="167" customWidth="1"/>
    <col min="10006" max="10009" width="7.7109375" style="167" customWidth="1"/>
    <col min="10010" max="10010" width="9" style="167" bestFit="1" customWidth="1"/>
    <col min="10011" max="10239" width="16.5703125" style="167"/>
    <col min="10240" max="10240" width="3.7109375" style="167" customWidth="1"/>
    <col min="10241" max="10241" width="20.7109375" style="167" bestFit="1" customWidth="1"/>
    <col min="10242" max="10242" width="27.5703125" style="167" bestFit="1" customWidth="1"/>
    <col min="10243" max="10243" width="13" style="167" bestFit="1" customWidth="1"/>
    <col min="10244" max="10244" width="12.85546875" style="167" customWidth="1"/>
    <col min="10245" max="10245" width="15" style="167" bestFit="1" customWidth="1"/>
    <col min="10246" max="10246" width="15.28515625" style="167" bestFit="1" customWidth="1"/>
    <col min="10247" max="10247" width="13.85546875" style="167" bestFit="1" customWidth="1"/>
    <col min="10248" max="10250" width="7.7109375" style="167" customWidth="1"/>
    <col min="10251" max="10251" width="8.85546875" style="167" customWidth="1"/>
    <col min="10252" max="10255" width="7.7109375" style="167" customWidth="1"/>
    <col min="10256" max="10256" width="8.85546875" style="167" customWidth="1"/>
    <col min="10257" max="10259" width="7.7109375" style="167" customWidth="1"/>
    <col min="10260" max="10260" width="9.5703125" style="167" customWidth="1"/>
    <col min="10261" max="10261" width="8.85546875" style="167" customWidth="1"/>
    <col min="10262" max="10265" width="7.7109375" style="167" customWidth="1"/>
    <col min="10266" max="10266" width="9" style="167" bestFit="1" customWidth="1"/>
    <col min="10267" max="10495" width="16.5703125" style="167"/>
    <col min="10496" max="10496" width="3.7109375" style="167" customWidth="1"/>
    <col min="10497" max="10497" width="20.7109375" style="167" bestFit="1" customWidth="1"/>
    <col min="10498" max="10498" width="27.5703125" style="167" bestFit="1" customWidth="1"/>
    <col min="10499" max="10499" width="13" style="167" bestFit="1" customWidth="1"/>
    <col min="10500" max="10500" width="12.85546875" style="167" customWidth="1"/>
    <col min="10501" max="10501" width="15" style="167" bestFit="1" customWidth="1"/>
    <col min="10502" max="10502" width="15.28515625" style="167" bestFit="1" customWidth="1"/>
    <col min="10503" max="10503" width="13.85546875" style="167" bestFit="1" customWidth="1"/>
    <col min="10504" max="10506" width="7.7109375" style="167" customWidth="1"/>
    <col min="10507" max="10507" width="8.85546875" style="167" customWidth="1"/>
    <col min="10508" max="10511" width="7.7109375" style="167" customWidth="1"/>
    <col min="10512" max="10512" width="8.85546875" style="167" customWidth="1"/>
    <col min="10513" max="10515" width="7.7109375" style="167" customWidth="1"/>
    <col min="10516" max="10516" width="9.5703125" style="167" customWidth="1"/>
    <col min="10517" max="10517" width="8.85546875" style="167" customWidth="1"/>
    <col min="10518" max="10521" width="7.7109375" style="167" customWidth="1"/>
    <col min="10522" max="10522" width="9" style="167" bestFit="1" customWidth="1"/>
    <col min="10523" max="10751" width="16.5703125" style="167"/>
    <col min="10752" max="10752" width="3.7109375" style="167" customWidth="1"/>
    <col min="10753" max="10753" width="20.7109375" style="167" bestFit="1" customWidth="1"/>
    <col min="10754" max="10754" width="27.5703125" style="167" bestFit="1" customWidth="1"/>
    <col min="10755" max="10755" width="13" style="167" bestFit="1" customWidth="1"/>
    <col min="10756" max="10756" width="12.85546875" style="167" customWidth="1"/>
    <col min="10757" max="10757" width="15" style="167" bestFit="1" customWidth="1"/>
    <col min="10758" max="10758" width="15.28515625" style="167" bestFit="1" customWidth="1"/>
    <col min="10759" max="10759" width="13.85546875" style="167" bestFit="1" customWidth="1"/>
    <col min="10760" max="10762" width="7.7109375" style="167" customWidth="1"/>
    <col min="10763" max="10763" width="8.85546875" style="167" customWidth="1"/>
    <col min="10764" max="10767" width="7.7109375" style="167" customWidth="1"/>
    <col min="10768" max="10768" width="8.85546875" style="167" customWidth="1"/>
    <col min="10769" max="10771" width="7.7109375" style="167" customWidth="1"/>
    <col min="10772" max="10772" width="9.5703125" style="167" customWidth="1"/>
    <col min="10773" max="10773" width="8.85546875" style="167" customWidth="1"/>
    <col min="10774" max="10777" width="7.7109375" style="167" customWidth="1"/>
    <col min="10778" max="10778" width="9" style="167" bestFit="1" customWidth="1"/>
    <col min="10779" max="11007" width="16.5703125" style="167"/>
    <col min="11008" max="11008" width="3.7109375" style="167" customWidth="1"/>
    <col min="11009" max="11009" width="20.7109375" style="167" bestFit="1" customWidth="1"/>
    <col min="11010" max="11010" width="27.5703125" style="167" bestFit="1" customWidth="1"/>
    <col min="11011" max="11011" width="13" style="167" bestFit="1" customWidth="1"/>
    <col min="11012" max="11012" width="12.85546875" style="167" customWidth="1"/>
    <col min="11013" max="11013" width="15" style="167" bestFit="1" customWidth="1"/>
    <col min="11014" max="11014" width="15.28515625" style="167" bestFit="1" customWidth="1"/>
    <col min="11015" max="11015" width="13.85546875" style="167" bestFit="1" customWidth="1"/>
    <col min="11016" max="11018" width="7.7109375" style="167" customWidth="1"/>
    <col min="11019" max="11019" width="8.85546875" style="167" customWidth="1"/>
    <col min="11020" max="11023" width="7.7109375" style="167" customWidth="1"/>
    <col min="11024" max="11024" width="8.85546875" style="167" customWidth="1"/>
    <col min="11025" max="11027" width="7.7109375" style="167" customWidth="1"/>
    <col min="11028" max="11028" width="9.5703125" style="167" customWidth="1"/>
    <col min="11029" max="11029" width="8.85546875" style="167" customWidth="1"/>
    <col min="11030" max="11033" width="7.7109375" style="167" customWidth="1"/>
    <col min="11034" max="11034" width="9" style="167" bestFit="1" customWidth="1"/>
    <col min="11035" max="11263" width="16.5703125" style="167"/>
    <col min="11264" max="11264" width="3.7109375" style="167" customWidth="1"/>
    <col min="11265" max="11265" width="20.7109375" style="167" bestFit="1" customWidth="1"/>
    <col min="11266" max="11266" width="27.5703125" style="167" bestFit="1" customWidth="1"/>
    <col min="11267" max="11267" width="13" style="167" bestFit="1" customWidth="1"/>
    <col min="11268" max="11268" width="12.85546875" style="167" customWidth="1"/>
    <col min="11269" max="11269" width="15" style="167" bestFit="1" customWidth="1"/>
    <col min="11270" max="11270" width="15.28515625" style="167" bestFit="1" customWidth="1"/>
    <col min="11271" max="11271" width="13.85546875" style="167" bestFit="1" customWidth="1"/>
    <col min="11272" max="11274" width="7.7109375" style="167" customWidth="1"/>
    <col min="11275" max="11275" width="8.85546875" style="167" customWidth="1"/>
    <col min="11276" max="11279" width="7.7109375" style="167" customWidth="1"/>
    <col min="11280" max="11280" width="8.85546875" style="167" customWidth="1"/>
    <col min="11281" max="11283" width="7.7109375" style="167" customWidth="1"/>
    <col min="11284" max="11284" width="9.5703125" style="167" customWidth="1"/>
    <col min="11285" max="11285" width="8.85546875" style="167" customWidth="1"/>
    <col min="11286" max="11289" width="7.7109375" style="167" customWidth="1"/>
    <col min="11290" max="11290" width="9" style="167" bestFit="1" customWidth="1"/>
    <col min="11291" max="11519" width="16.5703125" style="167"/>
    <col min="11520" max="11520" width="3.7109375" style="167" customWidth="1"/>
    <col min="11521" max="11521" width="20.7109375" style="167" bestFit="1" customWidth="1"/>
    <col min="11522" max="11522" width="27.5703125" style="167" bestFit="1" customWidth="1"/>
    <col min="11523" max="11523" width="13" style="167" bestFit="1" customWidth="1"/>
    <col min="11524" max="11524" width="12.85546875" style="167" customWidth="1"/>
    <col min="11525" max="11525" width="15" style="167" bestFit="1" customWidth="1"/>
    <col min="11526" max="11526" width="15.28515625" style="167" bestFit="1" customWidth="1"/>
    <col min="11527" max="11527" width="13.85546875" style="167" bestFit="1" customWidth="1"/>
    <col min="11528" max="11530" width="7.7109375" style="167" customWidth="1"/>
    <col min="11531" max="11531" width="8.85546875" style="167" customWidth="1"/>
    <col min="11532" max="11535" width="7.7109375" style="167" customWidth="1"/>
    <col min="11536" max="11536" width="8.85546875" style="167" customWidth="1"/>
    <col min="11537" max="11539" width="7.7109375" style="167" customWidth="1"/>
    <col min="11540" max="11540" width="9.5703125" style="167" customWidth="1"/>
    <col min="11541" max="11541" width="8.85546875" style="167" customWidth="1"/>
    <col min="11542" max="11545" width="7.7109375" style="167" customWidth="1"/>
    <col min="11546" max="11546" width="9" style="167" bestFit="1" customWidth="1"/>
    <col min="11547" max="11775" width="16.5703125" style="167"/>
    <col min="11776" max="11776" width="3.7109375" style="167" customWidth="1"/>
    <col min="11777" max="11777" width="20.7109375" style="167" bestFit="1" customWidth="1"/>
    <col min="11778" max="11778" width="27.5703125" style="167" bestFit="1" customWidth="1"/>
    <col min="11779" max="11779" width="13" style="167" bestFit="1" customWidth="1"/>
    <col min="11780" max="11780" width="12.85546875" style="167" customWidth="1"/>
    <col min="11781" max="11781" width="15" style="167" bestFit="1" customWidth="1"/>
    <col min="11782" max="11782" width="15.28515625" style="167" bestFit="1" customWidth="1"/>
    <col min="11783" max="11783" width="13.85546875" style="167" bestFit="1" customWidth="1"/>
    <col min="11784" max="11786" width="7.7109375" style="167" customWidth="1"/>
    <col min="11787" max="11787" width="8.85546875" style="167" customWidth="1"/>
    <col min="11788" max="11791" width="7.7109375" style="167" customWidth="1"/>
    <col min="11792" max="11792" width="8.85546875" style="167" customWidth="1"/>
    <col min="11793" max="11795" width="7.7109375" style="167" customWidth="1"/>
    <col min="11796" max="11796" width="9.5703125" style="167" customWidth="1"/>
    <col min="11797" max="11797" width="8.85546875" style="167" customWidth="1"/>
    <col min="11798" max="11801" width="7.7109375" style="167" customWidth="1"/>
    <col min="11802" max="11802" width="9" style="167" bestFit="1" customWidth="1"/>
    <col min="11803" max="12031" width="16.5703125" style="167"/>
    <col min="12032" max="12032" width="3.7109375" style="167" customWidth="1"/>
    <col min="12033" max="12033" width="20.7109375" style="167" bestFit="1" customWidth="1"/>
    <col min="12034" max="12034" width="27.5703125" style="167" bestFit="1" customWidth="1"/>
    <col min="12035" max="12035" width="13" style="167" bestFit="1" customWidth="1"/>
    <col min="12036" max="12036" width="12.85546875" style="167" customWidth="1"/>
    <col min="12037" max="12037" width="15" style="167" bestFit="1" customWidth="1"/>
    <col min="12038" max="12038" width="15.28515625" style="167" bestFit="1" customWidth="1"/>
    <col min="12039" max="12039" width="13.85546875" style="167" bestFit="1" customWidth="1"/>
    <col min="12040" max="12042" width="7.7109375" style="167" customWidth="1"/>
    <col min="12043" max="12043" width="8.85546875" style="167" customWidth="1"/>
    <col min="12044" max="12047" width="7.7109375" style="167" customWidth="1"/>
    <col min="12048" max="12048" width="8.85546875" style="167" customWidth="1"/>
    <col min="12049" max="12051" width="7.7109375" style="167" customWidth="1"/>
    <col min="12052" max="12052" width="9.5703125" style="167" customWidth="1"/>
    <col min="12053" max="12053" width="8.85546875" style="167" customWidth="1"/>
    <col min="12054" max="12057" width="7.7109375" style="167" customWidth="1"/>
    <col min="12058" max="12058" width="9" style="167" bestFit="1" customWidth="1"/>
    <col min="12059" max="12287" width="16.5703125" style="167"/>
    <col min="12288" max="12288" width="3.7109375" style="167" customWidth="1"/>
    <col min="12289" max="12289" width="20.7109375" style="167" bestFit="1" customWidth="1"/>
    <col min="12290" max="12290" width="27.5703125" style="167" bestFit="1" customWidth="1"/>
    <col min="12291" max="12291" width="13" style="167" bestFit="1" customWidth="1"/>
    <col min="12292" max="12292" width="12.85546875" style="167" customWidth="1"/>
    <col min="12293" max="12293" width="15" style="167" bestFit="1" customWidth="1"/>
    <col min="12294" max="12294" width="15.28515625" style="167" bestFit="1" customWidth="1"/>
    <col min="12295" max="12295" width="13.85546875" style="167" bestFit="1" customWidth="1"/>
    <col min="12296" max="12298" width="7.7109375" style="167" customWidth="1"/>
    <col min="12299" max="12299" width="8.85546875" style="167" customWidth="1"/>
    <col min="12300" max="12303" width="7.7109375" style="167" customWidth="1"/>
    <col min="12304" max="12304" width="8.85546875" style="167" customWidth="1"/>
    <col min="12305" max="12307" width="7.7109375" style="167" customWidth="1"/>
    <col min="12308" max="12308" width="9.5703125" style="167" customWidth="1"/>
    <col min="12309" max="12309" width="8.85546875" style="167" customWidth="1"/>
    <col min="12310" max="12313" width="7.7109375" style="167" customWidth="1"/>
    <col min="12314" max="12314" width="9" style="167" bestFit="1" customWidth="1"/>
    <col min="12315" max="12543" width="16.5703125" style="167"/>
    <col min="12544" max="12544" width="3.7109375" style="167" customWidth="1"/>
    <col min="12545" max="12545" width="20.7109375" style="167" bestFit="1" customWidth="1"/>
    <col min="12546" max="12546" width="27.5703125" style="167" bestFit="1" customWidth="1"/>
    <col min="12547" max="12547" width="13" style="167" bestFit="1" customWidth="1"/>
    <col min="12548" max="12548" width="12.85546875" style="167" customWidth="1"/>
    <col min="12549" max="12549" width="15" style="167" bestFit="1" customWidth="1"/>
    <col min="12550" max="12550" width="15.28515625" style="167" bestFit="1" customWidth="1"/>
    <col min="12551" max="12551" width="13.85546875" style="167" bestFit="1" customWidth="1"/>
    <col min="12552" max="12554" width="7.7109375" style="167" customWidth="1"/>
    <col min="12555" max="12555" width="8.85546875" style="167" customWidth="1"/>
    <col min="12556" max="12559" width="7.7109375" style="167" customWidth="1"/>
    <col min="12560" max="12560" width="8.85546875" style="167" customWidth="1"/>
    <col min="12561" max="12563" width="7.7109375" style="167" customWidth="1"/>
    <col min="12564" max="12564" width="9.5703125" style="167" customWidth="1"/>
    <col min="12565" max="12565" width="8.85546875" style="167" customWidth="1"/>
    <col min="12566" max="12569" width="7.7109375" style="167" customWidth="1"/>
    <col min="12570" max="12570" width="9" style="167" bestFit="1" customWidth="1"/>
    <col min="12571" max="12799" width="16.5703125" style="167"/>
    <col min="12800" max="12800" width="3.7109375" style="167" customWidth="1"/>
    <col min="12801" max="12801" width="20.7109375" style="167" bestFit="1" customWidth="1"/>
    <col min="12802" max="12802" width="27.5703125" style="167" bestFit="1" customWidth="1"/>
    <col min="12803" max="12803" width="13" style="167" bestFit="1" customWidth="1"/>
    <col min="12804" max="12804" width="12.85546875" style="167" customWidth="1"/>
    <col min="12805" max="12805" width="15" style="167" bestFit="1" customWidth="1"/>
    <col min="12806" max="12806" width="15.28515625" style="167" bestFit="1" customWidth="1"/>
    <col min="12807" max="12807" width="13.85546875" style="167" bestFit="1" customWidth="1"/>
    <col min="12808" max="12810" width="7.7109375" style="167" customWidth="1"/>
    <col min="12811" max="12811" width="8.85546875" style="167" customWidth="1"/>
    <col min="12812" max="12815" width="7.7109375" style="167" customWidth="1"/>
    <col min="12816" max="12816" width="8.85546875" style="167" customWidth="1"/>
    <col min="12817" max="12819" width="7.7109375" style="167" customWidth="1"/>
    <col min="12820" max="12820" width="9.5703125" style="167" customWidth="1"/>
    <col min="12821" max="12821" width="8.85546875" style="167" customWidth="1"/>
    <col min="12822" max="12825" width="7.7109375" style="167" customWidth="1"/>
    <col min="12826" max="12826" width="9" style="167" bestFit="1" customWidth="1"/>
    <col min="12827" max="13055" width="16.5703125" style="167"/>
    <col min="13056" max="13056" width="3.7109375" style="167" customWidth="1"/>
    <col min="13057" max="13057" width="20.7109375" style="167" bestFit="1" customWidth="1"/>
    <col min="13058" max="13058" width="27.5703125" style="167" bestFit="1" customWidth="1"/>
    <col min="13059" max="13059" width="13" style="167" bestFit="1" customWidth="1"/>
    <col min="13060" max="13060" width="12.85546875" style="167" customWidth="1"/>
    <col min="13061" max="13061" width="15" style="167" bestFit="1" customWidth="1"/>
    <col min="13062" max="13062" width="15.28515625" style="167" bestFit="1" customWidth="1"/>
    <col min="13063" max="13063" width="13.85546875" style="167" bestFit="1" customWidth="1"/>
    <col min="13064" max="13066" width="7.7109375" style="167" customWidth="1"/>
    <col min="13067" max="13067" width="8.85546875" style="167" customWidth="1"/>
    <col min="13068" max="13071" width="7.7109375" style="167" customWidth="1"/>
    <col min="13072" max="13072" width="8.85546875" style="167" customWidth="1"/>
    <col min="13073" max="13075" width="7.7109375" style="167" customWidth="1"/>
    <col min="13076" max="13076" width="9.5703125" style="167" customWidth="1"/>
    <col min="13077" max="13077" width="8.85546875" style="167" customWidth="1"/>
    <col min="13078" max="13081" width="7.7109375" style="167" customWidth="1"/>
    <col min="13082" max="13082" width="9" style="167" bestFit="1" customWidth="1"/>
    <col min="13083" max="13311" width="16.5703125" style="167"/>
    <col min="13312" max="13312" width="3.7109375" style="167" customWidth="1"/>
    <col min="13313" max="13313" width="20.7109375" style="167" bestFit="1" customWidth="1"/>
    <col min="13314" max="13314" width="27.5703125" style="167" bestFit="1" customWidth="1"/>
    <col min="13315" max="13315" width="13" style="167" bestFit="1" customWidth="1"/>
    <col min="13316" max="13316" width="12.85546875" style="167" customWidth="1"/>
    <col min="13317" max="13317" width="15" style="167" bestFit="1" customWidth="1"/>
    <col min="13318" max="13318" width="15.28515625" style="167" bestFit="1" customWidth="1"/>
    <col min="13319" max="13319" width="13.85546875" style="167" bestFit="1" customWidth="1"/>
    <col min="13320" max="13322" width="7.7109375" style="167" customWidth="1"/>
    <col min="13323" max="13323" width="8.85546875" style="167" customWidth="1"/>
    <col min="13324" max="13327" width="7.7109375" style="167" customWidth="1"/>
    <col min="13328" max="13328" width="8.85546875" style="167" customWidth="1"/>
    <col min="13329" max="13331" width="7.7109375" style="167" customWidth="1"/>
    <col min="13332" max="13332" width="9.5703125" style="167" customWidth="1"/>
    <col min="13333" max="13333" width="8.85546875" style="167" customWidth="1"/>
    <col min="13334" max="13337" width="7.7109375" style="167" customWidth="1"/>
    <col min="13338" max="13338" width="9" style="167" bestFit="1" customWidth="1"/>
    <col min="13339" max="13567" width="16.5703125" style="167"/>
    <col min="13568" max="13568" width="3.7109375" style="167" customWidth="1"/>
    <col min="13569" max="13569" width="20.7109375" style="167" bestFit="1" customWidth="1"/>
    <col min="13570" max="13570" width="27.5703125" style="167" bestFit="1" customWidth="1"/>
    <col min="13571" max="13571" width="13" style="167" bestFit="1" customWidth="1"/>
    <col min="13572" max="13572" width="12.85546875" style="167" customWidth="1"/>
    <col min="13573" max="13573" width="15" style="167" bestFit="1" customWidth="1"/>
    <col min="13574" max="13574" width="15.28515625" style="167" bestFit="1" customWidth="1"/>
    <col min="13575" max="13575" width="13.85546875" style="167" bestFit="1" customWidth="1"/>
    <col min="13576" max="13578" width="7.7109375" style="167" customWidth="1"/>
    <col min="13579" max="13579" width="8.85546875" style="167" customWidth="1"/>
    <col min="13580" max="13583" width="7.7109375" style="167" customWidth="1"/>
    <col min="13584" max="13584" width="8.85546875" style="167" customWidth="1"/>
    <col min="13585" max="13587" width="7.7109375" style="167" customWidth="1"/>
    <col min="13588" max="13588" width="9.5703125" style="167" customWidth="1"/>
    <col min="13589" max="13589" width="8.85546875" style="167" customWidth="1"/>
    <col min="13590" max="13593" width="7.7109375" style="167" customWidth="1"/>
    <col min="13594" max="13594" width="9" style="167" bestFit="1" customWidth="1"/>
    <col min="13595" max="13823" width="16.5703125" style="167"/>
    <col min="13824" max="13824" width="3.7109375" style="167" customWidth="1"/>
    <col min="13825" max="13825" width="20.7109375" style="167" bestFit="1" customWidth="1"/>
    <col min="13826" max="13826" width="27.5703125" style="167" bestFit="1" customWidth="1"/>
    <col min="13827" max="13827" width="13" style="167" bestFit="1" customWidth="1"/>
    <col min="13828" max="13828" width="12.85546875" style="167" customWidth="1"/>
    <col min="13829" max="13829" width="15" style="167" bestFit="1" customWidth="1"/>
    <col min="13830" max="13830" width="15.28515625" style="167" bestFit="1" customWidth="1"/>
    <col min="13831" max="13831" width="13.85546875" style="167" bestFit="1" customWidth="1"/>
    <col min="13832" max="13834" width="7.7109375" style="167" customWidth="1"/>
    <col min="13835" max="13835" width="8.85546875" style="167" customWidth="1"/>
    <col min="13836" max="13839" width="7.7109375" style="167" customWidth="1"/>
    <col min="13840" max="13840" width="8.85546875" style="167" customWidth="1"/>
    <col min="13841" max="13843" width="7.7109375" style="167" customWidth="1"/>
    <col min="13844" max="13844" width="9.5703125" style="167" customWidth="1"/>
    <col min="13845" max="13845" width="8.85546875" style="167" customWidth="1"/>
    <col min="13846" max="13849" width="7.7109375" style="167" customWidth="1"/>
    <col min="13850" max="13850" width="9" style="167" bestFit="1" customWidth="1"/>
    <col min="13851" max="14079" width="16.5703125" style="167"/>
    <col min="14080" max="14080" width="3.7109375" style="167" customWidth="1"/>
    <col min="14081" max="14081" width="20.7109375" style="167" bestFit="1" customWidth="1"/>
    <col min="14082" max="14082" width="27.5703125" style="167" bestFit="1" customWidth="1"/>
    <col min="14083" max="14083" width="13" style="167" bestFit="1" customWidth="1"/>
    <col min="14084" max="14084" width="12.85546875" style="167" customWidth="1"/>
    <col min="14085" max="14085" width="15" style="167" bestFit="1" customWidth="1"/>
    <col min="14086" max="14086" width="15.28515625" style="167" bestFit="1" customWidth="1"/>
    <col min="14087" max="14087" width="13.85546875" style="167" bestFit="1" customWidth="1"/>
    <col min="14088" max="14090" width="7.7109375" style="167" customWidth="1"/>
    <col min="14091" max="14091" width="8.85546875" style="167" customWidth="1"/>
    <col min="14092" max="14095" width="7.7109375" style="167" customWidth="1"/>
    <col min="14096" max="14096" width="8.85546875" style="167" customWidth="1"/>
    <col min="14097" max="14099" width="7.7109375" style="167" customWidth="1"/>
    <col min="14100" max="14100" width="9.5703125" style="167" customWidth="1"/>
    <col min="14101" max="14101" width="8.85546875" style="167" customWidth="1"/>
    <col min="14102" max="14105" width="7.7109375" style="167" customWidth="1"/>
    <col min="14106" max="14106" width="9" style="167" bestFit="1" customWidth="1"/>
    <col min="14107" max="14335" width="16.5703125" style="167"/>
    <col min="14336" max="14336" width="3.7109375" style="167" customWidth="1"/>
    <col min="14337" max="14337" width="20.7109375" style="167" bestFit="1" customWidth="1"/>
    <col min="14338" max="14338" width="27.5703125" style="167" bestFit="1" customWidth="1"/>
    <col min="14339" max="14339" width="13" style="167" bestFit="1" customWidth="1"/>
    <col min="14340" max="14340" width="12.85546875" style="167" customWidth="1"/>
    <col min="14341" max="14341" width="15" style="167" bestFit="1" customWidth="1"/>
    <col min="14342" max="14342" width="15.28515625" style="167" bestFit="1" customWidth="1"/>
    <col min="14343" max="14343" width="13.85546875" style="167" bestFit="1" customWidth="1"/>
    <col min="14344" max="14346" width="7.7109375" style="167" customWidth="1"/>
    <col min="14347" max="14347" width="8.85546875" style="167" customWidth="1"/>
    <col min="14348" max="14351" width="7.7109375" style="167" customWidth="1"/>
    <col min="14352" max="14352" width="8.85546875" style="167" customWidth="1"/>
    <col min="14353" max="14355" width="7.7109375" style="167" customWidth="1"/>
    <col min="14356" max="14356" width="9.5703125" style="167" customWidth="1"/>
    <col min="14357" max="14357" width="8.85546875" style="167" customWidth="1"/>
    <col min="14358" max="14361" width="7.7109375" style="167" customWidth="1"/>
    <col min="14362" max="14362" width="9" style="167" bestFit="1" customWidth="1"/>
    <col min="14363" max="14591" width="16.5703125" style="167"/>
    <col min="14592" max="14592" width="3.7109375" style="167" customWidth="1"/>
    <col min="14593" max="14593" width="20.7109375" style="167" bestFit="1" customWidth="1"/>
    <col min="14594" max="14594" width="27.5703125" style="167" bestFit="1" customWidth="1"/>
    <col min="14595" max="14595" width="13" style="167" bestFit="1" customWidth="1"/>
    <col min="14596" max="14596" width="12.85546875" style="167" customWidth="1"/>
    <col min="14597" max="14597" width="15" style="167" bestFit="1" customWidth="1"/>
    <col min="14598" max="14598" width="15.28515625" style="167" bestFit="1" customWidth="1"/>
    <col min="14599" max="14599" width="13.85546875" style="167" bestFit="1" customWidth="1"/>
    <col min="14600" max="14602" width="7.7109375" style="167" customWidth="1"/>
    <col min="14603" max="14603" width="8.85546875" style="167" customWidth="1"/>
    <col min="14604" max="14607" width="7.7109375" style="167" customWidth="1"/>
    <col min="14608" max="14608" width="8.85546875" style="167" customWidth="1"/>
    <col min="14609" max="14611" width="7.7109375" style="167" customWidth="1"/>
    <col min="14612" max="14612" width="9.5703125" style="167" customWidth="1"/>
    <col min="14613" max="14613" width="8.85546875" style="167" customWidth="1"/>
    <col min="14614" max="14617" width="7.7109375" style="167" customWidth="1"/>
    <col min="14618" max="14618" width="9" style="167" bestFit="1" customWidth="1"/>
    <col min="14619" max="14847" width="16.5703125" style="167"/>
    <col min="14848" max="14848" width="3.7109375" style="167" customWidth="1"/>
    <col min="14849" max="14849" width="20.7109375" style="167" bestFit="1" customWidth="1"/>
    <col min="14850" max="14850" width="27.5703125" style="167" bestFit="1" customWidth="1"/>
    <col min="14851" max="14851" width="13" style="167" bestFit="1" customWidth="1"/>
    <col min="14852" max="14852" width="12.85546875" style="167" customWidth="1"/>
    <col min="14853" max="14853" width="15" style="167" bestFit="1" customWidth="1"/>
    <col min="14854" max="14854" width="15.28515625" style="167" bestFit="1" customWidth="1"/>
    <col min="14855" max="14855" width="13.85546875" style="167" bestFit="1" customWidth="1"/>
    <col min="14856" max="14858" width="7.7109375" style="167" customWidth="1"/>
    <col min="14859" max="14859" width="8.85546875" style="167" customWidth="1"/>
    <col min="14860" max="14863" width="7.7109375" style="167" customWidth="1"/>
    <col min="14864" max="14864" width="8.85546875" style="167" customWidth="1"/>
    <col min="14865" max="14867" width="7.7109375" style="167" customWidth="1"/>
    <col min="14868" max="14868" width="9.5703125" style="167" customWidth="1"/>
    <col min="14869" max="14869" width="8.85546875" style="167" customWidth="1"/>
    <col min="14870" max="14873" width="7.7109375" style="167" customWidth="1"/>
    <col min="14874" max="14874" width="9" style="167" bestFit="1" customWidth="1"/>
    <col min="14875" max="15103" width="16.5703125" style="167"/>
    <col min="15104" max="15104" width="3.7109375" style="167" customWidth="1"/>
    <col min="15105" max="15105" width="20.7109375" style="167" bestFit="1" customWidth="1"/>
    <col min="15106" max="15106" width="27.5703125" style="167" bestFit="1" customWidth="1"/>
    <col min="15107" max="15107" width="13" style="167" bestFit="1" customWidth="1"/>
    <col min="15108" max="15108" width="12.85546875" style="167" customWidth="1"/>
    <col min="15109" max="15109" width="15" style="167" bestFit="1" customWidth="1"/>
    <col min="15110" max="15110" width="15.28515625" style="167" bestFit="1" customWidth="1"/>
    <col min="15111" max="15111" width="13.85546875" style="167" bestFit="1" customWidth="1"/>
    <col min="15112" max="15114" width="7.7109375" style="167" customWidth="1"/>
    <col min="15115" max="15115" width="8.85546875" style="167" customWidth="1"/>
    <col min="15116" max="15119" width="7.7109375" style="167" customWidth="1"/>
    <col min="15120" max="15120" width="8.85546875" style="167" customWidth="1"/>
    <col min="15121" max="15123" width="7.7109375" style="167" customWidth="1"/>
    <col min="15124" max="15124" width="9.5703125" style="167" customWidth="1"/>
    <col min="15125" max="15125" width="8.85546875" style="167" customWidth="1"/>
    <col min="15126" max="15129" width="7.7109375" style="167" customWidth="1"/>
    <col min="15130" max="15130" width="9" style="167" bestFit="1" customWidth="1"/>
    <col min="15131" max="15359" width="16.5703125" style="167"/>
    <col min="15360" max="15360" width="3.7109375" style="167" customWidth="1"/>
    <col min="15361" max="15361" width="20.7109375" style="167" bestFit="1" customWidth="1"/>
    <col min="15362" max="15362" width="27.5703125" style="167" bestFit="1" customWidth="1"/>
    <col min="15363" max="15363" width="13" style="167" bestFit="1" customWidth="1"/>
    <col min="15364" max="15364" width="12.85546875" style="167" customWidth="1"/>
    <col min="15365" max="15365" width="15" style="167" bestFit="1" customWidth="1"/>
    <col min="15366" max="15366" width="15.28515625" style="167" bestFit="1" customWidth="1"/>
    <col min="15367" max="15367" width="13.85546875" style="167" bestFit="1" customWidth="1"/>
    <col min="15368" max="15370" width="7.7109375" style="167" customWidth="1"/>
    <col min="15371" max="15371" width="8.85546875" style="167" customWidth="1"/>
    <col min="15372" max="15375" width="7.7109375" style="167" customWidth="1"/>
    <col min="15376" max="15376" width="8.85546875" style="167" customWidth="1"/>
    <col min="15377" max="15379" width="7.7109375" style="167" customWidth="1"/>
    <col min="15380" max="15380" width="9.5703125" style="167" customWidth="1"/>
    <col min="15381" max="15381" width="8.85546875" style="167" customWidth="1"/>
    <col min="15382" max="15385" width="7.7109375" style="167" customWidth="1"/>
    <col min="15386" max="15386" width="9" style="167" bestFit="1" customWidth="1"/>
    <col min="15387" max="15615" width="16.5703125" style="167"/>
    <col min="15616" max="15616" width="3.7109375" style="167" customWidth="1"/>
    <col min="15617" max="15617" width="20.7109375" style="167" bestFit="1" customWidth="1"/>
    <col min="15618" max="15618" width="27.5703125" style="167" bestFit="1" customWidth="1"/>
    <col min="15619" max="15619" width="13" style="167" bestFit="1" customWidth="1"/>
    <col min="15620" max="15620" width="12.85546875" style="167" customWidth="1"/>
    <col min="15621" max="15621" width="15" style="167" bestFit="1" customWidth="1"/>
    <col min="15622" max="15622" width="15.28515625" style="167" bestFit="1" customWidth="1"/>
    <col min="15623" max="15623" width="13.85546875" style="167" bestFit="1" customWidth="1"/>
    <col min="15624" max="15626" width="7.7109375" style="167" customWidth="1"/>
    <col min="15627" max="15627" width="8.85546875" style="167" customWidth="1"/>
    <col min="15628" max="15631" width="7.7109375" style="167" customWidth="1"/>
    <col min="15632" max="15632" width="8.85546875" style="167" customWidth="1"/>
    <col min="15633" max="15635" width="7.7109375" style="167" customWidth="1"/>
    <col min="15636" max="15636" width="9.5703125" style="167" customWidth="1"/>
    <col min="15637" max="15637" width="8.85546875" style="167" customWidth="1"/>
    <col min="15638" max="15641" width="7.7109375" style="167" customWidth="1"/>
    <col min="15642" max="15642" width="9" style="167" bestFit="1" customWidth="1"/>
    <col min="15643" max="15871" width="16.5703125" style="167"/>
    <col min="15872" max="15872" width="3.7109375" style="167" customWidth="1"/>
    <col min="15873" max="15873" width="20.7109375" style="167" bestFit="1" customWidth="1"/>
    <col min="15874" max="15874" width="27.5703125" style="167" bestFit="1" customWidth="1"/>
    <col min="15875" max="15875" width="13" style="167" bestFit="1" customWidth="1"/>
    <col min="15876" max="15876" width="12.85546875" style="167" customWidth="1"/>
    <col min="15877" max="15877" width="15" style="167" bestFit="1" customWidth="1"/>
    <col min="15878" max="15878" width="15.28515625" style="167" bestFit="1" customWidth="1"/>
    <col min="15879" max="15879" width="13.85546875" style="167" bestFit="1" customWidth="1"/>
    <col min="15880" max="15882" width="7.7109375" style="167" customWidth="1"/>
    <col min="15883" max="15883" width="8.85546875" style="167" customWidth="1"/>
    <col min="15884" max="15887" width="7.7109375" style="167" customWidth="1"/>
    <col min="15888" max="15888" width="8.85546875" style="167" customWidth="1"/>
    <col min="15889" max="15891" width="7.7109375" style="167" customWidth="1"/>
    <col min="15892" max="15892" width="9.5703125" style="167" customWidth="1"/>
    <col min="15893" max="15893" width="8.85546875" style="167" customWidth="1"/>
    <col min="15894" max="15897" width="7.7109375" style="167" customWidth="1"/>
    <col min="15898" max="15898" width="9" style="167" bestFit="1" customWidth="1"/>
    <col min="15899" max="16127" width="16.5703125" style="167"/>
    <col min="16128" max="16128" width="3.7109375" style="167" customWidth="1"/>
    <col min="16129" max="16129" width="20.7109375" style="167" bestFit="1" customWidth="1"/>
    <col min="16130" max="16130" width="27.5703125" style="167" bestFit="1" customWidth="1"/>
    <col min="16131" max="16131" width="13" style="167" bestFit="1" customWidth="1"/>
    <col min="16132" max="16132" width="12.85546875" style="167" customWidth="1"/>
    <col min="16133" max="16133" width="15" style="167" bestFit="1" customWidth="1"/>
    <col min="16134" max="16134" width="15.28515625" style="167" bestFit="1" customWidth="1"/>
    <col min="16135" max="16135" width="13.85546875" style="167" bestFit="1" customWidth="1"/>
    <col min="16136" max="16138" width="7.7109375" style="167" customWidth="1"/>
    <col min="16139" max="16139" width="8.85546875" style="167" customWidth="1"/>
    <col min="16140" max="16143" width="7.7109375" style="167" customWidth="1"/>
    <col min="16144" max="16144" width="8.85546875" style="167" customWidth="1"/>
    <col min="16145" max="16147" width="7.7109375" style="167" customWidth="1"/>
    <col min="16148" max="16148" width="9.5703125" style="167" customWidth="1"/>
    <col min="16149" max="16149" width="8.85546875" style="167" customWidth="1"/>
    <col min="16150" max="16153" width="7.7109375" style="167" customWidth="1"/>
    <col min="16154" max="16154" width="9" style="167" bestFit="1" customWidth="1"/>
    <col min="16155" max="16384" width="16.5703125" style="167"/>
  </cols>
  <sheetData>
    <row r="1" spans="2:26" ht="15" customHeight="1"/>
    <row r="2" spans="2:26" s="168" customFormat="1" ht="15" customHeight="1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2:26" s="168" customFormat="1" ht="15" customHeight="1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2:26" s="168" customFormat="1" ht="15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</row>
    <row r="5" spans="2:26" s="168" customFormat="1" ht="36" customHeight="1">
      <c r="B5" s="89" t="s">
        <v>175</v>
      </c>
      <c r="C5" s="89"/>
      <c r="D5" s="89"/>
      <c r="E5" s="89"/>
      <c r="F5" s="89"/>
      <c r="G5" s="89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</row>
    <row r="6" spans="2:26" s="168" customFormat="1" ht="18" customHeight="1">
      <c r="B6" s="169"/>
      <c r="C6" s="170" t="str">
        <f>actualizaciones!B10</f>
        <v>marzo 2011</v>
      </c>
      <c r="D6" s="170"/>
      <c r="E6" s="170"/>
      <c r="F6" s="169"/>
      <c r="G6" s="169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</row>
    <row r="7" spans="2:26" ht="30" customHeight="1">
      <c r="B7" s="171" t="s">
        <v>176</v>
      </c>
      <c r="C7" s="91" t="s">
        <v>177</v>
      </c>
      <c r="D7" s="171" t="s">
        <v>147</v>
      </c>
      <c r="E7" s="91" t="s">
        <v>178</v>
      </c>
      <c r="F7" s="171" t="s">
        <v>179</v>
      </c>
      <c r="G7" s="91" t="s">
        <v>180</v>
      </c>
    </row>
    <row r="8" spans="2:26" ht="15" customHeight="1">
      <c r="B8" s="172" t="s">
        <v>27</v>
      </c>
      <c r="C8" s="173">
        <f t="shared" ref="C8:C39" si="0">D8+E8+F8+G8</f>
        <v>47090</v>
      </c>
      <c r="D8" s="76">
        <v>33586</v>
      </c>
      <c r="E8" s="173">
        <v>13468</v>
      </c>
      <c r="F8" s="76">
        <v>22</v>
      </c>
      <c r="G8" s="173">
        <v>14</v>
      </c>
    </row>
    <row r="9" spans="2:26" ht="15" customHeight="1">
      <c r="B9" s="172" t="s">
        <v>181</v>
      </c>
      <c r="C9" s="173">
        <f t="shared" si="0"/>
        <v>17</v>
      </c>
      <c r="D9" s="76">
        <v>0</v>
      </c>
      <c r="E9" s="173">
        <v>0</v>
      </c>
      <c r="F9" s="76">
        <v>0</v>
      </c>
      <c r="G9" s="173">
        <v>17</v>
      </c>
    </row>
    <row r="10" spans="2:26" ht="15" customHeight="1">
      <c r="B10" s="172" t="s">
        <v>182</v>
      </c>
      <c r="C10" s="173">
        <f t="shared" si="0"/>
        <v>111</v>
      </c>
      <c r="D10" s="76">
        <v>18</v>
      </c>
      <c r="E10" s="173">
        <v>20</v>
      </c>
      <c r="F10" s="76">
        <v>0</v>
      </c>
      <c r="G10" s="173">
        <v>73</v>
      </c>
    </row>
    <row r="11" spans="2:26" ht="15" customHeight="1">
      <c r="B11" s="172" t="s">
        <v>28</v>
      </c>
      <c r="C11" s="173">
        <f t="shared" si="0"/>
        <v>39216</v>
      </c>
      <c r="D11" s="76">
        <v>16604</v>
      </c>
      <c r="E11" s="173">
        <v>22592</v>
      </c>
      <c r="F11" s="76">
        <v>0</v>
      </c>
      <c r="G11" s="173">
        <v>20</v>
      </c>
      <c r="H11" s="174"/>
      <c r="I11" s="174"/>
      <c r="J11" s="174"/>
      <c r="K11" s="174"/>
      <c r="L11" s="174"/>
      <c r="M11" s="174"/>
      <c r="N11" s="174"/>
      <c r="O11" s="174"/>
    </row>
    <row r="12" spans="2:26" ht="15" customHeight="1">
      <c r="B12" s="172" t="s">
        <v>183</v>
      </c>
      <c r="C12" s="173">
        <f t="shared" si="0"/>
        <v>268</v>
      </c>
      <c r="D12" s="76">
        <v>234</v>
      </c>
      <c r="E12" s="173">
        <v>0</v>
      </c>
      <c r="F12" s="76">
        <v>0</v>
      </c>
      <c r="G12" s="173">
        <v>34</v>
      </c>
      <c r="H12" s="174"/>
      <c r="I12" s="174"/>
      <c r="J12" s="174"/>
      <c r="K12" s="174"/>
      <c r="L12" s="174"/>
      <c r="M12" s="174"/>
      <c r="N12" s="174"/>
      <c r="O12" s="174"/>
    </row>
    <row r="13" spans="2:26" ht="15" customHeight="1">
      <c r="B13" s="172" t="s">
        <v>184</v>
      </c>
      <c r="C13" s="173">
        <f t="shared" si="0"/>
        <v>1026</v>
      </c>
      <c r="D13" s="76">
        <v>986</v>
      </c>
      <c r="E13" s="173">
        <v>28</v>
      </c>
      <c r="F13" s="76">
        <v>0</v>
      </c>
      <c r="G13" s="173">
        <v>12</v>
      </c>
      <c r="H13" s="175"/>
      <c r="I13" s="175"/>
      <c r="J13" s="175"/>
      <c r="K13" s="175"/>
      <c r="L13" s="175"/>
      <c r="M13" s="175"/>
      <c r="N13" s="175"/>
      <c r="O13" s="175"/>
    </row>
    <row r="14" spans="2:26" ht="15" customHeight="1">
      <c r="B14" s="172" t="s">
        <v>185</v>
      </c>
      <c r="C14" s="173">
        <f t="shared" si="0"/>
        <v>20</v>
      </c>
      <c r="D14" s="76">
        <v>0</v>
      </c>
      <c r="E14" s="173">
        <v>0</v>
      </c>
      <c r="F14" s="76">
        <v>0</v>
      </c>
      <c r="G14" s="173">
        <v>20</v>
      </c>
      <c r="H14" s="176"/>
      <c r="I14" s="176"/>
      <c r="J14" s="176"/>
      <c r="K14" s="176"/>
      <c r="L14" s="176"/>
      <c r="M14" s="176"/>
      <c r="N14" s="176"/>
      <c r="O14" s="176"/>
    </row>
    <row r="15" spans="2:26" ht="15" customHeight="1">
      <c r="B15" s="172" t="s">
        <v>186</v>
      </c>
      <c r="C15" s="173">
        <f t="shared" si="0"/>
        <v>163</v>
      </c>
      <c r="D15" s="76">
        <v>46</v>
      </c>
      <c r="E15" s="173">
        <v>4</v>
      </c>
      <c r="F15" s="76">
        <v>78</v>
      </c>
      <c r="G15" s="173">
        <v>35</v>
      </c>
      <c r="H15" s="176"/>
      <c r="I15" s="176"/>
      <c r="J15" s="176"/>
      <c r="K15" s="176"/>
      <c r="L15" s="176"/>
      <c r="M15" s="176"/>
      <c r="N15" s="176"/>
      <c r="O15" s="176"/>
    </row>
    <row r="16" spans="2:26" ht="15" customHeight="1">
      <c r="B16" s="172" t="s">
        <v>187</v>
      </c>
      <c r="C16" s="173">
        <f t="shared" si="0"/>
        <v>1418</v>
      </c>
      <c r="D16" s="76">
        <v>930</v>
      </c>
      <c r="E16" s="173">
        <v>387</v>
      </c>
      <c r="F16" s="76">
        <v>38</v>
      </c>
      <c r="G16" s="173">
        <v>63</v>
      </c>
      <c r="H16" s="176"/>
      <c r="I16" s="176"/>
      <c r="J16" s="176"/>
      <c r="K16" s="176"/>
      <c r="L16" s="176"/>
      <c r="M16" s="176"/>
      <c r="N16" s="176"/>
      <c r="O16" s="176"/>
    </row>
    <row r="17" spans="2:15" ht="15" customHeight="1">
      <c r="B17" s="172" t="s">
        <v>188</v>
      </c>
      <c r="C17" s="173">
        <f t="shared" si="0"/>
        <v>4</v>
      </c>
      <c r="D17" s="76">
        <v>0</v>
      </c>
      <c r="E17" s="173">
        <v>0</v>
      </c>
      <c r="F17" s="76">
        <v>0</v>
      </c>
      <c r="G17" s="173">
        <v>4</v>
      </c>
      <c r="H17" s="176"/>
      <c r="I17" s="176"/>
      <c r="J17" s="176"/>
      <c r="K17" s="176"/>
      <c r="L17" s="176"/>
      <c r="M17" s="176"/>
      <c r="N17" s="176"/>
      <c r="O17" s="176"/>
    </row>
    <row r="18" spans="2:15" ht="15" customHeight="1">
      <c r="B18" s="172" t="s">
        <v>189</v>
      </c>
      <c r="C18" s="173">
        <f t="shared" si="0"/>
        <v>2339</v>
      </c>
      <c r="D18" s="76">
        <v>2261</v>
      </c>
      <c r="E18" s="173">
        <v>30</v>
      </c>
      <c r="F18" s="76">
        <v>15</v>
      </c>
      <c r="G18" s="173">
        <v>33</v>
      </c>
      <c r="H18" s="176"/>
      <c r="I18" s="176"/>
      <c r="J18" s="176"/>
      <c r="K18" s="176"/>
      <c r="L18" s="176"/>
      <c r="M18" s="176"/>
      <c r="N18" s="176"/>
      <c r="O18" s="176"/>
    </row>
    <row r="19" spans="2:15" ht="15" customHeight="1">
      <c r="B19" s="172" t="s">
        <v>190</v>
      </c>
      <c r="C19" s="173">
        <f t="shared" si="0"/>
        <v>80</v>
      </c>
      <c r="D19" s="76">
        <v>0</v>
      </c>
      <c r="E19" s="173">
        <v>0</v>
      </c>
      <c r="F19" s="76">
        <v>65</v>
      </c>
      <c r="G19" s="173">
        <v>15</v>
      </c>
      <c r="H19" s="176"/>
      <c r="I19" s="176"/>
      <c r="J19" s="176"/>
      <c r="K19" s="176"/>
      <c r="L19" s="176"/>
      <c r="M19" s="176"/>
      <c r="N19" s="176"/>
      <c r="O19" s="176"/>
    </row>
    <row r="20" spans="2:15" ht="15" customHeight="1">
      <c r="B20" s="172" t="s">
        <v>191</v>
      </c>
      <c r="C20" s="173">
        <f t="shared" si="0"/>
        <v>97</v>
      </c>
      <c r="D20" s="76">
        <v>0</v>
      </c>
      <c r="E20" s="173">
        <v>0</v>
      </c>
      <c r="F20" s="76">
        <v>0</v>
      </c>
      <c r="G20" s="173">
        <v>97</v>
      </c>
      <c r="H20" s="176"/>
      <c r="I20" s="176"/>
      <c r="J20" s="176"/>
      <c r="K20" s="176"/>
      <c r="L20" s="176"/>
      <c r="M20" s="176"/>
      <c r="N20" s="176"/>
      <c r="O20" s="176"/>
    </row>
    <row r="21" spans="2:15" ht="15" customHeight="1">
      <c r="B21" s="172" t="s">
        <v>192</v>
      </c>
      <c r="C21" s="173">
        <f t="shared" si="0"/>
        <v>1173</v>
      </c>
      <c r="D21" s="76">
        <v>689</v>
      </c>
      <c r="E21" s="173">
        <v>414</v>
      </c>
      <c r="F21" s="76">
        <v>22</v>
      </c>
      <c r="G21" s="173">
        <v>48</v>
      </c>
      <c r="H21" s="176"/>
      <c r="I21" s="176"/>
      <c r="J21" s="176"/>
      <c r="K21" s="176"/>
      <c r="L21" s="176"/>
      <c r="M21" s="176"/>
      <c r="N21" s="176"/>
      <c r="O21" s="176"/>
    </row>
    <row r="22" spans="2:15" ht="15" customHeight="1">
      <c r="B22" s="172" t="s">
        <v>193</v>
      </c>
      <c r="C22" s="173">
        <f t="shared" si="0"/>
        <v>24</v>
      </c>
      <c r="D22" s="76">
        <v>0</v>
      </c>
      <c r="E22" s="173">
        <v>0</v>
      </c>
      <c r="F22" s="76">
        <v>0</v>
      </c>
      <c r="G22" s="173">
        <v>24</v>
      </c>
      <c r="H22" s="176"/>
      <c r="I22" s="176"/>
      <c r="J22" s="176"/>
      <c r="K22" s="176"/>
      <c r="L22" s="176"/>
      <c r="M22" s="176"/>
      <c r="N22" s="176"/>
      <c r="O22" s="176"/>
    </row>
    <row r="23" spans="2:15" ht="15" customHeight="1">
      <c r="B23" s="172" t="s">
        <v>194</v>
      </c>
      <c r="C23" s="173">
        <f t="shared" si="0"/>
        <v>158</v>
      </c>
      <c r="D23" s="76">
        <v>67</v>
      </c>
      <c r="E23" s="173">
        <v>34</v>
      </c>
      <c r="F23" s="76">
        <v>28</v>
      </c>
      <c r="G23" s="173">
        <v>29</v>
      </c>
      <c r="H23" s="176"/>
      <c r="I23" s="176"/>
      <c r="J23" s="176"/>
      <c r="K23" s="176"/>
      <c r="L23" s="176"/>
      <c r="M23" s="176"/>
      <c r="N23" s="176"/>
      <c r="O23" s="176"/>
    </row>
    <row r="24" spans="2:15" ht="15" customHeight="1">
      <c r="B24" s="172" t="s">
        <v>29</v>
      </c>
      <c r="C24" s="173">
        <f t="shared" si="0"/>
        <v>22968</v>
      </c>
      <c r="D24" s="76">
        <v>16191</v>
      </c>
      <c r="E24" s="173">
        <v>6777</v>
      </c>
      <c r="F24" s="76">
        <v>0</v>
      </c>
      <c r="G24" s="173">
        <v>0</v>
      </c>
      <c r="H24" s="176"/>
      <c r="I24" s="176"/>
      <c r="J24" s="176"/>
      <c r="K24" s="176"/>
      <c r="L24" s="176"/>
      <c r="M24" s="176"/>
      <c r="N24" s="176"/>
      <c r="O24" s="176"/>
    </row>
    <row r="25" spans="2:15" ht="15" customHeight="1">
      <c r="B25" s="172" t="s">
        <v>195</v>
      </c>
      <c r="C25" s="173">
        <f t="shared" si="0"/>
        <v>1886</v>
      </c>
      <c r="D25" s="76">
        <v>1355</v>
      </c>
      <c r="E25" s="173">
        <v>342</v>
      </c>
      <c r="F25" s="76">
        <v>90</v>
      </c>
      <c r="G25" s="173">
        <v>99</v>
      </c>
      <c r="H25" s="176"/>
      <c r="I25" s="176"/>
      <c r="J25" s="176"/>
      <c r="K25" s="176"/>
      <c r="L25" s="176"/>
      <c r="M25" s="176"/>
      <c r="N25" s="176"/>
      <c r="O25" s="176"/>
    </row>
    <row r="26" spans="2:15" ht="15" customHeight="1">
      <c r="B26" s="172" t="s">
        <v>196</v>
      </c>
      <c r="C26" s="173">
        <f t="shared" si="0"/>
        <v>77</v>
      </c>
      <c r="D26" s="76">
        <v>21</v>
      </c>
      <c r="E26" s="173">
        <v>7</v>
      </c>
      <c r="F26" s="76">
        <v>20</v>
      </c>
      <c r="G26" s="173">
        <v>29</v>
      </c>
      <c r="H26" s="176"/>
      <c r="I26" s="176"/>
      <c r="J26" s="176"/>
      <c r="K26" s="176"/>
      <c r="L26" s="176"/>
      <c r="M26" s="176"/>
      <c r="N26" s="176"/>
      <c r="O26" s="176"/>
    </row>
    <row r="27" spans="2:15" ht="15" customHeight="1">
      <c r="B27" s="172" t="s">
        <v>197</v>
      </c>
      <c r="C27" s="173">
        <f t="shared" si="0"/>
        <v>32</v>
      </c>
      <c r="D27" s="76">
        <v>0</v>
      </c>
      <c r="E27" s="173">
        <v>0</v>
      </c>
      <c r="F27" s="76">
        <v>16</v>
      </c>
      <c r="G27" s="173">
        <v>16</v>
      </c>
      <c r="H27" s="176"/>
      <c r="I27" s="176"/>
      <c r="J27" s="176"/>
      <c r="K27" s="176"/>
      <c r="L27" s="176"/>
      <c r="M27" s="176"/>
      <c r="N27" s="176"/>
      <c r="O27" s="176"/>
    </row>
    <row r="28" spans="2:15" ht="15" customHeight="1">
      <c r="B28" s="172" t="s">
        <v>198</v>
      </c>
      <c r="C28" s="173">
        <f t="shared" si="0"/>
        <v>4538</v>
      </c>
      <c r="D28" s="76">
        <v>1688</v>
      </c>
      <c r="E28" s="173">
        <v>2790</v>
      </c>
      <c r="F28" s="76">
        <v>32</v>
      </c>
      <c r="G28" s="173">
        <v>28</v>
      </c>
      <c r="H28" s="176"/>
      <c r="I28" s="176"/>
      <c r="J28" s="176"/>
      <c r="K28" s="176"/>
      <c r="L28" s="176"/>
      <c r="M28" s="176"/>
      <c r="N28" s="176"/>
      <c r="O28" s="176"/>
    </row>
    <row r="29" spans="2:15" ht="15" customHeight="1">
      <c r="B29" s="172" t="s">
        <v>199</v>
      </c>
      <c r="C29" s="173">
        <f t="shared" si="0"/>
        <v>2799</v>
      </c>
      <c r="D29" s="76">
        <v>2785</v>
      </c>
      <c r="E29" s="173">
        <v>6</v>
      </c>
      <c r="F29" s="76">
        <v>0</v>
      </c>
      <c r="G29" s="173">
        <v>8</v>
      </c>
      <c r="H29" s="176"/>
      <c r="I29" s="176"/>
      <c r="J29" s="176"/>
      <c r="K29" s="176"/>
      <c r="L29" s="176"/>
      <c r="M29" s="176"/>
      <c r="N29" s="176"/>
      <c r="O29" s="176"/>
    </row>
    <row r="30" spans="2:15" ht="15" customHeight="1">
      <c r="B30" s="172" t="s">
        <v>200</v>
      </c>
      <c r="C30" s="173">
        <f t="shared" si="0"/>
        <v>810</v>
      </c>
      <c r="D30" s="76">
        <v>804</v>
      </c>
      <c r="E30" s="173">
        <v>6</v>
      </c>
      <c r="F30" s="76">
        <v>0</v>
      </c>
      <c r="G30" s="173">
        <v>0</v>
      </c>
      <c r="H30" s="176"/>
      <c r="I30" s="176"/>
      <c r="J30" s="176"/>
      <c r="K30" s="176"/>
      <c r="L30" s="176"/>
      <c r="M30" s="176"/>
      <c r="N30" s="176"/>
      <c r="O30" s="176"/>
    </row>
    <row r="31" spans="2:15" ht="15" customHeight="1">
      <c r="B31" s="172" t="s">
        <v>201</v>
      </c>
      <c r="C31" s="173">
        <f t="shared" si="0"/>
        <v>7280</v>
      </c>
      <c r="D31" s="76">
        <v>3635</v>
      </c>
      <c r="E31" s="173">
        <v>3645</v>
      </c>
      <c r="F31" s="76">
        <v>0</v>
      </c>
      <c r="G31" s="173">
        <v>0</v>
      </c>
      <c r="H31" s="176"/>
      <c r="I31" s="176"/>
      <c r="J31" s="176"/>
      <c r="K31" s="176"/>
      <c r="L31" s="176"/>
      <c r="M31" s="176"/>
      <c r="N31" s="176"/>
      <c r="O31" s="176"/>
    </row>
    <row r="32" spans="2:15" ht="15" customHeight="1">
      <c r="B32" s="172" t="s">
        <v>202</v>
      </c>
      <c r="C32" s="173">
        <f t="shared" si="0"/>
        <v>18</v>
      </c>
      <c r="D32" s="76">
        <v>14</v>
      </c>
      <c r="E32" s="173">
        <v>0</v>
      </c>
      <c r="F32" s="76">
        <v>0</v>
      </c>
      <c r="G32" s="173">
        <v>4</v>
      </c>
      <c r="H32" s="176"/>
      <c r="I32" s="176"/>
      <c r="J32" s="176"/>
      <c r="K32" s="176"/>
      <c r="L32" s="176"/>
      <c r="M32" s="176"/>
      <c r="N32" s="176"/>
      <c r="O32" s="176"/>
    </row>
    <row r="33" spans="2:26" ht="15" customHeight="1">
      <c r="B33" s="172" t="s">
        <v>203</v>
      </c>
      <c r="C33" s="173">
        <f t="shared" si="0"/>
        <v>143</v>
      </c>
      <c r="D33" s="76">
        <v>98</v>
      </c>
      <c r="E33" s="173">
        <v>10</v>
      </c>
      <c r="F33" s="76">
        <v>24</v>
      </c>
      <c r="G33" s="173">
        <v>11</v>
      </c>
      <c r="H33" s="176"/>
      <c r="I33" s="176"/>
      <c r="J33" s="176"/>
      <c r="K33" s="176"/>
      <c r="L33" s="176"/>
      <c r="M33" s="176"/>
      <c r="N33" s="176"/>
      <c r="O33" s="176"/>
    </row>
    <row r="34" spans="2:26" ht="15" customHeight="1">
      <c r="B34" s="172" t="s">
        <v>204</v>
      </c>
      <c r="C34" s="173">
        <f t="shared" si="0"/>
        <v>296</v>
      </c>
      <c r="D34" s="76">
        <v>0</v>
      </c>
      <c r="E34" s="173">
        <v>272</v>
      </c>
      <c r="F34" s="76">
        <v>0</v>
      </c>
      <c r="G34" s="173">
        <v>24</v>
      </c>
      <c r="H34" s="176"/>
      <c r="I34" s="176"/>
      <c r="J34" s="176"/>
      <c r="K34" s="176"/>
      <c r="L34" s="176"/>
      <c r="M34" s="176"/>
      <c r="N34" s="176"/>
      <c r="O34" s="176"/>
    </row>
    <row r="35" spans="2:26" ht="15" customHeight="1">
      <c r="B35" s="172" t="s">
        <v>205</v>
      </c>
      <c r="C35" s="173">
        <f t="shared" si="0"/>
        <v>30</v>
      </c>
      <c r="D35" s="76">
        <v>0</v>
      </c>
      <c r="E35" s="173">
        <v>0</v>
      </c>
      <c r="F35" s="76">
        <v>21</v>
      </c>
      <c r="G35" s="173">
        <v>9</v>
      </c>
      <c r="H35" s="176"/>
      <c r="I35" s="176"/>
      <c r="J35" s="176"/>
      <c r="K35" s="176"/>
      <c r="L35" s="176"/>
      <c r="M35" s="176"/>
      <c r="N35" s="176"/>
      <c r="O35" s="176"/>
    </row>
    <row r="36" spans="2:26" ht="15" customHeight="1">
      <c r="B36" s="172" t="s">
        <v>206</v>
      </c>
      <c r="C36" s="173">
        <f t="shared" si="0"/>
        <v>16</v>
      </c>
      <c r="D36" s="76">
        <v>0</v>
      </c>
      <c r="E36" s="173">
        <v>7</v>
      </c>
      <c r="F36" s="76">
        <v>0</v>
      </c>
      <c r="G36" s="173">
        <v>9</v>
      </c>
      <c r="H36" s="176"/>
      <c r="I36" s="176"/>
      <c r="J36" s="176"/>
      <c r="K36" s="176"/>
      <c r="L36" s="176"/>
      <c r="M36" s="176"/>
      <c r="N36" s="176"/>
      <c r="O36" s="176"/>
    </row>
    <row r="37" spans="2:26" ht="15" customHeight="1">
      <c r="B37" s="172" t="s">
        <v>207</v>
      </c>
      <c r="C37" s="173">
        <f t="shared" si="0"/>
        <v>12</v>
      </c>
      <c r="D37" s="76">
        <v>0</v>
      </c>
      <c r="E37" s="173">
        <v>0</v>
      </c>
      <c r="F37" s="76">
        <v>0</v>
      </c>
      <c r="G37" s="173">
        <v>12</v>
      </c>
      <c r="H37" s="176"/>
      <c r="I37" s="176"/>
      <c r="J37" s="176"/>
      <c r="K37" s="176"/>
      <c r="L37" s="176"/>
      <c r="M37" s="176"/>
      <c r="N37" s="176"/>
      <c r="O37" s="176"/>
    </row>
    <row r="38" spans="2:26" ht="15" customHeight="1">
      <c r="B38" s="172" t="s">
        <v>208</v>
      </c>
      <c r="C38" s="173">
        <f t="shared" si="0"/>
        <v>157</v>
      </c>
      <c r="D38" s="76">
        <v>97</v>
      </c>
      <c r="E38" s="173">
        <v>6</v>
      </c>
      <c r="F38" s="76">
        <v>40</v>
      </c>
      <c r="G38" s="173">
        <v>14</v>
      </c>
      <c r="H38" s="176"/>
      <c r="I38" s="176"/>
      <c r="J38" s="176"/>
      <c r="K38" s="176"/>
      <c r="L38" s="176"/>
      <c r="M38" s="176"/>
      <c r="N38" s="176"/>
      <c r="O38" s="176"/>
    </row>
    <row r="39" spans="2:26" ht="15" customHeight="1">
      <c r="B39" s="177" t="s">
        <v>209</v>
      </c>
      <c r="C39" s="178">
        <f t="shared" si="0"/>
        <v>134266</v>
      </c>
      <c r="D39" s="178">
        <v>82109</v>
      </c>
      <c r="E39" s="178">
        <v>50845</v>
      </c>
      <c r="F39" s="178">
        <v>511</v>
      </c>
      <c r="G39" s="178">
        <v>801</v>
      </c>
      <c r="H39" s="176"/>
      <c r="I39" s="176"/>
      <c r="J39" s="176"/>
      <c r="K39" s="176"/>
      <c r="L39" s="176"/>
      <c r="M39" s="176"/>
      <c r="N39" s="176"/>
      <c r="O39" s="176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6"/>
      <c r="I40" s="176"/>
      <c r="J40" s="176"/>
      <c r="K40" s="176"/>
      <c r="L40" s="176"/>
      <c r="M40" s="176"/>
      <c r="N40" s="176"/>
      <c r="O40" s="176"/>
    </row>
    <row r="41" spans="2:26">
      <c r="H41" s="176"/>
      <c r="I41" s="176"/>
      <c r="J41" s="176"/>
      <c r="K41" s="176"/>
      <c r="L41" s="176"/>
      <c r="M41" s="176"/>
      <c r="N41" s="176"/>
      <c r="O41" s="176"/>
    </row>
    <row r="42" spans="2:26" ht="26.25" customHeight="1">
      <c r="F42" s="176"/>
      <c r="G42" s="176"/>
      <c r="H42" s="176"/>
      <c r="I42" s="176"/>
      <c r="J42" s="176"/>
      <c r="K42" s="176"/>
      <c r="L42" s="176"/>
      <c r="M42" s="176"/>
    </row>
    <row r="43" spans="2:26" ht="33" customHeight="1"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2:26">
      <c r="B44" s="180"/>
      <c r="C44" s="181"/>
      <c r="D44" s="181"/>
      <c r="E44" s="181"/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spans="2:26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2:26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</row>
    <row r="47" spans="2:26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2:26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2:15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</row>
    <row r="50" spans="2:15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</row>
    <row r="51" spans="2:1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</row>
    <row r="52" spans="2:15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</row>
    <row r="53" spans="2:15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</row>
    <row r="54" spans="2:15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</row>
    <row r="55" spans="2:1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</row>
    <row r="56" spans="2:1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</row>
    <row r="57" spans="2: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</row>
    <row r="58" spans="2:1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</row>
    <row r="59" spans="2:1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</row>
    <row r="60" spans="2:1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</row>
    <row r="61" spans="2:1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12" width="10.7109375" style="167" customWidth="1"/>
    <col min="13" max="13" width="16.5703125" style="167" customWidth="1"/>
    <col min="14" max="14" width="11.140625" style="167" customWidth="1"/>
    <col min="15" max="15" width="9.28515625" style="167" customWidth="1"/>
    <col min="16" max="255" width="16.5703125" style="167"/>
    <col min="256" max="256" width="3.7109375" style="167" customWidth="1"/>
    <col min="257" max="257" width="10.42578125" style="167" customWidth="1"/>
    <col min="258" max="258" width="23.140625" style="167" customWidth="1"/>
    <col min="259" max="259" width="11" style="167" customWidth="1"/>
    <col min="260" max="260" width="8.85546875" style="167" customWidth="1"/>
    <col min="261" max="261" width="10.42578125" style="167" customWidth="1"/>
    <col min="262" max="262" width="8.5703125" style="167" customWidth="1"/>
    <col min="263" max="263" width="9.5703125" style="167" customWidth="1"/>
    <col min="264" max="264" width="9.7109375" style="167" customWidth="1"/>
    <col min="265" max="265" width="9.85546875" style="167" customWidth="1"/>
    <col min="266" max="266" width="10" style="167" customWidth="1"/>
    <col min="267" max="267" width="10.7109375" style="167" customWidth="1"/>
    <col min="268" max="268" width="10.140625" style="167" customWidth="1"/>
    <col min="269" max="269" width="16.5703125" style="167" customWidth="1"/>
    <col min="270" max="270" width="11.140625" style="167" customWidth="1"/>
    <col min="271" max="271" width="9.28515625" style="167" customWidth="1"/>
    <col min="272" max="511" width="16.5703125" style="167"/>
    <col min="512" max="512" width="3.7109375" style="167" customWidth="1"/>
    <col min="513" max="513" width="10.42578125" style="167" customWidth="1"/>
    <col min="514" max="514" width="23.140625" style="167" customWidth="1"/>
    <col min="515" max="515" width="11" style="167" customWidth="1"/>
    <col min="516" max="516" width="8.85546875" style="167" customWidth="1"/>
    <col min="517" max="517" width="10.42578125" style="167" customWidth="1"/>
    <col min="518" max="518" width="8.5703125" style="167" customWidth="1"/>
    <col min="519" max="519" width="9.5703125" style="167" customWidth="1"/>
    <col min="520" max="520" width="9.7109375" style="167" customWidth="1"/>
    <col min="521" max="521" width="9.85546875" style="167" customWidth="1"/>
    <col min="522" max="522" width="10" style="167" customWidth="1"/>
    <col min="523" max="523" width="10.7109375" style="167" customWidth="1"/>
    <col min="524" max="524" width="10.140625" style="167" customWidth="1"/>
    <col min="525" max="525" width="16.5703125" style="167" customWidth="1"/>
    <col min="526" max="526" width="11.140625" style="167" customWidth="1"/>
    <col min="527" max="527" width="9.28515625" style="167" customWidth="1"/>
    <col min="528" max="767" width="16.5703125" style="167"/>
    <col min="768" max="768" width="3.7109375" style="167" customWidth="1"/>
    <col min="769" max="769" width="10.42578125" style="167" customWidth="1"/>
    <col min="770" max="770" width="23.140625" style="167" customWidth="1"/>
    <col min="771" max="771" width="11" style="167" customWidth="1"/>
    <col min="772" max="772" width="8.85546875" style="167" customWidth="1"/>
    <col min="773" max="773" width="10.42578125" style="167" customWidth="1"/>
    <col min="774" max="774" width="8.5703125" style="167" customWidth="1"/>
    <col min="775" max="775" width="9.5703125" style="167" customWidth="1"/>
    <col min="776" max="776" width="9.7109375" style="167" customWidth="1"/>
    <col min="777" max="777" width="9.85546875" style="167" customWidth="1"/>
    <col min="778" max="778" width="10" style="167" customWidth="1"/>
    <col min="779" max="779" width="10.7109375" style="167" customWidth="1"/>
    <col min="780" max="780" width="10.140625" style="167" customWidth="1"/>
    <col min="781" max="781" width="16.5703125" style="167" customWidth="1"/>
    <col min="782" max="782" width="11.140625" style="167" customWidth="1"/>
    <col min="783" max="783" width="9.28515625" style="167" customWidth="1"/>
    <col min="784" max="1023" width="16.5703125" style="167"/>
    <col min="1024" max="1024" width="3.7109375" style="167" customWidth="1"/>
    <col min="1025" max="1025" width="10.42578125" style="167" customWidth="1"/>
    <col min="1026" max="1026" width="23.140625" style="167" customWidth="1"/>
    <col min="1027" max="1027" width="11" style="167" customWidth="1"/>
    <col min="1028" max="1028" width="8.85546875" style="167" customWidth="1"/>
    <col min="1029" max="1029" width="10.42578125" style="167" customWidth="1"/>
    <col min="1030" max="1030" width="8.5703125" style="167" customWidth="1"/>
    <col min="1031" max="1031" width="9.5703125" style="167" customWidth="1"/>
    <col min="1032" max="1032" width="9.7109375" style="167" customWidth="1"/>
    <col min="1033" max="1033" width="9.85546875" style="167" customWidth="1"/>
    <col min="1034" max="1034" width="10" style="167" customWidth="1"/>
    <col min="1035" max="1035" width="10.7109375" style="167" customWidth="1"/>
    <col min="1036" max="1036" width="10.140625" style="167" customWidth="1"/>
    <col min="1037" max="1037" width="16.5703125" style="167" customWidth="1"/>
    <col min="1038" max="1038" width="11.140625" style="167" customWidth="1"/>
    <col min="1039" max="1039" width="9.28515625" style="167" customWidth="1"/>
    <col min="1040" max="1279" width="16.5703125" style="167"/>
    <col min="1280" max="1280" width="3.7109375" style="167" customWidth="1"/>
    <col min="1281" max="1281" width="10.42578125" style="167" customWidth="1"/>
    <col min="1282" max="1282" width="23.140625" style="167" customWidth="1"/>
    <col min="1283" max="1283" width="11" style="167" customWidth="1"/>
    <col min="1284" max="1284" width="8.85546875" style="167" customWidth="1"/>
    <col min="1285" max="1285" width="10.42578125" style="167" customWidth="1"/>
    <col min="1286" max="1286" width="8.5703125" style="167" customWidth="1"/>
    <col min="1287" max="1287" width="9.5703125" style="167" customWidth="1"/>
    <col min="1288" max="1288" width="9.7109375" style="167" customWidth="1"/>
    <col min="1289" max="1289" width="9.85546875" style="167" customWidth="1"/>
    <col min="1290" max="1290" width="10" style="167" customWidth="1"/>
    <col min="1291" max="1291" width="10.7109375" style="167" customWidth="1"/>
    <col min="1292" max="1292" width="10.140625" style="167" customWidth="1"/>
    <col min="1293" max="1293" width="16.5703125" style="167" customWidth="1"/>
    <col min="1294" max="1294" width="11.140625" style="167" customWidth="1"/>
    <col min="1295" max="1295" width="9.28515625" style="167" customWidth="1"/>
    <col min="1296" max="1535" width="16.5703125" style="167"/>
    <col min="1536" max="1536" width="3.7109375" style="167" customWidth="1"/>
    <col min="1537" max="1537" width="10.42578125" style="167" customWidth="1"/>
    <col min="1538" max="1538" width="23.140625" style="167" customWidth="1"/>
    <col min="1539" max="1539" width="11" style="167" customWidth="1"/>
    <col min="1540" max="1540" width="8.85546875" style="167" customWidth="1"/>
    <col min="1541" max="1541" width="10.42578125" style="167" customWidth="1"/>
    <col min="1542" max="1542" width="8.5703125" style="167" customWidth="1"/>
    <col min="1543" max="1543" width="9.5703125" style="167" customWidth="1"/>
    <col min="1544" max="1544" width="9.7109375" style="167" customWidth="1"/>
    <col min="1545" max="1545" width="9.85546875" style="167" customWidth="1"/>
    <col min="1546" max="1546" width="10" style="167" customWidth="1"/>
    <col min="1547" max="1547" width="10.7109375" style="167" customWidth="1"/>
    <col min="1548" max="1548" width="10.140625" style="167" customWidth="1"/>
    <col min="1549" max="1549" width="16.5703125" style="167" customWidth="1"/>
    <col min="1550" max="1550" width="11.140625" style="167" customWidth="1"/>
    <col min="1551" max="1551" width="9.28515625" style="167" customWidth="1"/>
    <col min="1552" max="1791" width="16.5703125" style="167"/>
    <col min="1792" max="1792" width="3.7109375" style="167" customWidth="1"/>
    <col min="1793" max="1793" width="10.42578125" style="167" customWidth="1"/>
    <col min="1794" max="1794" width="23.140625" style="167" customWidth="1"/>
    <col min="1795" max="1795" width="11" style="167" customWidth="1"/>
    <col min="1796" max="1796" width="8.85546875" style="167" customWidth="1"/>
    <col min="1797" max="1797" width="10.42578125" style="167" customWidth="1"/>
    <col min="1798" max="1798" width="8.5703125" style="167" customWidth="1"/>
    <col min="1799" max="1799" width="9.5703125" style="167" customWidth="1"/>
    <col min="1800" max="1800" width="9.7109375" style="167" customWidth="1"/>
    <col min="1801" max="1801" width="9.85546875" style="167" customWidth="1"/>
    <col min="1802" max="1802" width="10" style="167" customWidth="1"/>
    <col min="1803" max="1803" width="10.7109375" style="167" customWidth="1"/>
    <col min="1804" max="1804" width="10.140625" style="167" customWidth="1"/>
    <col min="1805" max="1805" width="16.5703125" style="167" customWidth="1"/>
    <col min="1806" max="1806" width="11.140625" style="167" customWidth="1"/>
    <col min="1807" max="1807" width="9.28515625" style="167" customWidth="1"/>
    <col min="1808" max="2047" width="16.5703125" style="167"/>
    <col min="2048" max="2048" width="3.7109375" style="167" customWidth="1"/>
    <col min="2049" max="2049" width="10.42578125" style="167" customWidth="1"/>
    <col min="2050" max="2050" width="23.140625" style="167" customWidth="1"/>
    <col min="2051" max="2051" width="11" style="167" customWidth="1"/>
    <col min="2052" max="2052" width="8.85546875" style="167" customWidth="1"/>
    <col min="2053" max="2053" width="10.42578125" style="167" customWidth="1"/>
    <col min="2054" max="2054" width="8.5703125" style="167" customWidth="1"/>
    <col min="2055" max="2055" width="9.5703125" style="167" customWidth="1"/>
    <col min="2056" max="2056" width="9.7109375" style="167" customWidth="1"/>
    <col min="2057" max="2057" width="9.85546875" style="167" customWidth="1"/>
    <col min="2058" max="2058" width="10" style="167" customWidth="1"/>
    <col min="2059" max="2059" width="10.7109375" style="167" customWidth="1"/>
    <col min="2060" max="2060" width="10.140625" style="167" customWidth="1"/>
    <col min="2061" max="2061" width="16.5703125" style="167" customWidth="1"/>
    <col min="2062" max="2062" width="11.140625" style="167" customWidth="1"/>
    <col min="2063" max="2063" width="9.28515625" style="167" customWidth="1"/>
    <col min="2064" max="2303" width="16.5703125" style="167"/>
    <col min="2304" max="2304" width="3.7109375" style="167" customWidth="1"/>
    <col min="2305" max="2305" width="10.42578125" style="167" customWidth="1"/>
    <col min="2306" max="2306" width="23.140625" style="167" customWidth="1"/>
    <col min="2307" max="2307" width="11" style="167" customWidth="1"/>
    <col min="2308" max="2308" width="8.85546875" style="167" customWidth="1"/>
    <col min="2309" max="2309" width="10.42578125" style="167" customWidth="1"/>
    <col min="2310" max="2310" width="8.5703125" style="167" customWidth="1"/>
    <col min="2311" max="2311" width="9.5703125" style="167" customWidth="1"/>
    <col min="2312" max="2312" width="9.7109375" style="167" customWidth="1"/>
    <col min="2313" max="2313" width="9.85546875" style="167" customWidth="1"/>
    <col min="2314" max="2314" width="10" style="167" customWidth="1"/>
    <col min="2315" max="2315" width="10.7109375" style="167" customWidth="1"/>
    <col min="2316" max="2316" width="10.140625" style="167" customWidth="1"/>
    <col min="2317" max="2317" width="16.5703125" style="167" customWidth="1"/>
    <col min="2318" max="2318" width="11.140625" style="167" customWidth="1"/>
    <col min="2319" max="2319" width="9.28515625" style="167" customWidth="1"/>
    <col min="2320" max="2559" width="16.5703125" style="167"/>
    <col min="2560" max="2560" width="3.7109375" style="167" customWidth="1"/>
    <col min="2561" max="2561" width="10.42578125" style="167" customWidth="1"/>
    <col min="2562" max="2562" width="23.140625" style="167" customWidth="1"/>
    <col min="2563" max="2563" width="11" style="167" customWidth="1"/>
    <col min="2564" max="2564" width="8.85546875" style="167" customWidth="1"/>
    <col min="2565" max="2565" width="10.42578125" style="167" customWidth="1"/>
    <col min="2566" max="2566" width="8.5703125" style="167" customWidth="1"/>
    <col min="2567" max="2567" width="9.5703125" style="167" customWidth="1"/>
    <col min="2568" max="2568" width="9.7109375" style="167" customWidth="1"/>
    <col min="2569" max="2569" width="9.85546875" style="167" customWidth="1"/>
    <col min="2570" max="2570" width="10" style="167" customWidth="1"/>
    <col min="2571" max="2571" width="10.7109375" style="167" customWidth="1"/>
    <col min="2572" max="2572" width="10.140625" style="167" customWidth="1"/>
    <col min="2573" max="2573" width="16.5703125" style="167" customWidth="1"/>
    <col min="2574" max="2574" width="11.140625" style="167" customWidth="1"/>
    <col min="2575" max="2575" width="9.28515625" style="167" customWidth="1"/>
    <col min="2576" max="2815" width="16.5703125" style="167"/>
    <col min="2816" max="2816" width="3.7109375" style="167" customWidth="1"/>
    <col min="2817" max="2817" width="10.42578125" style="167" customWidth="1"/>
    <col min="2818" max="2818" width="23.140625" style="167" customWidth="1"/>
    <col min="2819" max="2819" width="11" style="167" customWidth="1"/>
    <col min="2820" max="2820" width="8.85546875" style="167" customWidth="1"/>
    <col min="2821" max="2821" width="10.42578125" style="167" customWidth="1"/>
    <col min="2822" max="2822" width="8.5703125" style="167" customWidth="1"/>
    <col min="2823" max="2823" width="9.5703125" style="167" customWidth="1"/>
    <col min="2824" max="2824" width="9.7109375" style="167" customWidth="1"/>
    <col min="2825" max="2825" width="9.85546875" style="167" customWidth="1"/>
    <col min="2826" max="2826" width="10" style="167" customWidth="1"/>
    <col min="2827" max="2827" width="10.7109375" style="167" customWidth="1"/>
    <col min="2828" max="2828" width="10.140625" style="167" customWidth="1"/>
    <col min="2829" max="2829" width="16.5703125" style="167" customWidth="1"/>
    <col min="2830" max="2830" width="11.140625" style="167" customWidth="1"/>
    <col min="2831" max="2831" width="9.28515625" style="167" customWidth="1"/>
    <col min="2832" max="3071" width="16.5703125" style="167"/>
    <col min="3072" max="3072" width="3.7109375" style="167" customWidth="1"/>
    <col min="3073" max="3073" width="10.42578125" style="167" customWidth="1"/>
    <col min="3074" max="3074" width="23.140625" style="167" customWidth="1"/>
    <col min="3075" max="3075" width="11" style="167" customWidth="1"/>
    <col min="3076" max="3076" width="8.85546875" style="167" customWidth="1"/>
    <col min="3077" max="3077" width="10.42578125" style="167" customWidth="1"/>
    <col min="3078" max="3078" width="8.5703125" style="167" customWidth="1"/>
    <col min="3079" max="3079" width="9.5703125" style="167" customWidth="1"/>
    <col min="3080" max="3080" width="9.7109375" style="167" customWidth="1"/>
    <col min="3081" max="3081" width="9.85546875" style="167" customWidth="1"/>
    <col min="3082" max="3082" width="10" style="167" customWidth="1"/>
    <col min="3083" max="3083" width="10.7109375" style="167" customWidth="1"/>
    <col min="3084" max="3084" width="10.140625" style="167" customWidth="1"/>
    <col min="3085" max="3085" width="16.5703125" style="167" customWidth="1"/>
    <col min="3086" max="3086" width="11.140625" style="167" customWidth="1"/>
    <col min="3087" max="3087" width="9.28515625" style="167" customWidth="1"/>
    <col min="3088" max="3327" width="16.5703125" style="167"/>
    <col min="3328" max="3328" width="3.7109375" style="167" customWidth="1"/>
    <col min="3329" max="3329" width="10.42578125" style="167" customWidth="1"/>
    <col min="3330" max="3330" width="23.140625" style="167" customWidth="1"/>
    <col min="3331" max="3331" width="11" style="167" customWidth="1"/>
    <col min="3332" max="3332" width="8.85546875" style="167" customWidth="1"/>
    <col min="3333" max="3333" width="10.42578125" style="167" customWidth="1"/>
    <col min="3334" max="3334" width="8.5703125" style="167" customWidth="1"/>
    <col min="3335" max="3335" width="9.5703125" style="167" customWidth="1"/>
    <col min="3336" max="3336" width="9.7109375" style="167" customWidth="1"/>
    <col min="3337" max="3337" width="9.85546875" style="167" customWidth="1"/>
    <col min="3338" max="3338" width="10" style="167" customWidth="1"/>
    <col min="3339" max="3339" width="10.7109375" style="167" customWidth="1"/>
    <col min="3340" max="3340" width="10.140625" style="167" customWidth="1"/>
    <col min="3341" max="3341" width="16.5703125" style="167" customWidth="1"/>
    <col min="3342" max="3342" width="11.140625" style="167" customWidth="1"/>
    <col min="3343" max="3343" width="9.28515625" style="167" customWidth="1"/>
    <col min="3344" max="3583" width="16.5703125" style="167"/>
    <col min="3584" max="3584" width="3.7109375" style="167" customWidth="1"/>
    <col min="3585" max="3585" width="10.42578125" style="167" customWidth="1"/>
    <col min="3586" max="3586" width="23.140625" style="167" customWidth="1"/>
    <col min="3587" max="3587" width="11" style="167" customWidth="1"/>
    <col min="3588" max="3588" width="8.85546875" style="167" customWidth="1"/>
    <col min="3589" max="3589" width="10.42578125" style="167" customWidth="1"/>
    <col min="3590" max="3590" width="8.5703125" style="167" customWidth="1"/>
    <col min="3591" max="3591" width="9.5703125" style="167" customWidth="1"/>
    <col min="3592" max="3592" width="9.7109375" style="167" customWidth="1"/>
    <col min="3593" max="3593" width="9.85546875" style="167" customWidth="1"/>
    <col min="3594" max="3594" width="10" style="167" customWidth="1"/>
    <col min="3595" max="3595" width="10.7109375" style="167" customWidth="1"/>
    <col min="3596" max="3596" width="10.140625" style="167" customWidth="1"/>
    <col min="3597" max="3597" width="16.5703125" style="167" customWidth="1"/>
    <col min="3598" max="3598" width="11.140625" style="167" customWidth="1"/>
    <col min="3599" max="3599" width="9.28515625" style="167" customWidth="1"/>
    <col min="3600" max="3839" width="16.5703125" style="167"/>
    <col min="3840" max="3840" width="3.7109375" style="167" customWidth="1"/>
    <col min="3841" max="3841" width="10.42578125" style="167" customWidth="1"/>
    <col min="3842" max="3842" width="23.140625" style="167" customWidth="1"/>
    <col min="3843" max="3843" width="11" style="167" customWidth="1"/>
    <col min="3844" max="3844" width="8.85546875" style="167" customWidth="1"/>
    <col min="3845" max="3845" width="10.42578125" style="167" customWidth="1"/>
    <col min="3846" max="3846" width="8.5703125" style="167" customWidth="1"/>
    <col min="3847" max="3847" width="9.5703125" style="167" customWidth="1"/>
    <col min="3848" max="3848" width="9.7109375" style="167" customWidth="1"/>
    <col min="3849" max="3849" width="9.85546875" style="167" customWidth="1"/>
    <col min="3850" max="3850" width="10" style="167" customWidth="1"/>
    <col min="3851" max="3851" width="10.7109375" style="167" customWidth="1"/>
    <col min="3852" max="3852" width="10.140625" style="167" customWidth="1"/>
    <col min="3853" max="3853" width="16.5703125" style="167" customWidth="1"/>
    <col min="3854" max="3854" width="11.140625" style="167" customWidth="1"/>
    <col min="3855" max="3855" width="9.28515625" style="167" customWidth="1"/>
    <col min="3856" max="4095" width="16.5703125" style="167"/>
    <col min="4096" max="4096" width="3.7109375" style="167" customWidth="1"/>
    <col min="4097" max="4097" width="10.42578125" style="167" customWidth="1"/>
    <col min="4098" max="4098" width="23.140625" style="167" customWidth="1"/>
    <col min="4099" max="4099" width="11" style="167" customWidth="1"/>
    <col min="4100" max="4100" width="8.85546875" style="167" customWidth="1"/>
    <col min="4101" max="4101" width="10.42578125" style="167" customWidth="1"/>
    <col min="4102" max="4102" width="8.5703125" style="167" customWidth="1"/>
    <col min="4103" max="4103" width="9.5703125" style="167" customWidth="1"/>
    <col min="4104" max="4104" width="9.7109375" style="167" customWidth="1"/>
    <col min="4105" max="4105" width="9.85546875" style="167" customWidth="1"/>
    <col min="4106" max="4106" width="10" style="167" customWidth="1"/>
    <col min="4107" max="4107" width="10.7109375" style="167" customWidth="1"/>
    <col min="4108" max="4108" width="10.140625" style="167" customWidth="1"/>
    <col min="4109" max="4109" width="16.5703125" style="167" customWidth="1"/>
    <col min="4110" max="4110" width="11.140625" style="167" customWidth="1"/>
    <col min="4111" max="4111" width="9.28515625" style="167" customWidth="1"/>
    <col min="4112" max="4351" width="16.5703125" style="167"/>
    <col min="4352" max="4352" width="3.7109375" style="167" customWidth="1"/>
    <col min="4353" max="4353" width="10.42578125" style="167" customWidth="1"/>
    <col min="4354" max="4354" width="23.140625" style="167" customWidth="1"/>
    <col min="4355" max="4355" width="11" style="167" customWidth="1"/>
    <col min="4356" max="4356" width="8.85546875" style="167" customWidth="1"/>
    <col min="4357" max="4357" width="10.42578125" style="167" customWidth="1"/>
    <col min="4358" max="4358" width="8.5703125" style="167" customWidth="1"/>
    <col min="4359" max="4359" width="9.5703125" style="167" customWidth="1"/>
    <col min="4360" max="4360" width="9.7109375" style="167" customWidth="1"/>
    <col min="4361" max="4361" width="9.85546875" style="167" customWidth="1"/>
    <col min="4362" max="4362" width="10" style="167" customWidth="1"/>
    <col min="4363" max="4363" width="10.7109375" style="167" customWidth="1"/>
    <col min="4364" max="4364" width="10.140625" style="167" customWidth="1"/>
    <col min="4365" max="4365" width="16.5703125" style="167" customWidth="1"/>
    <col min="4366" max="4366" width="11.140625" style="167" customWidth="1"/>
    <col min="4367" max="4367" width="9.28515625" style="167" customWidth="1"/>
    <col min="4368" max="4607" width="16.5703125" style="167"/>
    <col min="4608" max="4608" width="3.7109375" style="167" customWidth="1"/>
    <col min="4609" max="4609" width="10.42578125" style="167" customWidth="1"/>
    <col min="4610" max="4610" width="23.140625" style="167" customWidth="1"/>
    <col min="4611" max="4611" width="11" style="167" customWidth="1"/>
    <col min="4612" max="4612" width="8.85546875" style="167" customWidth="1"/>
    <col min="4613" max="4613" width="10.42578125" style="167" customWidth="1"/>
    <col min="4614" max="4614" width="8.5703125" style="167" customWidth="1"/>
    <col min="4615" max="4615" width="9.5703125" style="167" customWidth="1"/>
    <col min="4616" max="4616" width="9.7109375" style="167" customWidth="1"/>
    <col min="4617" max="4617" width="9.85546875" style="167" customWidth="1"/>
    <col min="4618" max="4618" width="10" style="167" customWidth="1"/>
    <col min="4619" max="4619" width="10.7109375" style="167" customWidth="1"/>
    <col min="4620" max="4620" width="10.140625" style="167" customWidth="1"/>
    <col min="4621" max="4621" width="16.5703125" style="167" customWidth="1"/>
    <col min="4622" max="4622" width="11.140625" style="167" customWidth="1"/>
    <col min="4623" max="4623" width="9.28515625" style="167" customWidth="1"/>
    <col min="4624" max="4863" width="16.5703125" style="167"/>
    <col min="4864" max="4864" width="3.7109375" style="167" customWidth="1"/>
    <col min="4865" max="4865" width="10.42578125" style="167" customWidth="1"/>
    <col min="4866" max="4866" width="23.140625" style="167" customWidth="1"/>
    <col min="4867" max="4867" width="11" style="167" customWidth="1"/>
    <col min="4868" max="4868" width="8.85546875" style="167" customWidth="1"/>
    <col min="4869" max="4869" width="10.42578125" style="167" customWidth="1"/>
    <col min="4870" max="4870" width="8.5703125" style="167" customWidth="1"/>
    <col min="4871" max="4871" width="9.5703125" style="167" customWidth="1"/>
    <col min="4872" max="4872" width="9.7109375" style="167" customWidth="1"/>
    <col min="4873" max="4873" width="9.85546875" style="167" customWidth="1"/>
    <col min="4874" max="4874" width="10" style="167" customWidth="1"/>
    <col min="4875" max="4875" width="10.7109375" style="167" customWidth="1"/>
    <col min="4876" max="4876" width="10.140625" style="167" customWidth="1"/>
    <col min="4877" max="4877" width="16.5703125" style="167" customWidth="1"/>
    <col min="4878" max="4878" width="11.140625" style="167" customWidth="1"/>
    <col min="4879" max="4879" width="9.28515625" style="167" customWidth="1"/>
    <col min="4880" max="5119" width="16.5703125" style="167"/>
    <col min="5120" max="5120" width="3.7109375" style="167" customWidth="1"/>
    <col min="5121" max="5121" width="10.42578125" style="167" customWidth="1"/>
    <col min="5122" max="5122" width="23.140625" style="167" customWidth="1"/>
    <col min="5123" max="5123" width="11" style="167" customWidth="1"/>
    <col min="5124" max="5124" width="8.85546875" style="167" customWidth="1"/>
    <col min="5125" max="5125" width="10.42578125" style="167" customWidth="1"/>
    <col min="5126" max="5126" width="8.5703125" style="167" customWidth="1"/>
    <col min="5127" max="5127" width="9.5703125" style="167" customWidth="1"/>
    <col min="5128" max="5128" width="9.7109375" style="167" customWidth="1"/>
    <col min="5129" max="5129" width="9.85546875" style="167" customWidth="1"/>
    <col min="5130" max="5130" width="10" style="167" customWidth="1"/>
    <col min="5131" max="5131" width="10.7109375" style="167" customWidth="1"/>
    <col min="5132" max="5132" width="10.140625" style="167" customWidth="1"/>
    <col min="5133" max="5133" width="16.5703125" style="167" customWidth="1"/>
    <col min="5134" max="5134" width="11.140625" style="167" customWidth="1"/>
    <col min="5135" max="5135" width="9.28515625" style="167" customWidth="1"/>
    <col min="5136" max="5375" width="16.5703125" style="167"/>
    <col min="5376" max="5376" width="3.7109375" style="167" customWidth="1"/>
    <col min="5377" max="5377" width="10.42578125" style="167" customWidth="1"/>
    <col min="5378" max="5378" width="23.140625" style="167" customWidth="1"/>
    <col min="5379" max="5379" width="11" style="167" customWidth="1"/>
    <col min="5380" max="5380" width="8.85546875" style="167" customWidth="1"/>
    <col min="5381" max="5381" width="10.42578125" style="167" customWidth="1"/>
    <col min="5382" max="5382" width="8.5703125" style="167" customWidth="1"/>
    <col min="5383" max="5383" width="9.5703125" style="167" customWidth="1"/>
    <col min="5384" max="5384" width="9.7109375" style="167" customWidth="1"/>
    <col min="5385" max="5385" width="9.85546875" style="167" customWidth="1"/>
    <col min="5386" max="5386" width="10" style="167" customWidth="1"/>
    <col min="5387" max="5387" width="10.7109375" style="167" customWidth="1"/>
    <col min="5388" max="5388" width="10.140625" style="167" customWidth="1"/>
    <col min="5389" max="5389" width="16.5703125" style="167" customWidth="1"/>
    <col min="5390" max="5390" width="11.140625" style="167" customWidth="1"/>
    <col min="5391" max="5391" width="9.28515625" style="167" customWidth="1"/>
    <col min="5392" max="5631" width="16.5703125" style="167"/>
    <col min="5632" max="5632" width="3.7109375" style="167" customWidth="1"/>
    <col min="5633" max="5633" width="10.42578125" style="167" customWidth="1"/>
    <col min="5634" max="5634" width="23.140625" style="167" customWidth="1"/>
    <col min="5635" max="5635" width="11" style="167" customWidth="1"/>
    <col min="5636" max="5636" width="8.85546875" style="167" customWidth="1"/>
    <col min="5637" max="5637" width="10.42578125" style="167" customWidth="1"/>
    <col min="5638" max="5638" width="8.5703125" style="167" customWidth="1"/>
    <col min="5639" max="5639" width="9.5703125" style="167" customWidth="1"/>
    <col min="5640" max="5640" width="9.7109375" style="167" customWidth="1"/>
    <col min="5641" max="5641" width="9.85546875" style="167" customWidth="1"/>
    <col min="5642" max="5642" width="10" style="167" customWidth="1"/>
    <col min="5643" max="5643" width="10.7109375" style="167" customWidth="1"/>
    <col min="5644" max="5644" width="10.140625" style="167" customWidth="1"/>
    <col min="5645" max="5645" width="16.5703125" style="167" customWidth="1"/>
    <col min="5646" max="5646" width="11.140625" style="167" customWidth="1"/>
    <col min="5647" max="5647" width="9.28515625" style="167" customWidth="1"/>
    <col min="5648" max="5887" width="16.5703125" style="167"/>
    <col min="5888" max="5888" width="3.7109375" style="167" customWidth="1"/>
    <col min="5889" max="5889" width="10.42578125" style="167" customWidth="1"/>
    <col min="5890" max="5890" width="23.140625" style="167" customWidth="1"/>
    <col min="5891" max="5891" width="11" style="167" customWidth="1"/>
    <col min="5892" max="5892" width="8.85546875" style="167" customWidth="1"/>
    <col min="5893" max="5893" width="10.42578125" style="167" customWidth="1"/>
    <col min="5894" max="5894" width="8.5703125" style="167" customWidth="1"/>
    <col min="5895" max="5895" width="9.5703125" style="167" customWidth="1"/>
    <col min="5896" max="5896" width="9.7109375" style="167" customWidth="1"/>
    <col min="5897" max="5897" width="9.85546875" style="167" customWidth="1"/>
    <col min="5898" max="5898" width="10" style="167" customWidth="1"/>
    <col min="5899" max="5899" width="10.7109375" style="167" customWidth="1"/>
    <col min="5900" max="5900" width="10.140625" style="167" customWidth="1"/>
    <col min="5901" max="5901" width="16.5703125" style="167" customWidth="1"/>
    <col min="5902" max="5902" width="11.140625" style="167" customWidth="1"/>
    <col min="5903" max="5903" width="9.28515625" style="167" customWidth="1"/>
    <col min="5904" max="6143" width="16.5703125" style="167"/>
    <col min="6144" max="6144" width="3.7109375" style="167" customWidth="1"/>
    <col min="6145" max="6145" width="10.42578125" style="167" customWidth="1"/>
    <col min="6146" max="6146" width="23.140625" style="167" customWidth="1"/>
    <col min="6147" max="6147" width="11" style="167" customWidth="1"/>
    <col min="6148" max="6148" width="8.85546875" style="167" customWidth="1"/>
    <col min="6149" max="6149" width="10.42578125" style="167" customWidth="1"/>
    <col min="6150" max="6150" width="8.5703125" style="167" customWidth="1"/>
    <col min="6151" max="6151" width="9.5703125" style="167" customWidth="1"/>
    <col min="6152" max="6152" width="9.7109375" style="167" customWidth="1"/>
    <col min="6153" max="6153" width="9.85546875" style="167" customWidth="1"/>
    <col min="6154" max="6154" width="10" style="167" customWidth="1"/>
    <col min="6155" max="6155" width="10.7109375" style="167" customWidth="1"/>
    <col min="6156" max="6156" width="10.140625" style="167" customWidth="1"/>
    <col min="6157" max="6157" width="16.5703125" style="167" customWidth="1"/>
    <col min="6158" max="6158" width="11.140625" style="167" customWidth="1"/>
    <col min="6159" max="6159" width="9.28515625" style="167" customWidth="1"/>
    <col min="6160" max="6399" width="16.5703125" style="167"/>
    <col min="6400" max="6400" width="3.7109375" style="167" customWidth="1"/>
    <col min="6401" max="6401" width="10.42578125" style="167" customWidth="1"/>
    <col min="6402" max="6402" width="23.140625" style="167" customWidth="1"/>
    <col min="6403" max="6403" width="11" style="167" customWidth="1"/>
    <col min="6404" max="6404" width="8.85546875" style="167" customWidth="1"/>
    <col min="6405" max="6405" width="10.42578125" style="167" customWidth="1"/>
    <col min="6406" max="6406" width="8.5703125" style="167" customWidth="1"/>
    <col min="6407" max="6407" width="9.5703125" style="167" customWidth="1"/>
    <col min="6408" max="6408" width="9.7109375" style="167" customWidth="1"/>
    <col min="6409" max="6409" width="9.85546875" style="167" customWidth="1"/>
    <col min="6410" max="6410" width="10" style="167" customWidth="1"/>
    <col min="6411" max="6411" width="10.7109375" style="167" customWidth="1"/>
    <col min="6412" max="6412" width="10.140625" style="167" customWidth="1"/>
    <col min="6413" max="6413" width="16.5703125" style="167" customWidth="1"/>
    <col min="6414" max="6414" width="11.140625" style="167" customWidth="1"/>
    <col min="6415" max="6415" width="9.28515625" style="167" customWidth="1"/>
    <col min="6416" max="6655" width="16.5703125" style="167"/>
    <col min="6656" max="6656" width="3.7109375" style="167" customWidth="1"/>
    <col min="6657" max="6657" width="10.42578125" style="167" customWidth="1"/>
    <col min="6658" max="6658" width="23.140625" style="167" customWidth="1"/>
    <col min="6659" max="6659" width="11" style="167" customWidth="1"/>
    <col min="6660" max="6660" width="8.85546875" style="167" customWidth="1"/>
    <col min="6661" max="6661" width="10.42578125" style="167" customWidth="1"/>
    <col min="6662" max="6662" width="8.5703125" style="167" customWidth="1"/>
    <col min="6663" max="6663" width="9.5703125" style="167" customWidth="1"/>
    <col min="6664" max="6664" width="9.7109375" style="167" customWidth="1"/>
    <col min="6665" max="6665" width="9.85546875" style="167" customWidth="1"/>
    <col min="6666" max="6666" width="10" style="167" customWidth="1"/>
    <col min="6667" max="6667" width="10.7109375" style="167" customWidth="1"/>
    <col min="6668" max="6668" width="10.140625" style="167" customWidth="1"/>
    <col min="6669" max="6669" width="16.5703125" style="167" customWidth="1"/>
    <col min="6670" max="6670" width="11.140625" style="167" customWidth="1"/>
    <col min="6671" max="6671" width="9.28515625" style="167" customWidth="1"/>
    <col min="6672" max="6911" width="16.5703125" style="167"/>
    <col min="6912" max="6912" width="3.7109375" style="167" customWidth="1"/>
    <col min="6913" max="6913" width="10.42578125" style="167" customWidth="1"/>
    <col min="6914" max="6914" width="23.140625" style="167" customWidth="1"/>
    <col min="6915" max="6915" width="11" style="167" customWidth="1"/>
    <col min="6916" max="6916" width="8.85546875" style="167" customWidth="1"/>
    <col min="6917" max="6917" width="10.42578125" style="167" customWidth="1"/>
    <col min="6918" max="6918" width="8.5703125" style="167" customWidth="1"/>
    <col min="6919" max="6919" width="9.5703125" style="167" customWidth="1"/>
    <col min="6920" max="6920" width="9.7109375" style="167" customWidth="1"/>
    <col min="6921" max="6921" width="9.85546875" style="167" customWidth="1"/>
    <col min="6922" max="6922" width="10" style="167" customWidth="1"/>
    <col min="6923" max="6923" width="10.7109375" style="167" customWidth="1"/>
    <col min="6924" max="6924" width="10.140625" style="167" customWidth="1"/>
    <col min="6925" max="6925" width="16.5703125" style="167" customWidth="1"/>
    <col min="6926" max="6926" width="11.140625" style="167" customWidth="1"/>
    <col min="6927" max="6927" width="9.28515625" style="167" customWidth="1"/>
    <col min="6928" max="7167" width="16.5703125" style="167"/>
    <col min="7168" max="7168" width="3.7109375" style="167" customWidth="1"/>
    <col min="7169" max="7169" width="10.42578125" style="167" customWidth="1"/>
    <col min="7170" max="7170" width="23.140625" style="167" customWidth="1"/>
    <col min="7171" max="7171" width="11" style="167" customWidth="1"/>
    <col min="7172" max="7172" width="8.85546875" style="167" customWidth="1"/>
    <col min="7173" max="7173" width="10.42578125" style="167" customWidth="1"/>
    <col min="7174" max="7174" width="8.5703125" style="167" customWidth="1"/>
    <col min="7175" max="7175" width="9.5703125" style="167" customWidth="1"/>
    <col min="7176" max="7176" width="9.7109375" style="167" customWidth="1"/>
    <col min="7177" max="7177" width="9.85546875" style="167" customWidth="1"/>
    <col min="7178" max="7178" width="10" style="167" customWidth="1"/>
    <col min="7179" max="7179" width="10.7109375" style="167" customWidth="1"/>
    <col min="7180" max="7180" width="10.140625" style="167" customWidth="1"/>
    <col min="7181" max="7181" width="16.5703125" style="167" customWidth="1"/>
    <col min="7182" max="7182" width="11.140625" style="167" customWidth="1"/>
    <col min="7183" max="7183" width="9.28515625" style="167" customWidth="1"/>
    <col min="7184" max="7423" width="16.5703125" style="167"/>
    <col min="7424" max="7424" width="3.7109375" style="167" customWidth="1"/>
    <col min="7425" max="7425" width="10.42578125" style="167" customWidth="1"/>
    <col min="7426" max="7426" width="23.140625" style="167" customWidth="1"/>
    <col min="7427" max="7427" width="11" style="167" customWidth="1"/>
    <col min="7428" max="7428" width="8.85546875" style="167" customWidth="1"/>
    <col min="7429" max="7429" width="10.42578125" style="167" customWidth="1"/>
    <col min="7430" max="7430" width="8.5703125" style="167" customWidth="1"/>
    <col min="7431" max="7431" width="9.5703125" style="167" customWidth="1"/>
    <col min="7432" max="7432" width="9.7109375" style="167" customWidth="1"/>
    <col min="7433" max="7433" width="9.85546875" style="167" customWidth="1"/>
    <col min="7434" max="7434" width="10" style="167" customWidth="1"/>
    <col min="7435" max="7435" width="10.7109375" style="167" customWidth="1"/>
    <col min="7436" max="7436" width="10.140625" style="167" customWidth="1"/>
    <col min="7437" max="7437" width="16.5703125" style="167" customWidth="1"/>
    <col min="7438" max="7438" width="11.140625" style="167" customWidth="1"/>
    <col min="7439" max="7439" width="9.28515625" style="167" customWidth="1"/>
    <col min="7440" max="7679" width="16.5703125" style="167"/>
    <col min="7680" max="7680" width="3.7109375" style="167" customWidth="1"/>
    <col min="7681" max="7681" width="10.42578125" style="167" customWidth="1"/>
    <col min="7682" max="7682" width="23.140625" style="167" customWidth="1"/>
    <col min="7683" max="7683" width="11" style="167" customWidth="1"/>
    <col min="7684" max="7684" width="8.85546875" style="167" customWidth="1"/>
    <col min="7685" max="7685" width="10.42578125" style="167" customWidth="1"/>
    <col min="7686" max="7686" width="8.5703125" style="167" customWidth="1"/>
    <col min="7687" max="7687" width="9.5703125" style="167" customWidth="1"/>
    <col min="7688" max="7688" width="9.7109375" style="167" customWidth="1"/>
    <col min="7689" max="7689" width="9.85546875" style="167" customWidth="1"/>
    <col min="7690" max="7690" width="10" style="167" customWidth="1"/>
    <col min="7691" max="7691" width="10.7109375" style="167" customWidth="1"/>
    <col min="7692" max="7692" width="10.140625" style="167" customWidth="1"/>
    <col min="7693" max="7693" width="16.5703125" style="167" customWidth="1"/>
    <col min="7694" max="7694" width="11.140625" style="167" customWidth="1"/>
    <col min="7695" max="7695" width="9.28515625" style="167" customWidth="1"/>
    <col min="7696" max="7935" width="16.5703125" style="167"/>
    <col min="7936" max="7936" width="3.7109375" style="167" customWidth="1"/>
    <col min="7937" max="7937" width="10.42578125" style="167" customWidth="1"/>
    <col min="7938" max="7938" width="23.140625" style="167" customWidth="1"/>
    <col min="7939" max="7939" width="11" style="167" customWidth="1"/>
    <col min="7940" max="7940" width="8.85546875" style="167" customWidth="1"/>
    <col min="7941" max="7941" width="10.42578125" style="167" customWidth="1"/>
    <col min="7942" max="7942" width="8.5703125" style="167" customWidth="1"/>
    <col min="7943" max="7943" width="9.5703125" style="167" customWidth="1"/>
    <col min="7944" max="7944" width="9.7109375" style="167" customWidth="1"/>
    <col min="7945" max="7945" width="9.85546875" style="167" customWidth="1"/>
    <col min="7946" max="7946" width="10" style="167" customWidth="1"/>
    <col min="7947" max="7947" width="10.7109375" style="167" customWidth="1"/>
    <col min="7948" max="7948" width="10.140625" style="167" customWidth="1"/>
    <col min="7949" max="7949" width="16.5703125" style="167" customWidth="1"/>
    <col min="7950" max="7950" width="11.140625" style="167" customWidth="1"/>
    <col min="7951" max="7951" width="9.28515625" style="167" customWidth="1"/>
    <col min="7952" max="8191" width="16.5703125" style="167"/>
    <col min="8192" max="8192" width="3.7109375" style="167" customWidth="1"/>
    <col min="8193" max="8193" width="10.42578125" style="167" customWidth="1"/>
    <col min="8194" max="8194" width="23.140625" style="167" customWidth="1"/>
    <col min="8195" max="8195" width="11" style="167" customWidth="1"/>
    <col min="8196" max="8196" width="8.85546875" style="167" customWidth="1"/>
    <col min="8197" max="8197" width="10.42578125" style="167" customWidth="1"/>
    <col min="8198" max="8198" width="8.5703125" style="167" customWidth="1"/>
    <col min="8199" max="8199" width="9.5703125" style="167" customWidth="1"/>
    <col min="8200" max="8200" width="9.7109375" style="167" customWidth="1"/>
    <col min="8201" max="8201" width="9.85546875" style="167" customWidth="1"/>
    <col min="8202" max="8202" width="10" style="167" customWidth="1"/>
    <col min="8203" max="8203" width="10.7109375" style="167" customWidth="1"/>
    <col min="8204" max="8204" width="10.140625" style="167" customWidth="1"/>
    <col min="8205" max="8205" width="16.5703125" style="167" customWidth="1"/>
    <col min="8206" max="8206" width="11.140625" style="167" customWidth="1"/>
    <col min="8207" max="8207" width="9.28515625" style="167" customWidth="1"/>
    <col min="8208" max="8447" width="16.5703125" style="167"/>
    <col min="8448" max="8448" width="3.7109375" style="167" customWidth="1"/>
    <col min="8449" max="8449" width="10.42578125" style="167" customWidth="1"/>
    <col min="8450" max="8450" width="23.140625" style="167" customWidth="1"/>
    <col min="8451" max="8451" width="11" style="167" customWidth="1"/>
    <col min="8452" max="8452" width="8.85546875" style="167" customWidth="1"/>
    <col min="8453" max="8453" width="10.42578125" style="167" customWidth="1"/>
    <col min="8454" max="8454" width="8.5703125" style="167" customWidth="1"/>
    <col min="8455" max="8455" width="9.5703125" style="167" customWidth="1"/>
    <col min="8456" max="8456" width="9.7109375" style="167" customWidth="1"/>
    <col min="8457" max="8457" width="9.85546875" style="167" customWidth="1"/>
    <col min="8458" max="8458" width="10" style="167" customWidth="1"/>
    <col min="8459" max="8459" width="10.7109375" style="167" customWidth="1"/>
    <col min="8460" max="8460" width="10.140625" style="167" customWidth="1"/>
    <col min="8461" max="8461" width="16.5703125" style="167" customWidth="1"/>
    <col min="8462" max="8462" width="11.140625" style="167" customWidth="1"/>
    <col min="8463" max="8463" width="9.28515625" style="167" customWidth="1"/>
    <col min="8464" max="8703" width="16.5703125" style="167"/>
    <col min="8704" max="8704" width="3.7109375" style="167" customWidth="1"/>
    <col min="8705" max="8705" width="10.42578125" style="167" customWidth="1"/>
    <col min="8706" max="8706" width="23.140625" style="167" customWidth="1"/>
    <col min="8707" max="8707" width="11" style="167" customWidth="1"/>
    <col min="8708" max="8708" width="8.85546875" style="167" customWidth="1"/>
    <col min="8709" max="8709" width="10.42578125" style="167" customWidth="1"/>
    <col min="8710" max="8710" width="8.5703125" style="167" customWidth="1"/>
    <col min="8711" max="8711" width="9.5703125" style="167" customWidth="1"/>
    <col min="8712" max="8712" width="9.7109375" style="167" customWidth="1"/>
    <col min="8713" max="8713" width="9.85546875" style="167" customWidth="1"/>
    <col min="8714" max="8714" width="10" style="167" customWidth="1"/>
    <col min="8715" max="8715" width="10.7109375" style="167" customWidth="1"/>
    <col min="8716" max="8716" width="10.140625" style="167" customWidth="1"/>
    <col min="8717" max="8717" width="16.5703125" style="167" customWidth="1"/>
    <col min="8718" max="8718" width="11.140625" style="167" customWidth="1"/>
    <col min="8719" max="8719" width="9.28515625" style="167" customWidth="1"/>
    <col min="8720" max="8959" width="16.5703125" style="167"/>
    <col min="8960" max="8960" width="3.7109375" style="167" customWidth="1"/>
    <col min="8961" max="8961" width="10.42578125" style="167" customWidth="1"/>
    <col min="8962" max="8962" width="23.140625" style="167" customWidth="1"/>
    <col min="8963" max="8963" width="11" style="167" customWidth="1"/>
    <col min="8964" max="8964" width="8.85546875" style="167" customWidth="1"/>
    <col min="8965" max="8965" width="10.42578125" style="167" customWidth="1"/>
    <col min="8966" max="8966" width="8.5703125" style="167" customWidth="1"/>
    <col min="8967" max="8967" width="9.5703125" style="167" customWidth="1"/>
    <col min="8968" max="8968" width="9.7109375" style="167" customWidth="1"/>
    <col min="8969" max="8969" width="9.85546875" style="167" customWidth="1"/>
    <col min="8970" max="8970" width="10" style="167" customWidth="1"/>
    <col min="8971" max="8971" width="10.7109375" style="167" customWidth="1"/>
    <col min="8972" max="8972" width="10.140625" style="167" customWidth="1"/>
    <col min="8973" max="8973" width="16.5703125" style="167" customWidth="1"/>
    <col min="8974" max="8974" width="11.140625" style="167" customWidth="1"/>
    <col min="8975" max="8975" width="9.28515625" style="167" customWidth="1"/>
    <col min="8976" max="9215" width="16.5703125" style="167"/>
    <col min="9216" max="9216" width="3.7109375" style="167" customWidth="1"/>
    <col min="9217" max="9217" width="10.42578125" style="167" customWidth="1"/>
    <col min="9218" max="9218" width="23.140625" style="167" customWidth="1"/>
    <col min="9219" max="9219" width="11" style="167" customWidth="1"/>
    <col min="9220" max="9220" width="8.85546875" style="167" customWidth="1"/>
    <col min="9221" max="9221" width="10.42578125" style="167" customWidth="1"/>
    <col min="9222" max="9222" width="8.5703125" style="167" customWidth="1"/>
    <col min="9223" max="9223" width="9.5703125" style="167" customWidth="1"/>
    <col min="9224" max="9224" width="9.7109375" style="167" customWidth="1"/>
    <col min="9225" max="9225" width="9.85546875" style="167" customWidth="1"/>
    <col min="9226" max="9226" width="10" style="167" customWidth="1"/>
    <col min="9227" max="9227" width="10.7109375" style="167" customWidth="1"/>
    <col min="9228" max="9228" width="10.140625" style="167" customWidth="1"/>
    <col min="9229" max="9229" width="16.5703125" style="167" customWidth="1"/>
    <col min="9230" max="9230" width="11.140625" style="167" customWidth="1"/>
    <col min="9231" max="9231" width="9.28515625" style="167" customWidth="1"/>
    <col min="9232" max="9471" width="16.5703125" style="167"/>
    <col min="9472" max="9472" width="3.7109375" style="167" customWidth="1"/>
    <col min="9473" max="9473" width="10.42578125" style="167" customWidth="1"/>
    <col min="9474" max="9474" width="23.140625" style="167" customWidth="1"/>
    <col min="9475" max="9475" width="11" style="167" customWidth="1"/>
    <col min="9476" max="9476" width="8.85546875" style="167" customWidth="1"/>
    <col min="9477" max="9477" width="10.42578125" style="167" customWidth="1"/>
    <col min="9478" max="9478" width="8.5703125" style="167" customWidth="1"/>
    <col min="9479" max="9479" width="9.5703125" style="167" customWidth="1"/>
    <col min="9480" max="9480" width="9.7109375" style="167" customWidth="1"/>
    <col min="9481" max="9481" width="9.85546875" style="167" customWidth="1"/>
    <col min="9482" max="9482" width="10" style="167" customWidth="1"/>
    <col min="9483" max="9483" width="10.7109375" style="167" customWidth="1"/>
    <col min="9484" max="9484" width="10.140625" style="167" customWidth="1"/>
    <col min="9485" max="9485" width="16.5703125" style="167" customWidth="1"/>
    <col min="9486" max="9486" width="11.140625" style="167" customWidth="1"/>
    <col min="9487" max="9487" width="9.28515625" style="167" customWidth="1"/>
    <col min="9488" max="9727" width="16.5703125" style="167"/>
    <col min="9728" max="9728" width="3.7109375" style="167" customWidth="1"/>
    <col min="9729" max="9729" width="10.42578125" style="167" customWidth="1"/>
    <col min="9730" max="9730" width="23.140625" style="167" customWidth="1"/>
    <col min="9731" max="9731" width="11" style="167" customWidth="1"/>
    <col min="9732" max="9732" width="8.85546875" style="167" customWidth="1"/>
    <col min="9733" max="9733" width="10.42578125" style="167" customWidth="1"/>
    <col min="9734" max="9734" width="8.5703125" style="167" customWidth="1"/>
    <col min="9735" max="9735" width="9.5703125" style="167" customWidth="1"/>
    <col min="9736" max="9736" width="9.7109375" style="167" customWidth="1"/>
    <col min="9737" max="9737" width="9.85546875" style="167" customWidth="1"/>
    <col min="9738" max="9738" width="10" style="167" customWidth="1"/>
    <col min="9739" max="9739" width="10.7109375" style="167" customWidth="1"/>
    <col min="9740" max="9740" width="10.140625" style="167" customWidth="1"/>
    <col min="9741" max="9741" width="16.5703125" style="167" customWidth="1"/>
    <col min="9742" max="9742" width="11.140625" style="167" customWidth="1"/>
    <col min="9743" max="9743" width="9.28515625" style="167" customWidth="1"/>
    <col min="9744" max="9983" width="16.5703125" style="167"/>
    <col min="9984" max="9984" width="3.7109375" style="167" customWidth="1"/>
    <col min="9985" max="9985" width="10.42578125" style="167" customWidth="1"/>
    <col min="9986" max="9986" width="23.140625" style="167" customWidth="1"/>
    <col min="9987" max="9987" width="11" style="167" customWidth="1"/>
    <col min="9988" max="9988" width="8.85546875" style="167" customWidth="1"/>
    <col min="9989" max="9989" width="10.42578125" style="167" customWidth="1"/>
    <col min="9990" max="9990" width="8.5703125" style="167" customWidth="1"/>
    <col min="9991" max="9991" width="9.5703125" style="167" customWidth="1"/>
    <col min="9992" max="9992" width="9.7109375" style="167" customWidth="1"/>
    <col min="9993" max="9993" width="9.85546875" style="167" customWidth="1"/>
    <col min="9994" max="9994" width="10" style="167" customWidth="1"/>
    <col min="9995" max="9995" width="10.7109375" style="167" customWidth="1"/>
    <col min="9996" max="9996" width="10.140625" style="167" customWidth="1"/>
    <col min="9997" max="9997" width="16.5703125" style="167" customWidth="1"/>
    <col min="9998" max="9998" width="11.140625" style="167" customWidth="1"/>
    <col min="9999" max="9999" width="9.28515625" style="167" customWidth="1"/>
    <col min="10000" max="10239" width="16.5703125" style="167"/>
    <col min="10240" max="10240" width="3.7109375" style="167" customWidth="1"/>
    <col min="10241" max="10241" width="10.42578125" style="167" customWidth="1"/>
    <col min="10242" max="10242" width="23.140625" style="167" customWidth="1"/>
    <col min="10243" max="10243" width="11" style="167" customWidth="1"/>
    <col min="10244" max="10244" width="8.85546875" style="167" customWidth="1"/>
    <col min="10245" max="10245" width="10.42578125" style="167" customWidth="1"/>
    <col min="10246" max="10246" width="8.5703125" style="167" customWidth="1"/>
    <col min="10247" max="10247" width="9.5703125" style="167" customWidth="1"/>
    <col min="10248" max="10248" width="9.7109375" style="167" customWidth="1"/>
    <col min="10249" max="10249" width="9.85546875" style="167" customWidth="1"/>
    <col min="10250" max="10250" width="10" style="167" customWidth="1"/>
    <col min="10251" max="10251" width="10.7109375" style="167" customWidth="1"/>
    <col min="10252" max="10252" width="10.140625" style="167" customWidth="1"/>
    <col min="10253" max="10253" width="16.5703125" style="167" customWidth="1"/>
    <col min="10254" max="10254" width="11.140625" style="167" customWidth="1"/>
    <col min="10255" max="10255" width="9.28515625" style="167" customWidth="1"/>
    <col min="10256" max="10495" width="16.5703125" style="167"/>
    <col min="10496" max="10496" width="3.7109375" style="167" customWidth="1"/>
    <col min="10497" max="10497" width="10.42578125" style="167" customWidth="1"/>
    <col min="10498" max="10498" width="23.140625" style="167" customWidth="1"/>
    <col min="10499" max="10499" width="11" style="167" customWidth="1"/>
    <col min="10500" max="10500" width="8.85546875" style="167" customWidth="1"/>
    <col min="10501" max="10501" width="10.42578125" style="167" customWidth="1"/>
    <col min="10502" max="10502" width="8.5703125" style="167" customWidth="1"/>
    <col min="10503" max="10503" width="9.5703125" style="167" customWidth="1"/>
    <col min="10504" max="10504" width="9.7109375" style="167" customWidth="1"/>
    <col min="10505" max="10505" width="9.85546875" style="167" customWidth="1"/>
    <col min="10506" max="10506" width="10" style="167" customWidth="1"/>
    <col min="10507" max="10507" width="10.7109375" style="167" customWidth="1"/>
    <col min="10508" max="10508" width="10.140625" style="167" customWidth="1"/>
    <col min="10509" max="10509" width="16.5703125" style="167" customWidth="1"/>
    <col min="10510" max="10510" width="11.140625" style="167" customWidth="1"/>
    <col min="10511" max="10511" width="9.28515625" style="167" customWidth="1"/>
    <col min="10512" max="10751" width="16.5703125" style="167"/>
    <col min="10752" max="10752" width="3.7109375" style="167" customWidth="1"/>
    <col min="10753" max="10753" width="10.42578125" style="167" customWidth="1"/>
    <col min="10754" max="10754" width="23.140625" style="167" customWidth="1"/>
    <col min="10755" max="10755" width="11" style="167" customWidth="1"/>
    <col min="10756" max="10756" width="8.85546875" style="167" customWidth="1"/>
    <col min="10757" max="10757" width="10.42578125" style="167" customWidth="1"/>
    <col min="10758" max="10758" width="8.5703125" style="167" customWidth="1"/>
    <col min="10759" max="10759" width="9.5703125" style="167" customWidth="1"/>
    <col min="10760" max="10760" width="9.7109375" style="167" customWidth="1"/>
    <col min="10761" max="10761" width="9.85546875" style="167" customWidth="1"/>
    <col min="10762" max="10762" width="10" style="167" customWidth="1"/>
    <col min="10763" max="10763" width="10.7109375" style="167" customWidth="1"/>
    <col min="10764" max="10764" width="10.140625" style="167" customWidth="1"/>
    <col min="10765" max="10765" width="16.5703125" style="167" customWidth="1"/>
    <col min="10766" max="10766" width="11.140625" style="167" customWidth="1"/>
    <col min="10767" max="10767" width="9.28515625" style="167" customWidth="1"/>
    <col min="10768" max="11007" width="16.5703125" style="167"/>
    <col min="11008" max="11008" width="3.7109375" style="167" customWidth="1"/>
    <col min="11009" max="11009" width="10.42578125" style="167" customWidth="1"/>
    <col min="11010" max="11010" width="23.140625" style="167" customWidth="1"/>
    <col min="11011" max="11011" width="11" style="167" customWidth="1"/>
    <col min="11012" max="11012" width="8.85546875" style="167" customWidth="1"/>
    <col min="11013" max="11013" width="10.42578125" style="167" customWidth="1"/>
    <col min="11014" max="11014" width="8.5703125" style="167" customWidth="1"/>
    <col min="11015" max="11015" width="9.5703125" style="167" customWidth="1"/>
    <col min="11016" max="11016" width="9.7109375" style="167" customWidth="1"/>
    <col min="11017" max="11017" width="9.85546875" style="167" customWidth="1"/>
    <col min="11018" max="11018" width="10" style="167" customWidth="1"/>
    <col min="11019" max="11019" width="10.7109375" style="167" customWidth="1"/>
    <col min="11020" max="11020" width="10.140625" style="167" customWidth="1"/>
    <col min="11021" max="11021" width="16.5703125" style="167" customWidth="1"/>
    <col min="11022" max="11022" width="11.140625" style="167" customWidth="1"/>
    <col min="11023" max="11023" width="9.28515625" style="167" customWidth="1"/>
    <col min="11024" max="11263" width="16.5703125" style="167"/>
    <col min="11264" max="11264" width="3.7109375" style="167" customWidth="1"/>
    <col min="11265" max="11265" width="10.42578125" style="167" customWidth="1"/>
    <col min="11266" max="11266" width="23.140625" style="167" customWidth="1"/>
    <col min="11267" max="11267" width="11" style="167" customWidth="1"/>
    <col min="11268" max="11268" width="8.85546875" style="167" customWidth="1"/>
    <col min="11269" max="11269" width="10.42578125" style="167" customWidth="1"/>
    <col min="11270" max="11270" width="8.5703125" style="167" customWidth="1"/>
    <col min="11271" max="11271" width="9.5703125" style="167" customWidth="1"/>
    <col min="11272" max="11272" width="9.7109375" style="167" customWidth="1"/>
    <col min="11273" max="11273" width="9.85546875" style="167" customWidth="1"/>
    <col min="11274" max="11274" width="10" style="167" customWidth="1"/>
    <col min="11275" max="11275" width="10.7109375" style="167" customWidth="1"/>
    <col min="11276" max="11276" width="10.140625" style="167" customWidth="1"/>
    <col min="11277" max="11277" width="16.5703125" style="167" customWidth="1"/>
    <col min="11278" max="11278" width="11.140625" style="167" customWidth="1"/>
    <col min="11279" max="11279" width="9.28515625" style="167" customWidth="1"/>
    <col min="11280" max="11519" width="16.5703125" style="167"/>
    <col min="11520" max="11520" width="3.7109375" style="167" customWidth="1"/>
    <col min="11521" max="11521" width="10.42578125" style="167" customWidth="1"/>
    <col min="11522" max="11522" width="23.140625" style="167" customWidth="1"/>
    <col min="11523" max="11523" width="11" style="167" customWidth="1"/>
    <col min="11524" max="11524" width="8.85546875" style="167" customWidth="1"/>
    <col min="11525" max="11525" width="10.42578125" style="167" customWidth="1"/>
    <col min="11526" max="11526" width="8.5703125" style="167" customWidth="1"/>
    <col min="11527" max="11527" width="9.5703125" style="167" customWidth="1"/>
    <col min="11528" max="11528" width="9.7109375" style="167" customWidth="1"/>
    <col min="11529" max="11529" width="9.85546875" style="167" customWidth="1"/>
    <col min="11530" max="11530" width="10" style="167" customWidth="1"/>
    <col min="11531" max="11531" width="10.7109375" style="167" customWidth="1"/>
    <col min="11532" max="11532" width="10.140625" style="167" customWidth="1"/>
    <col min="11533" max="11533" width="16.5703125" style="167" customWidth="1"/>
    <col min="11534" max="11534" width="11.140625" style="167" customWidth="1"/>
    <col min="11535" max="11535" width="9.28515625" style="167" customWidth="1"/>
    <col min="11536" max="11775" width="16.5703125" style="167"/>
    <col min="11776" max="11776" width="3.7109375" style="167" customWidth="1"/>
    <col min="11777" max="11777" width="10.42578125" style="167" customWidth="1"/>
    <col min="11778" max="11778" width="23.140625" style="167" customWidth="1"/>
    <col min="11779" max="11779" width="11" style="167" customWidth="1"/>
    <col min="11780" max="11780" width="8.85546875" style="167" customWidth="1"/>
    <col min="11781" max="11781" width="10.42578125" style="167" customWidth="1"/>
    <col min="11782" max="11782" width="8.5703125" style="167" customWidth="1"/>
    <col min="11783" max="11783" width="9.5703125" style="167" customWidth="1"/>
    <col min="11784" max="11784" width="9.7109375" style="167" customWidth="1"/>
    <col min="11785" max="11785" width="9.85546875" style="167" customWidth="1"/>
    <col min="11786" max="11786" width="10" style="167" customWidth="1"/>
    <col min="11787" max="11787" width="10.7109375" style="167" customWidth="1"/>
    <col min="11788" max="11788" width="10.140625" style="167" customWidth="1"/>
    <col min="11789" max="11789" width="16.5703125" style="167" customWidth="1"/>
    <col min="11790" max="11790" width="11.140625" style="167" customWidth="1"/>
    <col min="11791" max="11791" width="9.28515625" style="167" customWidth="1"/>
    <col min="11792" max="12031" width="16.5703125" style="167"/>
    <col min="12032" max="12032" width="3.7109375" style="167" customWidth="1"/>
    <col min="12033" max="12033" width="10.42578125" style="167" customWidth="1"/>
    <col min="12034" max="12034" width="23.140625" style="167" customWidth="1"/>
    <col min="12035" max="12035" width="11" style="167" customWidth="1"/>
    <col min="12036" max="12036" width="8.85546875" style="167" customWidth="1"/>
    <col min="12037" max="12037" width="10.42578125" style="167" customWidth="1"/>
    <col min="12038" max="12038" width="8.5703125" style="167" customWidth="1"/>
    <col min="12039" max="12039" width="9.5703125" style="167" customWidth="1"/>
    <col min="12040" max="12040" width="9.7109375" style="167" customWidth="1"/>
    <col min="12041" max="12041" width="9.85546875" style="167" customWidth="1"/>
    <col min="12042" max="12042" width="10" style="167" customWidth="1"/>
    <col min="12043" max="12043" width="10.7109375" style="167" customWidth="1"/>
    <col min="12044" max="12044" width="10.140625" style="167" customWidth="1"/>
    <col min="12045" max="12045" width="16.5703125" style="167" customWidth="1"/>
    <col min="12046" max="12046" width="11.140625" style="167" customWidth="1"/>
    <col min="12047" max="12047" width="9.28515625" style="167" customWidth="1"/>
    <col min="12048" max="12287" width="16.5703125" style="167"/>
    <col min="12288" max="12288" width="3.7109375" style="167" customWidth="1"/>
    <col min="12289" max="12289" width="10.42578125" style="167" customWidth="1"/>
    <col min="12290" max="12290" width="23.140625" style="167" customWidth="1"/>
    <col min="12291" max="12291" width="11" style="167" customWidth="1"/>
    <col min="12292" max="12292" width="8.85546875" style="167" customWidth="1"/>
    <col min="12293" max="12293" width="10.42578125" style="167" customWidth="1"/>
    <col min="12294" max="12294" width="8.5703125" style="167" customWidth="1"/>
    <col min="12295" max="12295" width="9.5703125" style="167" customWidth="1"/>
    <col min="12296" max="12296" width="9.7109375" style="167" customWidth="1"/>
    <col min="12297" max="12297" width="9.85546875" style="167" customWidth="1"/>
    <col min="12298" max="12298" width="10" style="167" customWidth="1"/>
    <col min="12299" max="12299" width="10.7109375" style="167" customWidth="1"/>
    <col min="12300" max="12300" width="10.140625" style="167" customWidth="1"/>
    <col min="12301" max="12301" width="16.5703125" style="167" customWidth="1"/>
    <col min="12302" max="12302" width="11.140625" style="167" customWidth="1"/>
    <col min="12303" max="12303" width="9.28515625" style="167" customWidth="1"/>
    <col min="12304" max="12543" width="16.5703125" style="167"/>
    <col min="12544" max="12544" width="3.7109375" style="167" customWidth="1"/>
    <col min="12545" max="12545" width="10.42578125" style="167" customWidth="1"/>
    <col min="12546" max="12546" width="23.140625" style="167" customWidth="1"/>
    <col min="12547" max="12547" width="11" style="167" customWidth="1"/>
    <col min="12548" max="12548" width="8.85546875" style="167" customWidth="1"/>
    <col min="12549" max="12549" width="10.42578125" style="167" customWidth="1"/>
    <col min="12550" max="12550" width="8.5703125" style="167" customWidth="1"/>
    <col min="12551" max="12551" width="9.5703125" style="167" customWidth="1"/>
    <col min="12552" max="12552" width="9.7109375" style="167" customWidth="1"/>
    <col min="12553" max="12553" width="9.85546875" style="167" customWidth="1"/>
    <col min="12554" max="12554" width="10" style="167" customWidth="1"/>
    <col min="12555" max="12555" width="10.7109375" style="167" customWidth="1"/>
    <col min="12556" max="12556" width="10.140625" style="167" customWidth="1"/>
    <col min="12557" max="12557" width="16.5703125" style="167" customWidth="1"/>
    <col min="12558" max="12558" width="11.140625" style="167" customWidth="1"/>
    <col min="12559" max="12559" width="9.28515625" style="167" customWidth="1"/>
    <col min="12560" max="12799" width="16.5703125" style="167"/>
    <col min="12800" max="12800" width="3.7109375" style="167" customWidth="1"/>
    <col min="12801" max="12801" width="10.42578125" style="167" customWidth="1"/>
    <col min="12802" max="12802" width="23.140625" style="167" customWidth="1"/>
    <col min="12803" max="12803" width="11" style="167" customWidth="1"/>
    <col min="12804" max="12804" width="8.85546875" style="167" customWidth="1"/>
    <col min="12805" max="12805" width="10.42578125" style="167" customWidth="1"/>
    <col min="12806" max="12806" width="8.5703125" style="167" customWidth="1"/>
    <col min="12807" max="12807" width="9.5703125" style="167" customWidth="1"/>
    <col min="12808" max="12808" width="9.7109375" style="167" customWidth="1"/>
    <col min="12809" max="12809" width="9.85546875" style="167" customWidth="1"/>
    <col min="12810" max="12810" width="10" style="167" customWidth="1"/>
    <col min="12811" max="12811" width="10.7109375" style="167" customWidth="1"/>
    <col min="12812" max="12812" width="10.140625" style="167" customWidth="1"/>
    <col min="12813" max="12813" width="16.5703125" style="167" customWidth="1"/>
    <col min="12814" max="12814" width="11.140625" style="167" customWidth="1"/>
    <col min="12815" max="12815" width="9.28515625" style="167" customWidth="1"/>
    <col min="12816" max="13055" width="16.5703125" style="167"/>
    <col min="13056" max="13056" width="3.7109375" style="167" customWidth="1"/>
    <col min="13057" max="13057" width="10.42578125" style="167" customWidth="1"/>
    <col min="13058" max="13058" width="23.140625" style="167" customWidth="1"/>
    <col min="13059" max="13059" width="11" style="167" customWidth="1"/>
    <col min="13060" max="13060" width="8.85546875" style="167" customWidth="1"/>
    <col min="13061" max="13061" width="10.42578125" style="167" customWidth="1"/>
    <col min="13062" max="13062" width="8.5703125" style="167" customWidth="1"/>
    <col min="13063" max="13063" width="9.5703125" style="167" customWidth="1"/>
    <col min="13064" max="13064" width="9.7109375" style="167" customWidth="1"/>
    <col min="13065" max="13065" width="9.85546875" style="167" customWidth="1"/>
    <col min="13066" max="13066" width="10" style="167" customWidth="1"/>
    <col min="13067" max="13067" width="10.7109375" style="167" customWidth="1"/>
    <col min="13068" max="13068" width="10.140625" style="167" customWidth="1"/>
    <col min="13069" max="13069" width="16.5703125" style="167" customWidth="1"/>
    <col min="13070" max="13070" width="11.140625" style="167" customWidth="1"/>
    <col min="13071" max="13071" width="9.28515625" style="167" customWidth="1"/>
    <col min="13072" max="13311" width="16.5703125" style="167"/>
    <col min="13312" max="13312" width="3.7109375" style="167" customWidth="1"/>
    <col min="13313" max="13313" width="10.42578125" style="167" customWidth="1"/>
    <col min="13314" max="13314" width="23.140625" style="167" customWidth="1"/>
    <col min="13315" max="13315" width="11" style="167" customWidth="1"/>
    <col min="13316" max="13316" width="8.85546875" style="167" customWidth="1"/>
    <col min="13317" max="13317" width="10.42578125" style="167" customWidth="1"/>
    <col min="13318" max="13318" width="8.5703125" style="167" customWidth="1"/>
    <col min="13319" max="13319" width="9.5703125" style="167" customWidth="1"/>
    <col min="13320" max="13320" width="9.7109375" style="167" customWidth="1"/>
    <col min="13321" max="13321" width="9.85546875" style="167" customWidth="1"/>
    <col min="13322" max="13322" width="10" style="167" customWidth="1"/>
    <col min="13323" max="13323" width="10.7109375" style="167" customWidth="1"/>
    <col min="13324" max="13324" width="10.140625" style="167" customWidth="1"/>
    <col min="13325" max="13325" width="16.5703125" style="167" customWidth="1"/>
    <col min="13326" max="13326" width="11.140625" style="167" customWidth="1"/>
    <col min="13327" max="13327" width="9.28515625" style="167" customWidth="1"/>
    <col min="13328" max="13567" width="16.5703125" style="167"/>
    <col min="13568" max="13568" width="3.7109375" style="167" customWidth="1"/>
    <col min="13569" max="13569" width="10.42578125" style="167" customWidth="1"/>
    <col min="13570" max="13570" width="23.140625" style="167" customWidth="1"/>
    <col min="13571" max="13571" width="11" style="167" customWidth="1"/>
    <col min="13572" max="13572" width="8.85546875" style="167" customWidth="1"/>
    <col min="13573" max="13573" width="10.42578125" style="167" customWidth="1"/>
    <col min="13574" max="13574" width="8.5703125" style="167" customWidth="1"/>
    <col min="13575" max="13575" width="9.5703125" style="167" customWidth="1"/>
    <col min="13576" max="13576" width="9.7109375" style="167" customWidth="1"/>
    <col min="13577" max="13577" width="9.85546875" style="167" customWidth="1"/>
    <col min="13578" max="13578" width="10" style="167" customWidth="1"/>
    <col min="13579" max="13579" width="10.7109375" style="167" customWidth="1"/>
    <col min="13580" max="13580" width="10.140625" style="167" customWidth="1"/>
    <col min="13581" max="13581" width="16.5703125" style="167" customWidth="1"/>
    <col min="13582" max="13582" width="11.140625" style="167" customWidth="1"/>
    <col min="13583" max="13583" width="9.28515625" style="167" customWidth="1"/>
    <col min="13584" max="13823" width="16.5703125" style="167"/>
    <col min="13824" max="13824" width="3.7109375" style="167" customWidth="1"/>
    <col min="13825" max="13825" width="10.42578125" style="167" customWidth="1"/>
    <col min="13826" max="13826" width="23.140625" style="167" customWidth="1"/>
    <col min="13827" max="13827" width="11" style="167" customWidth="1"/>
    <col min="13828" max="13828" width="8.85546875" style="167" customWidth="1"/>
    <col min="13829" max="13829" width="10.42578125" style="167" customWidth="1"/>
    <col min="13830" max="13830" width="8.5703125" style="167" customWidth="1"/>
    <col min="13831" max="13831" width="9.5703125" style="167" customWidth="1"/>
    <col min="13832" max="13832" width="9.7109375" style="167" customWidth="1"/>
    <col min="13833" max="13833" width="9.85546875" style="167" customWidth="1"/>
    <col min="13834" max="13834" width="10" style="167" customWidth="1"/>
    <col min="13835" max="13835" width="10.7109375" style="167" customWidth="1"/>
    <col min="13836" max="13836" width="10.140625" style="167" customWidth="1"/>
    <col min="13837" max="13837" width="16.5703125" style="167" customWidth="1"/>
    <col min="13838" max="13838" width="11.140625" style="167" customWidth="1"/>
    <col min="13839" max="13839" width="9.28515625" style="167" customWidth="1"/>
    <col min="13840" max="14079" width="16.5703125" style="167"/>
    <col min="14080" max="14080" width="3.7109375" style="167" customWidth="1"/>
    <col min="14081" max="14081" width="10.42578125" style="167" customWidth="1"/>
    <col min="14082" max="14082" width="23.140625" style="167" customWidth="1"/>
    <col min="14083" max="14083" width="11" style="167" customWidth="1"/>
    <col min="14084" max="14084" width="8.85546875" style="167" customWidth="1"/>
    <col min="14085" max="14085" width="10.42578125" style="167" customWidth="1"/>
    <col min="14086" max="14086" width="8.5703125" style="167" customWidth="1"/>
    <col min="14087" max="14087" width="9.5703125" style="167" customWidth="1"/>
    <col min="14088" max="14088" width="9.7109375" style="167" customWidth="1"/>
    <col min="14089" max="14089" width="9.85546875" style="167" customWidth="1"/>
    <col min="14090" max="14090" width="10" style="167" customWidth="1"/>
    <col min="14091" max="14091" width="10.7109375" style="167" customWidth="1"/>
    <col min="14092" max="14092" width="10.140625" style="167" customWidth="1"/>
    <col min="14093" max="14093" width="16.5703125" style="167" customWidth="1"/>
    <col min="14094" max="14094" width="11.140625" style="167" customWidth="1"/>
    <col min="14095" max="14095" width="9.28515625" style="167" customWidth="1"/>
    <col min="14096" max="14335" width="16.5703125" style="167"/>
    <col min="14336" max="14336" width="3.7109375" style="167" customWidth="1"/>
    <col min="14337" max="14337" width="10.42578125" style="167" customWidth="1"/>
    <col min="14338" max="14338" width="23.140625" style="167" customWidth="1"/>
    <col min="14339" max="14339" width="11" style="167" customWidth="1"/>
    <col min="14340" max="14340" width="8.85546875" style="167" customWidth="1"/>
    <col min="14341" max="14341" width="10.42578125" style="167" customWidth="1"/>
    <col min="14342" max="14342" width="8.5703125" style="167" customWidth="1"/>
    <col min="14343" max="14343" width="9.5703125" style="167" customWidth="1"/>
    <col min="14344" max="14344" width="9.7109375" style="167" customWidth="1"/>
    <col min="14345" max="14345" width="9.85546875" style="167" customWidth="1"/>
    <col min="14346" max="14346" width="10" style="167" customWidth="1"/>
    <col min="14347" max="14347" width="10.7109375" style="167" customWidth="1"/>
    <col min="14348" max="14348" width="10.140625" style="167" customWidth="1"/>
    <col min="14349" max="14349" width="16.5703125" style="167" customWidth="1"/>
    <col min="14350" max="14350" width="11.140625" style="167" customWidth="1"/>
    <col min="14351" max="14351" width="9.28515625" style="167" customWidth="1"/>
    <col min="14352" max="14591" width="16.5703125" style="167"/>
    <col min="14592" max="14592" width="3.7109375" style="167" customWidth="1"/>
    <col min="14593" max="14593" width="10.42578125" style="167" customWidth="1"/>
    <col min="14594" max="14594" width="23.140625" style="167" customWidth="1"/>
    <col min="14595" max="14595" width="11" style="167" customWidth="1"/>
    <col min="14596" max="14596" width="8.85546875" style="167" customWidth="1"/>
    <col min="14597" max="14597" width="10.42578125" style="167" customWidth="1"/>
    <col min="14598" max="14598" width="8.5703125" style="167" customWidth="1"/>
    <col min="14599" max="14599" width="9.5703125" style="167" customWidth="1"/>
    <col min="14600" max="14600" width="9.7109375" style="167" customWidth="1"/>
    <col min="14601" max="14601" width="9.85546875" style="167" customWidth="1"/>
    <col min="14602" max="14602" width="10" style="167" customWidth="1"/>
    <col min="14603" max="14603" width="10.7109375" style="167" customWidth="1"/>
    <col min="14604" max="14604" width="10.140625" style="167" customWidth="1"/>
    <col min="14605" max="14605" width="16.5703125" style="167" customWidth="1"/>
    <col min="14606" max="14606" width="11.140625" style="167" customWidth="1"/>
    <col min="14607" max="14607" width="9.28515625" style="167" customWidth="1"/>
    <col min="14608" max="14847" width="16.5703125" style="167"/>
    <col min="14848" max="14848" width="3.7109375" style="167" customWidth="1"/>
    <col min="14849" max="14849" width="10.42578125" style="167" customWidth="1"/>
    <col min="14850" max="14850" width="23.140625" style="167" customWidth="1"/>
    <col min="14851" max="14851" width="11" style="167" customWidth="1"/>
    <col min="14852" max="14852" width="8.85546875" style="167" customWidth="1"/>
    <col min="14853" max="14853" width="10.42578125" style="167" customWidth="1"/>
    <col min="14854" max="14854" width="8.5703125" style="167" customWidth="1"/>
    <col min="14855" max="14855" width="9.5703125" style="167" customWidth="1"/>
    <col min="14856" max="14856" width="9.7109375" style="167" customWidth="1"/>
    <col min="14857" max="14857" width="9.85546875" style="167" customWidth="1"/>
    <col min="14858" max="14858" width="10" style="167" customWidth="1"/>
    <col min="14859" max="14859" width="10.7109375" style="167" customWidth="1"/>
    <col min="14860" max="14860" width="10.140625" style="167" customWidth="1"/>
    <col min="14861" max="14861" width="16.5703125" style="167" customWidth="1"/>
    <col min="14862" max="14862" width="11.140625" style="167" customWidth="1"/>
    <col min="14863" max="14863" width="9.28515625" style="167" customWidth="1"/>
    <col min="14864" max="15103" width="16.5703125" style="167"/>
    <col min="15104" max="15104" width="3.7109375" style="167" customWidth="1"/>
    <col min="15105" max="15105" width="10.42578125" style="167" customWidth="1"/>
    <col min="15106" max="15106" width="23.140625" style="167" customWidth="1"/>
    <col min="15107" max="15107" width="11" style="167" customWidth="1"/>
    <col min="15108" max="15108" width="8.85546875" style="167" customWidth="1"/>
    <col min="15109" max="15109" width="10.42578125" style="167" customWidth="1"/>
    <col min="15110" max="15110" width="8.5703125" style="167" customWidth="1"/>
    <col min="15111" max="15111" width="9.5703125" style="167" customWidth="1"/>
    <col min="15112" max="15112" width="9.7109375" style="167" customWidth="1"/>
    <col min="15113" max="15113" width="9.85546875" style="167" customWidth="1"/>
    <col min="15114" max="15114" width="10" style="167" customWidth="1"/>
    <col min="15115" max="15115" width="10.7109375" style="167" customWidth="1"/>
    <col min="15116" max="15116" width="10.140625" style="167" customWidth="1"/>
    <col min="15117" max="15117" width="16.5703125" style="167" customWidth="1"/>
    <col min="15118" max="15118" width="11.140625" style="167" customWidth="1"/>
    <col min="15119" max="15119" width="9.28515625" style="167" customWidth="1"/>
    <col min="15120" max="15359" width="16.5703125" style="167"/>
    <col min="15360" max="15360" width="3.7109375" style="167" customWidth="1"/>
    <col min="15361" max="15361" width="10.42578125" style="167" customWidth="1"/>
    <col min="15362" max="15362" width="23.140625" style="167" customWidth="1"/>
    <col min="15363" max="15363" width="11" style="167" customWidth="1"/>
    <col min="15364" max="15364" width="8.85546875" style="167" customWidth="1"/>
    <col min="15365" max="15365" width="10.42578125" style="167" customWidth="1"/>
    <col min="15366" max="15366" width="8.5703125" style="167" customWidth="1"/>
    <col min="15367" max="15367" width="9.5703125" style="167" customWidth="1"/>
    <col min="15368" max="15368" width="9.7109375" style="167" customWidth="1"/>
    <col min="15369" max="15369" width="9.85546875" style="167" customWidth="1"/>
    <col min="15370" max="15370" width="10" style="167" customWidth="1"/>
    <col min="15371" max="15371" width="10.7109375" style="167" customWidth="1"/>
    <col min="15372" max="15372" width="10.140625" style="167" customWidth="1"/>
    <col min="15373" max="15373" width="16.5703125" style="167" customWidth="1"/>
    <col min="15374" max="15374" width="11.140625" style="167" customWidth="1"/>
    <col min="15375" max="15375" width="9.28515625" style="167" customWidth="1"/>
    <col min="15376" max="15615" width="16.5703125" style="167"/>
    <col min="15616" max="15616" width="3.7109375" style="167" customWidth="1"/>
    <col min="15617" max="15617" width="10.42578125" style="167" customWidth="1"/>
    <col min="15618" max="15618" width="23.140625" style="167" customWidth="1"/>
    <col min="15619" max="15619" width="11" style="167" customWidth="1"/>
    <col min="15620" max="15620" width="8.85546875" style="167" customWidth="1"/>
    <col min="15621" max="15621" width="10.42578125" style="167" customWidth="1"/>
    <col min="15622" max="15622" width="8.5703125" style="167" customWidth="1"/>
    <col min="15623" max="15623" width="9.5703125" style="167" customWidth="1"/>
    <col min="15624" max="15624" width="9.7109375" style="167" customWidth="1"/>
    <col min="15625" max="15625" width="9.85546875" style="167" customWidth="1"/>
    <col min="15626" max="15626" width="10" style="167" customWidth="1"/>
    <col min="15627" max="15627" width="10.7109375" style="167" customWidth="1"/>
    <col min="15628" max="15628" width="10.140625" style="167" customWidth="1"/>
    <col min="15629" max="15629" width="16.5703125" style="167" customWidth="1"/>
    <col min="15630" max="15630" width="11.140625" style="167" customWidth="1"/>
    <col min="15631" max="15631" width="9.28515625" style="167" customWidth="1"/>
    <col min="15632" max="15871" width="16.5703125" style="167"/>
    <col min="15872" max="15872" width="3.7109375" style="167" customWidth="1"/>
    <col min="15873" max="15873" width="10.42578125" style="167" customWidth="1"/>
    <col min="15874" max="15874" width="23.140625" style="167" customWidth="1"/>
    <col min="15875" max="15875" width="11" style="167" customWidth="1"/>
    <col min="15876" max="15876" width="8.85546875" style="167" customWidth="1"/>
    <col min="15877" max="15877" width="10.42578125" style="167" customWidth="1"/>
    <col min="15878" max="15878" width="8.5703125" style="167" customWidth="1"/>
    <col min="15879" max="15879" width="9.5703125" style="167" customWidth="1"/>
    <col min="15880" max="15880" width="9.7109375" style="167" customWidth="1"/>
    <col min="15881" max="15881" width="9.85546875" style="167" customWidth="1"/>
    <col min="15882" max="15882" width="10" style="167" customWidth="1"/>
    <col min="15883" max="15883" width="10.7109375" style="167" customWidth="1"/>
    <col min="15884" max="15884" width="10.140625" style="167" customWidth="1"/>
    <col min="15885" max="15885" width="16.5703125" style="167" customWidth="1"/>
    <col min="15886" max="15886" width="11.140625" style="167" customWidth="1"/>
    <col min="15887" max="15887" width="9.28515625" style="167" customWidth="1"/>
    <col min="15888" max="16127" width="16.5703125" style="167"/>
    <col min="16128" max="16128" width="3.7109375" style="167" customWidth="1"/>
    <col min="16129" max="16129" width="10.42578125" style="167" customWidth="1"/>
    <col min="16130" max="16130" width="23.140625" style="167" customWidth="1"/>
    <col min="16131" max="16131" width="11" style="167" customWidth="1"/>
    <col min="16132" max="16132" width="8.85546875" style="167" customWidth="1"/>
    <col min="16133" max="16133" width="10.42578125" style="167" customWidth="1"/>
    <col min="16134" max="16134" width="8.5703125" style="167" customWidth="1"/>
    <col min="16135" max="16135" width="9.5703125" style="167" customWidth="1"/>
    <col min="16136" max="16136" width="9.7109375" style="167" customWidth="1"/>
    <col min="16137" max="16137" width="9.85546875" style="167" customWidth="1"/>
    <col min="16138" max="16138" width="10" style="167" customWidth="1"/>
    <col min="16139" max="16139" width="10.7109375" style="167" customWidth="1"/>
    <col min="16140" max="16140" width="10.140625" style="167" customWidth="1"/>
    <col min="16141" max="16141" width="16.5703125" style="167" customWidth="1"/>
    <col min="16142" max="16142" width="11.140625" style="167" customWidth="1"/>
    <col min="16143" max="16143" width="9.28515625" style="167" customWidth="1"/>
    <col min="16144" max="16384" width="16.5703125" style="167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8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8" customFormat="1" ht="15" customHeight="1">
      <c r="B6" s="182" t="s">
        <v>48</v>
      </c>
      <c r="C6" s="183" t="s">
        <v>177</v>
      </c>
      <c r="D6" s="183"/>
      <c r="E6" s="184" t="s">
        <v>212</v>
      </c>
      <c r="F6" s="184"/>
      <c r="G6" s="183" t="s">
        <v>178</v>
      </c>
      <c r="H6" s="183"/>
      <c r="I6" s="184" t="s">
        <v>179</v>
      </c>
      <c r="J6" s="184"/>
      <c r="K6" s="183" t="s">
        <v>180</v>
      </c>
      <c r="L6" s="183"/>
    </row>
    <row r="7" spans="2:17" s="168" customFormat="1" ht="30" customHeight="1">
      <c r="B7" s="182"/>
      <c r="C7" s="69" t="s">
        <v>273</v>
      </c>
      <c r="D7" s="91" t="s">
        <v>213</v>
      </c>
      <c r="E7" s="47" t="s">
        <v>273</v>
      </c>
      <c r="F7" s="171" t="s">
        <v>213</v>
      </c>
      <c r="G7" s="49" t="s">
        <v>273</v>
      </c>
      <c r="H7" s="91" t="s">
        <v>213</v>
      </c>
      <c r="I7" s="47" t="s">
        <v>273</v>
      </c>
      <c r="J7" s="171" t="s">
        <v>213</v>
      </c>
      <c r="K7" s="49" t="s">
        <v>273</v>
      </c>
      <c r="L7" s="91" t="s">
        <v>213</v>
      </c>
    </row>
    <row r="8" spans="2:17" ht="15" customHeight="1">
      <c r="B8" s="185" t="s">
        <v>27</v>
      </c>
      <c r="C8" s="186">
        <v>47090</v>
      </c>
      <c r="D8" s="61">
        <v>0.35072170169663208</v>
      </c>
      <c r="E8" s="187">
        <v>33586</v>
      </c>
      <c r="F8" s="188">
        <v>0.40904163977152325</v>
      </c>
      <c r="G8" s="186">
        <v>13468</v>
      </c>
      <c r="H8" s="61">
        <v>0.26488346936768609</v>
      </c>
      <c r="I8" s="187">
        <v>22</v>
      </c>
      <c r="J8" s="189">
        <v>4.3052837573385516E-2</v>
      </c>
      <c r="K8" s="186">
        <v>14</v>
      </c>
      <c r="L8" s="61">
        <v>1.7478152309612985E-2</v>
      </c>
      <c r="M8" s="190"/>
      <c r="N8" s="190"/>
    </row>
    <row r="9" spans="2:17" ht="15" customHeight="1">
      <c r="B9" s="185" t="s">
        <v>181</v>
      </c>
      <c r="C9" s="186">
        <v>17</v>
      </c>
      <c r="D9" s="61">
        <v>1.2661433274246644E-4</v>
      </c>
      <c r="E9" s="187">
        <v>0</v>
      </c>
      <c r="F9" s="191">
        <v>0</v>
      </c>
      <c r="G9" s="186">
        <v>0</v>
      </c>
      <c r="H9" s="192">
        <v>0</v>
      </c>
      <c r="I9" s="187">
        <v>0</v>
      </c>
      <c r="J9" s="193" t="s">
        <v>86</v>
      </c>
      <c r="K9" s="186">
        <v>17</v>
      </c>
      <c r="L9" s="61">
        <v>2.1223470661672909E-2</v>
      </c>
      <c r="M9" s="190"/>
      <c r="N9" s="190"/>
    </row>
    <row r="10" spans="2:17" ht="15" customHeight="1">
      <c r="B10" s="185" t="s">
        <v>182</v>
      </c>
      <c r="C10" s="186">
        <v>111</v>
      </c>
      <c r="D10" s="61">
        <v>8.267171137890456E-4</v>
      </c>
      <c r="E10" s="187">
        <v>18</v>
      </c>
      <c r="F10" s="188">
        <v>2.1922079187421597E-4</v>
      </c>
      <c r="G10" s="186">
        <v>20</v>
      </c>
      <c r="H10" s="61">
        <v>3.9335234536335925E-4</v>
      </c>
      <c r="I10" s="187">
        <v>0</v>
      </c>
      <c r="J10" s="193" t="s">
        <v>86</v>
      </c>
      <c r="K10" s="186">
        <v>73</v>
      </c>
      <c r="L10" s="61">
        <v>9.1136079900124844E-2</v>
      </c>
      <c r="M10" s="190"/>
      <c r="N10" s="190"/>
    </row>
    <row r="11" spans="2:17" ht="15" customHeight="1">
      <c r="B11" s="185" t="s">
        <v>28</v>
      </c>
      <c r="C11" s="186">
        <v>39216</v>
      </c>
      <c r="D11" s="61">
        <v>0.29207692193109203</v>
      </c>
      <c r="E11" s="187">
        <v>16604</v>
      </c>
      <c r="F11" s="188">
        <v>0.20221900157108233</v>
      </c>
      <c r="G11" s="186">
        <v>22592</v>
      </c>
      <c r="H11" s="61">
        <v>0.44433080932245056</v>
      </c>
      <c r="I11" s="187">
        <v>0</v>
      </c>
      <c r="J11" s="193" t="s">
        <v>86</v>
      </c>
      <c r="K11" s="186">
        <v>20</v>
      </c>
      <c r="L11" s="61">
        <v>2.4968789013732832E-2</v>
      </c>
      <c r="M11" s="190"/>
      <c r="N11" s="190"/>
    </row>
    <row r="12" spans="2:17" ht="15" customHeight="1">
      <c r="B12" s="185" t="s">
        <v>214</v>
      </c>
      <c r="C12" s="186">
        <v>268</v>
      </c>
      <c r="D12" s="61">
        <v>1.9960377161753534E-3</v>
      </c>
      <c r="E12" s="187">
        <v>234</v>
      </c>
      <c r="F12" s="191">
        <v>0</v>
      </c>
      <c r="G12" s="186">
        <v>0</v>
      </c>
      <c r="H12" s="192">
        <v>0</v>
      </c>
      <c r="I12" s="187">
        <v>0</v>
      </c>
      <c r="J12" s="193" t="s">
        <v>86</v>
      </c>
      <c r="K12" s="186">
        <v>34</v>
      </c>
      <c r="L12" s="61">
        <v>4.2446941323345817E-2</v>
      </c>
      <c r="M12" s="190"/>
      <c r="N12" s="190"/>
    </row>
    <row r="13" spans="2:17" ht="15" customHeight="1">
      <c r="B13" s="185" t="s">
        <v>184</v>
      </c>
      <c r="C13" s="186">
        <v>1026</v>
      </c>
      <c r="D13" s="61">
        <v>7.6415473761041516E-3</v>
      </c>
      <c r="E13" s="187">
        <v>986</v>
      </c>
      <c r="F13" s="188">
        <v>1.2008427821554275E-2</v>
      </c>
      <c r="G13" s="186">
        <v>28</v>
      </c>
      <c r="H13" s="61">
        <v>5.5069328350870294E-4</v>
      </c>
      <c r="I13" s="187">
        <v>0</v>
      </c>
      <c r="J13" s="193" t="s">
        <v>86</v>
      </c>
      <c r="K13" s="186">
        <v>12</v>
      </c>
      <c r="L13" s="61">
        <v>1.4981273408239701E-2</v>
      </c>
      <c r="M13" s="190"/>
      <c r="N13" s="190"/>
    </row>
    <row r="14" spans="2:17" ht="15" customHeight="1">
      <c r="B14" s="185" t="s">
        <v>185</v>
      </c>
      <c r="C14" s="186">
        <v>20</v>
      </c>
      <c r="D14" s="61">
        <v>1.4895803852054876E-4</v>
      </c>
      <c r="E14" s="187">
        <v>0</v>
      </c>
      <c r="F14" s="191">
        <v>0</v>
      </c>
      <c r="G14" s="186">
        <v>0</v>
      </c>
      <c r="H14" s="192">
        <v>0</v>
      </c>
      <c r="I14" s="187">
        <v>0</v>
      </c>
      <c r="J14" s="193" t="s">
        <v>86</v>
      </c>
      <c r="K14" s="186">
        <v>20</v>
      </c>
      <c r="L14" s="61">
        <v>2.4968789013732832E-2</v>
      </c>
      <c r="M14" s="190"/>
      <c r="N14" s="190"/>
      <c r="O14" s="190"/>
      <c r="P14" s="190"/>
      <c r="Q14" s="190"/>
    </row>
    <row r="15" spans="2:17" ht="15" customHeight="1">
      <c r="B15" s="185" t="s">
        <v>186</v>
      </c>
      <c r="C15" s="186">
        <v>163</v>
      </c>
      <c r="D15" s="61">
        <v>1.2140080139424723E-3</v>
      </c>
      <c r="E15" s="187">
        <v>46</v>
      </c>
      <c r="F15" s="188">
        <v>5.6023091256744088E-4</v>
      </c>
      <c r="G15" s="186">
        <v>4</v>
      </c>
      <c r="H15" s="61">
        <v>7.8670469072671849E-5</v>
      </c>
      <c r="I15" s="187">
        <v>78</v>
      </c>
      <c r="J15" s="189">
        <v>0.15264187866927592</v>
      </c>
      <c r="K15" s="186">
        <v>35</v>
      </c>
      <c r="L15" s="61">
        <v>4.3695380774032462E-2</v>
      </c>
      <c r="M15" s="190"/>
      <c r="N15" s="190"/>
      <c r="O15" s="190"/>
      <c r="P15" s="190"/>
      <c r="Q15" s="190"/>
    </row>
    <row r="16" spans="2:17" ht="15" customHeight="1">
      <c r="B16" s="185" t="s">
        <v>187</v>
      </c>
      <c r="C16" s="186">
        <v>1418</v>
      </c>
      <c r="D16" s="61">
        <v>1.0561124931106907E-2</v>
      </c>
      <c r="E16" s="187">
        <v>930</v>
      </c>
      <c r="F16" s="188">
        <v>1.1326407580167825E-2</v>
      </c>
      <c r="G16" s="186">
        <v>387</v>
      </c>
      <c r="H16" s="61">
        <v>7.611367882781001E-3</v>
      </c>
      <c r="I16" s="187">
        <v>38</v>
      </c>
      <c r="J16" s="189">
        <v>7.4363992172211346E-2</v>
      </c>
      <c r="K16" s="186">
        <v>63</v>
      </c>
      <c r="L16" s="61">
        <v>7.8651685393258425E-2</v>
      </c>
      <c r="M16" s="190"/>
      <c r="N16" s="190"/>
      <c r="O16" s="190"/>
      <c r="P16" s="190"/>
      <c r="Q16" s="190"/>
    </row>
    <row r="17" spans="2:17" ht="15" customHeight="1">
      <c r="B17" s="185" t="s">
        <v>188</v>
      </c>
      <c r="C17" s="186">
        <v>4</v>
      </c>
      <c r="D17" s="61">
        <v>2.9791607704109751E-5</v>
      </c>
      <c r="E17" s="187">
        <v>0</v>
      </c>
      <c r="F17" s="191">
        <v>0</v>
      </c>
      <c r="G17" s="186">
        <v>0</v>
      </c>
      <c r="H17" s="192">
        <v>0</v>
      </c>
      <c r="I17" s="187">
        <v>0</v>
      </c>
      <c r="J17" s="193" t="s">
        <v>86</v>
      </c>
      <c r="K17" s="186">
        <v>4</v>
      </c>
      <c r="L17" s="61">
        <v>4.9937578027465668E-3</v>
      </c>
      <c r="M17" s="190"/>
      <c r="N17" s="190"/>
      <c r="O17" s="190"/>
      <c r="P17" s="190"/>
      <c r="Q17" s="190"/>
    </row>
    <row r="18" spans="2:17" ht="15" customHeight="1">
      <c r="B18" s="185" t="s">
        <v>215</v>
      </c>
      <c r="C18" s="186">
        <v>2339</v>
      </c>
      <c r="D18" s="61">
        <v>1.7420642604978179E-2</v>
      </c>
      <c r="E18" s="187">
        <v>2261</v>
      </c>
      <c r="F18" s="188">
        <v>2.7536567245977906E-2</v>
      </c>
      <c r="G18" s="186">
        <v>30</v>
      </c>
      <c r="H18" s="61">
        <v>5.9002851804503887E-4</v>
      </c>
      <c r="I18" s="187">
        <v>15</v>
      </c>
      <c r="J18" s="189">
        <v>2.9354207436399216E-2</v>
      </c>
      <c r="K18" s="186">
        <v>33</v>
      </c>
      <c r="L18" s="61">
        <v>4.1198501872659173E-2</v>
      </c>
      <c r="M18" s="190"/>
      <c r="N18" s="190"/>
      <c r="O18" s="190"/>
      <c r="P18" s="190"/>
      <c r="Q18" s="190"/>
    </row>
    <row r="19" spans="2:17" ht="15" customHeight="1">
      <c r="B19" s="185" t="s">
        <v>216</v>
      </c>
      <c r="C19" s="186">
        <v>80</v>
      </c>
      <c r="D19" s="61">
        <v>5.9583215408219505E-4</v>
      </c>
      <c r="E19" s="187">
        <v>0</v>
      </c>
      <c r="F19" s="191">
        <v>0</v>
      </c>
      <c r="G19" s="186">
        <v>0</v>
      </c>
      <c r="H19" s="194" t="s">
        <v>86</v>
      </c>
      <c r="I19" s="187">
        <v>65</v>
      </c>
      <c r="J19" s="189">
        <v>0.12720156555772993</v>
      </c>
      <c r="K19" s="186">
        <v>15</v>
      </c>
      <c r="L19" s="61">
        <v>1.8726591760299626E-2</v>
      </c>
      <c r="M19" s="190"/>
      <c r="N19" s="190"/>
      <c r="O19" s="190"/>
      <c r="P19" s="190"/>
      <c r="Q19" s="190"/>
    </row>
    <row r="20" spans="2:17" ht="15" customHeight="1">
      <c r="B20" s="185" t="s">
        <v>191</v>
      </c>
      <c r="C20" s="186">
        <v>97</v>
      </c>
      <c r="D20" s="61">
        <v>7.2244648682466149E-4</v>
      </c>
      <c r="E20" s="187">
        <v>0</v>
      </c>
      <c r="F20" s="191">
        <v>0</v>
      </c>
      <c r="G20" s="186">
        <v>0</v>
      </c>
      <c r="H20" s="194" t="s">
        <v>86</v>
      </c>
      <c r="I20" s="187">
        <v>0</v>
      </c>
      <c r="J20" s="193" t="s">
        <v>86</v>
      </c>
      <c r="K20" s="186">
        <v>97</v>
      </c>
      <c r="L20" s="61">
        <v>0.12109862671660425</v>
      </c>
      <c r="M20" s="190"/>
      <c r="N20" s="190"/>
      <c r="O20" s="190"/>
      <c r="P20" s="190"/>
      <c r="Q20" s="190"/>
    </row>
    <row r="21" spans="2:17" ht="15" customHeight="1">
      <c r="B21" s="185" t="s">
        <v>217</v>
      </c>
      <c r="C21" s="186">
        <v>1173</v>
      </c>
      <c r="D21" s="61">
        <v>8.7363889592301843E-3</v>
      </c>
      <c r="E21" s="187">
        <v>689</v>
      </c>
      <c r="F21" s="188">
        <v>8.3912847556297122E-3</v>
      </c>
      <c r="G21" s="186">
        <v>414</v>
      </c>
      <c r="H21" s="61">
        <v>8.1423935490215361E-3</v>
      </c>
      <c r="I21" s="187">
        <v>22</v>
      </c>
      <c r="J21" s="189">
        <v>4.3052837573385516E-2</v>
      </c>
      <c r="K21" s="186">
        <v>48</v>
      </c>
      <c r="L21" s="61">
        <v>5.9925093632958802E-2</v>
      </c>
      <c r="M21" s="190"/>
      <c r="N21" s="190"/>
      <c r="O21" s="190"/>
      <c r="P21" s="190"/>
      <c r="Q21" s="190"/>
    </row>
    <row r="22" spans="2:17" ht="15" customHeight="1">
      <c r="B22" s="185" t="s">
        <v>193</v>
      </c>
      <c r="C22" s="186">
        <v>24</v>
      </c>
      <c r="D22" s="61">
        <v>1.7874964622465852E-4</v>
      </c>
      <c r="E22" s="187">
        <v>0</v>
      </c>
      <c r="F22" s="191">
        <v>0</v>
      </c>
      <c r="G22" s="186">
        <v>0</v>
      </c>
      <c r="H22" s="194" t="s">
        <v>86</v>
      </c>
      <c r="I22" s="187">
        <v>0</v>
      </c>
      <c r="J22" s="193" t="s">
        <v>86</v>
      </c>
      <c r="K22" s="186">
        <v>24</v>
      </c>
      <c r="L22" s="61">
        <v>2.9962546816479401E-2</v>
      </c>
      <c r="M22" s="190"/>
      <c r="N22" s="190"/>
      <c r="O22" s="190"/>
      <c r="P22" s="190"/>
      <c r="Q22" s="190"/>
    </row>
    <row r="23" spans="2:17" ht="15" customHeight="1">
      <c r="B23" s="185" t="s">
        <v>194</v>
      </c>
      <c r="C23" s="186">
        <v>158</v>
      </c>
      <c r="D23" s="61">
        <v>1.1767685043123353E-3</v>
      </c>
      <c r="E23" s="187">
        <v>67</v>
      </c>
      <c r="F23" s="188">
        <v>8.1598850308735944E-4</v>
      </c>
      <c r="G23" s="186">
        <v>34</v>
      </c>
      <c r="H23" s="61">
        <v>6.6869898711771072E-4</v>
      </c>
      <c r="I23" s="187">
        <v>28</v>
      </c>
      <c r="J23" s="189">
        <v>5.4794520547945202E-2</v>
      </c>
      <c r="K23" s="186">
        <v>29</v>
      </c>
      <c r="L23" s="61">
        <v>3.6204744069912607E-2</v>
      </c>
      <c r="M23" s="190"/>
      <c r="N23" s="190"/>
      <c r="O23" s="190"/>
      <c r="P23" s="190"/>
      <c r="Q23" s="190"/>
    </row>
    <row r="24" spans="2:17" ht="15" customHeight="1">
      <c r="B24" s="185" t="s">
        <v>29</v>
      </c>
      <c r="C24" s="186">
        <v>22968</v>
      </c>
      <c r="D24" s="61">
        <v>0.17106341143699819</v>
      </c>
      <c r="E24" s="187">
        <v>16191</v>
      </c>
      <c r="F24" s="188">
        <v>0.19718910229085729</v>
      </c>
      <c r="G24" s="186">
        <v>6777</v>
      </c>
      <c r="H24" s="61">
        <v>0.13328744222637429</v>
      </c>
      <c r="I24" s="187">
        <v>0</v>
      </c>
      <c r="J24" s="193" t="s">
        <v>86</v>
      </c>
      <c r="K24" s="186">
        <v>0</v>
      </c>
      <c r="L24" s="81" t="s">
        <v>86</v>
      </c>
      <c r="M24" s="190"/>
      <c r="N24" s="190"/>
      <c r="O24" s="190"/>
      <c r="P24" s="190"/>
      <c r="Q24" s="190"/>
    </row>
    <row r="25" spans="2:17" ht="15" customHeight="1">
      <c r="B25" s="185" t="s">
        <v>195</v>
      </c>
      <c r="C25" s="186">
        <v>1886</v>
      </c>
      <c r="D25" s="61">
        <v>1.4046743032487749E-2</v>
      </c>
      <c r="E25" s="187">
        <v>1355</v>
      </c>
      <c r="F25" s="188">
        <v>1.6502454054975704E-2</v>
      </c>
      <c r="G25" s="186">
        <v>342</v>
      </c>
      <c r="H25" s="61">
        <v>6.7263251057134432E-3</v>
      </c>
      <c r="I25" s="187">
        <v>90</v>
      </c>
      <c r="J25" s="189">
        <v>0.17612524461839529</v>
      </c>
      <c r="K25" s="186">
        <v>99</v>
      </c>
      <c r="L25" s="61">
        <v>0.12359550561797752</v>
      </c>
      <c r="M25" s="190"/>
      <c r="N25" s="190"/>
      <c r="O25" s="190"/>
      <c r="P25" s="190"/>
      <c r="Q25" s="190"/>
    </row>
    <row r="26" spans="2:17" ht="15" customHeight="1">
      <c r="B26" s="185" t="s">
        <v>196</v>
      </c>
      <c r="C26" s="186">
        <v>77</v>
      </c>
      <c r="D26" s="61">
        <v>5.7348844830411273E-4</v>
      </c>
      <c r="E26" s="187">
        <v>21</v>
      </c>
      <c r="F26" s="188">
        <v>2.5575759051991862E-4</v>
      </c>
      <c r="G26" s="186">
        <v>7</v>
      </c>
      <c r="H26" s="61">
        <v>1.3767332087717574E-4</v>
      </c>
      <c r="I26" s="187">
        <v>20</v>
      </c>
      <c r="J26" s="189">
        <v>3.9138943248532287E-2</v>
      </c>
      <c r="K26" s="186">
        <v>29</v>
      </c>
      <c r="L26" s="61">
        <v>3.6204744069912607E-2</v>
      </c>
      <c r="M26" s="190"/>
      <c r="N26" s="190"/>
      <c r="O26" s="190"/>
      <c r="P26" s="190"/>
      <c r="Q26" s="190"/>
    </row>
    <row r="27" spans="2:17" ht="15" customHeight="1">
      <c r="B27" s="185" t="s">
        <v>197</v>
      </c>
      <c r="C27" s="186">
        <v>32</v>
      </c>
      <c r="D27" s="61">
        <v>2.3833286163287801E-4</v>
      </c>
      <c r="E27" s="187">
        <v>0</v>
      </c>
      <c r="F27" s="191">
        <v>0</v>
      </c>
      <c r="G27" s="186">
        <v>0</v>
      </c>
      <c r="H27" s="194" t="s">
        <v>86</v>
      </c>
      <c r="I27" s="187">
        <v>16</v>
      </c>
      <c r="J27" s="189">
        <v>3.131115459882583E-2</v>
      </c>
      <c r="K27" s="186">
        <v>16</v>
      </c>
      <c r="L27" s="61">
        <v>1.9975031210986267E-2</v>
      </c>
      <c r="M27" s="190"/>
      <c r="N27" s="190"/>
      <c r="O27" s="190"/>
      <c r="P27" s="190"/>
      <c r="Q27" s="190"/>
    </row>
    <row r="28" spans="2:17" ht="15" customHeight="1">
      <c r="B28" s="185" t="s">
        <v>198</v>
      </c>
      <c r="C28" s="186">
        <v>4538</v>
      </c>
      <c r="D28" s="61">
        <v>3.3798578940312511E-2</v>
      </c>
      <c r="E28" s="187">
        <v>1688</v>
      </c>
      <c r="F28" s="188">
        <v>2.0558038704648698E-2</v>
      </c>
      <c r="G28" s="186">
        <v>2790</v>
      </c>
      <c r="H28" s="61">
        <v>5.4872652178188611E-2</v>
      </c>
      <c r="I28" s="187">
        <v>32</v>
      </c>
      <c r="J28" s="193" t="s">
        <v>86</v>
      </c>
      <c r="K28" s="186">
        <v>28</v>
      </c>
      <c r="L28" s="61">
        <v>3.495630461922597E-2</v>
      </c>
      <c r="M28" s="190"/>
      <c r="N28" s="190"/>
      <c r="O28" s="190"/>
      <c r="P28" s="190"/>
      <c r="Q28" s="190"/>
    </row>
    <row r="29" spans="2:17" ht="15" customHeight="1">
      <c r="B29" s="185" t="s">
        <v>218</v>
      </c>
      <c r="C29" s="186">
        <v>2799</v>
      </c>
      <c r="D29" s="61">
        <v>2.0846677490950798E-2</v>
      </c>
      <c r="E29" s="187">
        <v>2785</v>
      </c>
      <c r="F29" s="188">
        <v>3.3918328076093976E-2</v>
      </c>
      <c r="G29" s="186">
        <v>6</v>
      </c>
      <c r="H29" s="61">
        <v>1.1800570360900777E-4</v>
      </c>
      <c r="I29" s="187">
        <v>0</v>
      </c>
      <c r="J29" s="193" t="s">
        <v>86</v>
      </c>
      <c r="K29" s="186">
        <v>8</v>
      </c>
      <c r="L29" s="61">
        <v>9.9875156054931337E-3</v>
      </c>
      <c r="M29" s="190"/>
      <c r="N29" s="190"/>
      <c r="O29" s="190"/>
      <c r="P29" s="190"/>
      <c r="Q29" s="190"/>
    </row>
    <row r="30" spans="2:17" ht="15" customHeight="1">
      <c r="B30" s="185" t="s">
        <v>200</v>
      </c>
      <c r="C30" s="186">
        <v>810</v>
      </c>
      <c r="D30" s="61">
        <v>6.032800560082225E-3</v>
      </c>
      <c r="E30" s="187">
        <v>804</v>
      </c>
      <c r="F30" s="188">
        <v>9.7918620370483142E-3</v>
      </c>
      <c r="G30" s="186">
        <v>6</v>
      </c>
      <c r="H30" s="61">
        <v>1.1800570360900777E-4</v>
      </c>
      <c r="I30" s="187">
        <v>0</v>
      </c>
      <c r="J30" s="193" t="s">
        <v>86</v>
      </c>
      <c r="K30" s="186">
        <v>0</v>
      </c>
      <c r="L30" s="81" t="s">
        <v>86</v>
      </c>
      <c r="M30" s="190"/>
      <c r="N30" s="190"/>
      <c r="O30" s="190"/>
      <c r="P30" s="190"/>
      <c r="Q30" s="190"/>
    </row>
    <row r="31" spans="2:17" ht="15" customHeight="1">
      <c r="B31" s="185" t="s">
        <v>201</v>
      </c>
      <c r="C31" s="186">
        <v>7280</v>
      </c>
      <c r="D31" s="61">
        <v>5.4220726021479752E-2</v>
      </c>
      <c r="E31" s="187">
        <v>3635</v>
      </c>
      <c r="F31" s="188">
        <v>4.427042102570973E-2</v>
      </c>
      <c r="G31" s="186">
        <v>3645</v>
      </c>
      <c r="H31" s="61">
        <v>7.1688464942472219E-2</v>
      </c>
      <c r="I31" s="187">
        <v>0</v>
      </c>
      <c r="J31" s="193" t="s">
        <v>86</v>
      </c>
      <c r="K31" s="186">
        <v>0</v>
      </c>
      <c r="L31" s="81" t="s">
        <v>86</v>
      </c>
      <c r="M31" s="190"/>
      <c r="N31" s="190"/>
      <c r="O31" s="190"/>
      <c r="P31" s="190"/>
      <c r="Q31" s="190"/>
    </row>
    <row r="32" spans="2:17" ht="15" customHeight="1">
      <c r="B32" s="185" t="s">
        <v>219</v>
      </c>
      <c r="C32" s="186">
        <v>18</v>
      </c>
      <c r="D32" s="61">
        <v>1.340622346684939E-4</v>
      </c>
      <c r="E32" s="187">
        <v>14</v>
      </c>
      <c r="F32" s="188">
        <v>1.7050506034661244E-4</v>
      </c>
      <c r="G32" s="186">
        <v>0</v>
      </c>
      <c r="H32" s="194" t="s">
        <v>86</v>
      </c>
      <c r="I32" s="187">
        <v>0</v>
      </c>
      <c r="J32" s="193" t="s">
        <v>86</v>
      </c>
      <c r="K32" s="186">
        <v>4</v>
      </c>
      <c r="L32" s="61">
        <v>4.9937578027465668E-3</v>
      </c>
      <c r="M32" s="190"/>
      <c r="N32" s="190"/>
      <c r="O32" s="190"/>
      <c r="P32" s="190"/>
      <c r="Q32" s="190"/>
    </row>
    <row r="33" spans="2:17" ht="15" customHeight="1">
      <c r="B33" s="185" t="s">
        <v>203</v>
      </c>
      <c r="C33" s="186">
        <v>143</v>
      </c>
      <c r="D33" s="61">
        <v>1.0650499754219236E-3</v>
      </c>
      <c r="E33" s="187">
        <v>98</v>
      </c>
      <c r="F33" s="188">
        <v>1.193535422426287E-3</v>
      </c>
      <c r="G33" s="186">
        <v>10</v>
      </c>
      <c r="H33" s="61">
        <v>1.9667617268167962E-4</v>
      </c>
      <c r="I33" s="187">
        <v>24</v>
      </c>
      <c r="J33" s="193" t="s">
        <v>86</v>
      </c>
      <c r="K33" s="186">
        <v>11</v>
      </c>
      <c r="L33" s="81" t="s">
        <v>86</v>
      </c>
      <c r="M33" s="190"/>
      <c r="N33" s="190"/>
      <c r="O33" s="190"/>
      <c r="P33" s="190"/>
      <c r="Q33" s="190"/>
    </row>
    <row r="34" spans="2:17" ht="15" customHeight="1">
      <c r="B34" s="185" t="s">
        <v>204</v>
      </c>
      <c r="C34" s="186">
        <v>296</v>
      </c>
      <c r="D34" s="61">
        <v>2.2045789701041216E-3</v>
      </c>
      <c r="E34" s="187">
        <v>0</v>
      </c>
      <c r="F34" s="188">
        <v>0</v>
      </c>
      <c r="G34" s="186">
        <v>272</v>
      </c>
      <c r="H34" s="61">
        <v>5.3495918969416857E-3</v>
      </c>
      <c r="I34" s="187">
        <v>0</v>
      </c>
      <c r="J34" s="193" t="s">
        <v>86</v>
      </c>
      <c r="K34" s="186">
        <v>24</v>
      </c>
      <c r="L34" s="61">
        <v>2.9962546816479401E-2</v>
      </c>
      <c r="M34" s="190"/>
      <c r="N34" s="190"/>
      <c r="O34" s="190"/>
      <c r="P34" s="190"/>
      <c r="Q34" s="190"/>
    </row>
    <row r="35" spans="2:17" ht="15" customHeight="1">
      <c r="B35" s="185" t="s">
        <v>205</v>
      </c>
      <c r="C35" s="186">
        <v>30</v>
      </c>
      <c r="D35" s="61">
        <v>2.2343705778082314E-4</v>
      </c>
      <c r="E35" s="187">
        <v>0</v>
      </c>
      <c r="F35" s="188">
        <v>0</v>
      </c>
      <c r="G35" s="186">
        <v>0</v>
      </c>
      <c r="H35" s="194" t="s">
        <v>86</v>
      </c>
      <c r="I35" s="187">
        <v>21</v>
      </c>
      <c r="J35" s="189">
        <v>4.1095890410958902E-2</v>
      </c>
      <c r="K35" s="186">
        <v>9</v>
      </c>
      <c r="L35" s="81" t="s">
        <v>86</v>
      </c>
      <c r="M35" s="190"/>
      <c r="N35" s="190"/>
      <c r="O35" s="190"/>
      <c r="P35" s="190"/>
      <c r="Q35" s="190"/>
    </row>
    <row r="36" spans="2:17" ht="15" customHeight="1">
      <c r="B36" s="185" t="s">
        <v>206</v>
      </c>
      <c r="C36" s="186">
        <v>16</v>
      </c>
      <c r="D36" s="61">
        <v>1.19166430816439E-4</v>
      </c>
      <c r="E36" s="187">
        <v>0</v>
      </c>
      <c r="F36" s="188">
        <v>0</v>
      </c>
      <c r="G36" s="186">
        <v>7</v>
      </c>
      <c r="H36" s="61">
        <v>1.3767332087717574E-4</v>
      </c>
      <c r="I36" s="187">
        <v>0</v>
      </c>
      <c r="J36" s="193" t="s">
        <v>86</v>
      </c>
      <c r="K36" s="186">
        <v>9</v>
      </c>
      <c r="L36" s="61">
        <v>1.1235955056179775E-2</v>
      </c>
      <c r="M36" s="190"/>
      <c r="N36" s="190"/>
      <c r="O36" s="190"/>
      <c r="P36" s="190"/>
      <c r="Q36" s="190"/>
    </row>
    <row r="37" spans="2:17" ht="15" customHeight="1">
      <c r="B37" s="185" t="s">
        <v>207</v>
      </c>
      <c r="C37" s="186">
        <v>12</v>
      </c>
      <c r="D37" s="61">
        <v>8.9374823112329261E-5</v>
      </c>
      <c r="E37" s="187">
        <v>0</v>
      </c>
      <c r="F37" s="188">
        <v>0</v>
      </c>
      <c r="G37" s="186">
        <v>0</v>
      </c>
      <c r="H37" s="194" t="s">
        <v>86</v>
      </c>
      <c r="I37" s="187">
        <v>0</v>
      </c>
      <c r="J37" s="193" t="s">
        <v>86</v>
      </c>
      <c r="K37" s="186">
        <v>12</v>
      </c>
      <c r="L37" s="61">
        <v>1.4981273408239701E-2</v>
      </c>
      <c r="M37" s="190"/>
      <c r="N37" s="190"/>
      <c r="O37" s="190"/>
      <c r="P37" s="190"/>
      <c r="Q37" s="190"/>
    </row>
    <row r="38" spans="2:17" ht="15" customHeight="1">
      <c r="B38" s="185" t="s">
        <v>208</v>
      </c>
      <c r="C38" s="186">
        <v>157</v>
      </c>
      <c r="D38" s="61">
        <v>1.1693206023863077E-3</v>
      </c>
      <c r="E38" s="187">
        <v>97</v>
      </c>
      <c r="F38" s="188">
        <v>1.1813564895443861E-3</v>
      </c>
      <c r="G38" s="186">
        <v>6</v>
      </c>
      <c r="H38" s="61">
        <v>1.1800570360900777E-4</v>
      </c>
      <c r="I38" s="187">
        <v>40</v>
      </c>
      <c r="J38" s="189">
        <v>7.8277886497064575E-2</v>
      </c>
      <c r="K38" s="186">
        <v>14</v>
      </c>
      <c r="L38" s="61">
        <v>1.7478152309612985E-2</v>
      </c>
      <c r="M38" s="190"/>
      <c r="N38" s="190"/>
      <c r="O38" s="190"/>
      <c r="P38" s="190"/>
      <c r="Q38" s="190"/>
    </row>
    <row r="39" spans="2:17" ht="15" customHeight="1">
      <c r="B39" s="177" t="s">
        <v>220</v>
      </c>
      <c r="C39" s="195">
        <v>134266</v>
      </c>
      <c r="D39" s="196">
        <v>1</v>
      </c>
      <c r="E39" s="195">
        <v>82109</v>
      </c>
      <c r="F39" s="196">
        <v>1</v>
      </c>
      <c r="G39" s="195">
        <v>50845</v>
      </c>
      <c r="H39" s="197">
        <v>1</v>
      </c>
      <c r="I39" s="195">
        <v>511</v>
      </c>
      <c r="J39" s="197">
        <v>1</v>
      </c>
      <c r="K39" s="195">
        <v>801</v>
      </c>
      <c r="L39" s="196">
        <v>1</v>
      </c>
    </row>
    <row r="40" spans="2:17" ht="30" customHeight="1">
      <c r="B40" s="198" t="s">
        <v>221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</row>
    <row r="41" spans="2:17">
      <c r="B41" s="199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4" width="11.7109375" style="167" customWidth="1"/>
    <col min="5" max="5" width="9.7109375" style="167" customWidth="1"/>
    <col min="6" max="6" width="21.7109375" style="167" customWidth="1"/>
    <col min="7" max="8" width="11.7109375" style="167" customWidth="1"/>
    <col min="9" max="255" width="16.5703125" style="167"/>
    <col min="256" max="257" width="14.28515625" style="167" customWidth="1"/>
    <col min="258" max="258" width="25.7109375" style="167" customWidth="1"/>
    <col min="259" max="259" width="13.85546875" style="167" customWidth="1"/>
    <col min="260" max="260" width="13.7109375" style="167" customWidth="1"/>
    <col min="261" max="263" width="9.7109375" style="167" customWidth="1"/>
    <col min="264" max="511" width="16.5703125" style="167"/>
    <col min="512" max="513" width="14.28515625" style="167" customWidth="1"/>
    <col min="514" max="514" width="25.7109375" style="167" customWidth="1"/>
    <col min="515" max="515" width="13.85546875" style="167" customWidth="1"/>
    <col min="516" max="516" width="13.7109375" style="167" customWidth="1"/>
    <col min="517" max="519" width="9.7109375" style="167" customWidth="1"/>
    <col min="520" max="767" width="16.5703125" style="167"/>
    <col min="768" max="769" width="14.28515625" style="167" customWidth="1"/>
    <col min="770" max="770" width="25.7109375" style="167" customWidth="1"/>
    <col min="771" max="771" width="13.85546875" style="167" customWidth="1"/>
    <col min="772" max="772" width="13.7109375" style="167" customWidth="1"/>
    <col min="773" max="775" width="9.7109375" style="167" customWidth="1"/>
    <col min="776" max="1023" width="16.5703125" style="167"/>
    <col min="1024" max="1025" width="14.28515625" style="167" customWidth="1"/>
    <col min="1026" max="1026" width="25.7109375" style="167" customWidth="1"/>
    <col min="1027" max="1027" width="13.85546875" style="167" customWidth="1"/>
    <col min="1028" max="1028" width="13.7109375" style="167" customWidth="1"/>
    <col min="1029" max="1031" width="9.7109375" style="167" customWidth="1"/>
    <col min="1032" max="1279" width="16.5703125" style="167"/>
    <col min="1280" max="1281" width="14.28515625" style="167" customWidth="1"/>
    <col min="1282" max="1282" width="25.7109375" style="167" customWidth="1"/>
    <col min="1283" max="1283" width="13.85546875" style="167" customWidth="1"/>
    <col min="1284" max="1284" width="13.7109375" style="167" customWidth="1"/>
    <col min="1285" max="1287" width="9.7109375" style="167" customWidth="1"/>
    <col min="1288" max="1535" width="16.5703125" style="167"/>
    <col min="1536" max="1537" width="14.28515625" style="167" customWidth="1"/>
    <col min="1538" max="1538" width="25.7109375" style="167" customWidth="1"/>
    <col min="1539" max="1539" width="13.85546875" style="167" customWidth="1"/>
    <col min="1540" max="1540" width="13.7109375" style="167" customWidth="1"/>
    <col min="1541" max="1543" width="9.7109375" style="167" customWidth="1"/>
    <col min="1544" max="1791" width="16.5703125" style="167"/>
    <col min="1792" max="1793" width="14.28515625" style="167" customWidth="1"/>
    <col min="1794" max="1794" width="25.7109375" style="167" customWidth="1"/>
    <col min="1795" max="1795" width="13.85546875" style="167" customWidth="1"/>
    <col min="1796" max="1796" width="13.7109375" style="167" customWidth="1"/>
    <col min="1797" max="1799" width="9.7109375" style="167" customWidth="1"/>
    <col min="1800" max="2047" width="16.5703125" style="167"/>
    <col min="2048" max="2049" width="14.28515625" style="167" customWidth="1"/>
    <col min="2050" max="2050" width="25.7109375" style="167" customWidth="1"/>
    <col min="2051" max="2051" width="13.85546875" style="167" customWidth="1"/>
    <col min="2052" max="2052" width="13.7109375" style="167" customWidth="1"/>
    <col min="2053" max="2055" width="9.7109375" style="167" customWidth="1"/>
    <col min="2056" max="2303" width="16.5703125" style="167"/>
    <col min="2304" max="2305" width="14.28515625" style="167" customWidth="1"/>
    <col min="2306" max="2306" width="25.7109375" style="167" customWidth="1"/>
    <col min="2307" max="2307" width="13.85546875" style="167" customWidth="1"/>
    <col min="2308" max="2308" width="13.7109375" style="167" customWidth="1"/>
    <col min="2309" max="2311" width="9.7109375" style="167" customWidth="1"/>
    <col min="2312" max="2559" width="16.5703125" style="167"/>
    <col min="2560" max="2561" width="14.28515625" style="167" customWidth="1"/>
    <col min="2562" max="2562" width="25.7109375" style="167" customWidth="1"/>
    <col min="2563" max="2563" width="13.85546875" style="167" customWidth="1"/>
    <col min="2564" max="2564" width="13.7109375" style="167" customWidth="1"/>
    <col min="2565" max="2567" width="9.7109375" style="167" customWidth="1"/>
    <col min="2568" max="2815" width="16.5703125" style="167"/>
    <col min="2816" max="2817" width="14.28515625" style="167" customWidth="1"/>
    <col min="2818" max="2818" width="25.7109375" style="167" customWidth="1"/>
    <col min="2819" max="2819" width="13.85546875" style="167" customWidth="1"/>
    <col min="2820" max="2820" width="13.7109375" style="167" customWidth="1"/>
    <col min="2821" max="2823" width="9.7109375" style="167" customWidth="1"/>
    <col min="2824" max="3071" width="16.5703125" style="167"/>
    <col min="3072" max="3073" width="14.28515625" style="167" customWidth="1"/>
    <col min="3074" max="3074" width="25.7109375" style="167" customWidth="1"/>
    <col min="3075" max="3075" width="13.85546875" style="167" customWidth="1"/>
    <col min="3076" max="3076" width="13.7109375" style="167" customWidth="1"/>
    <col min="3077" max="3079" width="9.7109375" style="167" customWidth="1"/>
    <col min="3080" max="3327" width="16.5703125" style="167"/>
    <col min="3328" max="3329" width="14.28515625" style="167" customWidth="1"/>
    <col min="3330" max="3330" width="25.7109375" style="167" customWidth="1"/>
    <col min="3331" max="3331" width="13.85546875" style="167" customWidth="1"/>
    <col min="3332" max="3332" width="13.7109375" style="167" customWidth="1"/>
    <col min="3333" max="3335" width="9.7109375" style="167" customWidth="1"/>
    <col min="3336" max="3583" width="16.5703125" style="167"/>
    <col min="3584" max="3585" width="14.28515625" style="167" customWidth="1"/>
    <col min="3586" max="3586" width="25.7109375" style="167" customWidth="1"/>
    <col min="3587" max="3587" width="13.85546875" style="167" customWidth="1"/>
    <col min="3588" max="3588" width="13.7109375" style="167" customWidth="1"/>
    <col min="3589" max="3591" width="9.7109375" style="167" customWidth="1"/>
    <col min="3592" max="3839" width="16.5703125" style="167"/>
    <col min="3840" max="3841" width="14.28515625" style="167" customWidth="1"/>
    <col min="3842" max="3842" width="25.7109375" style="167" customWidth="1"/>
    <col min="3843" max="3843" width="13.85546875" style="167" customWidth="1"/>
    <col min="3844" max="3844" width="13.7109375" style="167" customWidth="1"/>
    <col min="3845" max="3847" width="9.7109375" style="167" customWidth="1"/>
    <col min="3848" max="4095" width="16.5703125" style="167"/>
    <col min="4096" max="4097" width="14.28515625" style="167" customWidth="1"/>
    <col min="4098" max="4098" width="25.7109375" style="167" customWidth="1"/>
    <col min="4099" max="4099" width="13.85546875" style="167" customWidth="1"/>
    <col min="4100" max="4100" width="13.7109375" style="167" customWidth="1"/>
    <col min="4101" max="4103" width="9.7109375" style="167" customWidth="1"/>
    <col min="4104" max="4351" width="16.5703125" style="167"/>
    <col min="4352" max="4353" width="14.28515625" style="167" customWidth="1"/>
    <col min="4354" max="4354" width="25.7109375" style="167" customWidth="1"/>
    <col min="4355" max="4355" width="13.85546875" style="167" customWidth="1"/>
    <col min="4356" max="4356" width="13.7109375" style="167" customWidth="1"/>
    <col min="4357" max="4359" width="9.7109375" style="167" customWidth="1"/>
    <col min="4360" max="4607" width="16.5703125" style="167"/>
    <col min="4608" max="4609" width="14.28515625" style="167" customWidth="1"/>
    <col min="4610" max="4610" width="25.7109375" style="167" customWidth="1"/>
    <col min="4611" max="4611" width="13.85546875" style="167" customWidth="1"/>
    <col min="4612" max="4612" width="13.7109375" style="167" customWidth="1"/>
    <col min="4613" max="4615" width="9.7109375" style="167" customWidth="1"/>
    <col min="4616" max="4863" width="16.5703125" style="167"/>
    <col min="4864" max="4865" width="14.28515625" style="167" customWidth="1"/>
    <col min="4866" max="4866" width="25.7109375" style="167" customWidth="1"/>
    <col min="4867" max="4867" width="13.85546875" style="167" customWidth="1"/>
    <col min="4868" max="4868" width="13.7109375" style="167" customWidth="1"/>
    <col min="4869" max="4871" width="9.7109375" style="167" customWidth="1"/>
    <col min="4872" max="5119" width="16.5703125" style="167"/>
    <col min="5120" max="5121" width="14.28515625" style="167" customWidth="1"/>
    <col min="5122" max="5122" width="25.7109375" style="167" customWidth="1"/>
    <col min="5123" max="5123" width="13.85546875" style="167" customWidth="1"/>
    <col min="5124" max="5124" width="13.7109375" style="167" customWidth="1"/>
    <col min="5125" max="5127" width="9.7109375" style="167" customWidth="1"/>
    <col min="5128" max="5375" width="16.5703125" style="167"/>
    <col min="5376" max="5377" width="14.28515625" style="167" customWidth="1"/>
    <col min="5378" max="5378" width="25.7109375" style="167" customWidth="1"/>
    <col min="5379" max="5379" width="13.85546875" style="167" customWidth="1"/>
    <col min="5380" max="5380" width="13.7109375" style="167" customWidth="1"/>
    <col min="5381" max="5383" width="9.7109375" style="167" customWidth="1"/>
    <col min="5384" max="5631" width="16.5703125" style="167"/>
    <col min="5632" max="5633" width="14.28515625" style="167" customWidth="1"/>
    <col min="5634" max="5634" width="25.7109375" style="167" customWidth="1"/>
    <col min="5635" max="5635" width="13.85546875" style="167" customWidth="1"/>
    <col min="5636" max="5636" width="13.7109375" style="167" customWidth="1"/>
    <col min="5637" max="5639" width="9.7109375" style="167" customWidth="1"/>
    <col min="5640" max="5887" width="16.5703125" style="167"/>
    <col min="5888" max="5889" width="14.28515625" style="167" customWidth="1"/>
    <col min="5890" max="5890" width="25.7109375" style="167" customWidth="1"/>
    <col min="5891" max="5891" width="13.85546875" style="167" customWidth="1"/>
    <col min="5892" max="5892" width="13.7109375" style="167" customWidth="1"/>
    <col min="5893" max="5895" width="9.7109375" style="167" customWidth="1"/>
    <col min="5896" max="6143" width="16.5703125" style="167"/>
    <col min="6144" max="6145" width="14.28515625" style="167" customWidth="1"/>
    <col min="6146" max="6146" width="25.7109375" style="167" customWidth="1"/>
    <col min="6147" max="6147" width="13.85546875" style="167" customWidth="1"/>
    <col min="6148" max="6148" width="13.7109375" style="167" customWidth="1"/>
    <col min="6149" max="6151" width="9.7109375" style="167" customWidth="1"/>
    <col min="6152" max="6399" width="16.5703125" style="167"/>
    <col min="6400" max="6401" width="14.28515625" style="167" customWidth="1"/>
    <col min="6402" max="6402" width="25.7109375" style="167" customWidth="1"/>
    <col min="6403" max="6403" width="13.85546875" style="167" customWidth="1"/>
    <col min="6404" max="6404" width="13.7109375" style="167" customWidth="1"/>
    <col min="6405" max="6407" width="9.7109375" style="167" customWidth="1"/>
    <col min="6408" max="6655" width="16.5703125" style="167"/>
    <col min="6656" max="6657" width="14.28515625" style="167" customWidth="1"/>
    <col min="6658" max="6658" width="25.7109375" style="167" customWidth="1"/>
    <col min="6659" max="6659" width="13.85546875" style="167" customWidth="1"/>
    <col min="6660" max="6660" width="13.7109375" style="167" customWidth="1"/>
    <col min="6661" max="6663" width="9.7109375" style="167" customWidth="1"/>
    <col min="6664" max="6911" width="16.5703125" style="167"/>
    <col min="6912" max="6913" width="14.28515625" style="167" customWidth="1"/>
    <col min="6914" max="6914" width="25.7109375" style="167" customWidth="1"/>
    <col min="6915" max="6915" width="13.85546875" style="167" customWidth="1"/>
    <col min="6916" max="6916" width="13.7109375" style="167" customWidth="1"/>
    <col min="6917" max="6919" width="9.7109375" style="167" customWidth="1"/>
    <col min="6920" max="7167" width="16.5703125" style="167"/>
    <col min="7168" max="7169" width="14.28515625" style="167" customWidth="1"/>
    <col min="7170" max="7170" width="25.7109375" style="167" customWidth="1"/>
    <col min="7171" max="7171" width="13.85546875" style="167" customWidth="1"/>
    <col min="7172" max="7172" width="13.7109375" style="167" customWidth="1"/>
    <col min="7173" max="7175" width="9.7109375" style="167" customWidth="1"/>
    <col min="7176" max="7423" width="16.5703125" style="167"/>
    <col min="7424" max="7425" width="14.28515625" style="167" customWidth="1"/>
    <col min="7426" max="7426" width="25.7109375" style="167" customWidth="1"/>
    <col min="7427" max="7427" width="13.85546875" style="167" customWidth="1"/>
    <col min="7428" max="7428" width="13.7109375" style="167" customWidth="1"/>
    <col min="7429" max="7431" width="9.7109375" style="167" customWidth="1"/>
    <col min="7432" max="7679" width="16.5703125" style="167"/>
    <col min="7680" max="7681" width="14.28515625" style="167" customWidth="1"/>
    <col min="7682" max="7682" width="25.7109375" style="167" customWidth="1"/>
    <col min="7683" max="7683" width="13.85546875" style="167" customWidth="1"/>
    <col min="7684" max="7684" width="13.7109375" style="167" customWidth="1"/>
    <col min="7685" max="7687" width="9.7109375" style="167" customWidth="1"/>
    <col min="7688" max="7935" width="16.5703125" style="167"/>
    <col min="7936" max="7937" width="14.28515625" style="167" customWidth="1"/>
    <col min="7938" max="7938" width="25.7109375" style="167" customWidth="1"/>
    <col min="7939" max="7939" width="13.85546875" style="167" customWidth="1"/>
    <col min="7940" max="7940" width="13.7109375" style="167" customWidth="1"/>
    <col min="7941" max="7943" width="9.7109375" style="167" customWidth="1"/>
    <col min="7944" max="8191" width="16.5703125" style="167"/>
    <col min="8192" max="8193" width="14.28515625" style="167" customWidth="1"/>
    <col min="8194" max="8194" width="25.7109375" style="167" customWidth="1"/>
    <col min="8195" max="8195" width="13.85546875" style="167" customWidth="1"/>
    <col min="8196" max="8196" width="13.7109375" style="167" customWidth="1"/>
    <col min="8197" max="8199" width="9.7109375" style="167" customWidth="1"/>
    <col min="8200" max="8447" width="16.5703125" style="167"/>
    <col min="8448" max="8449" width="14.28515625" style="167" customWidth="1"/>
    <col min="8450" max="8450" width="25.7109375" style="167" customWidth="1"/>
    <col min="8451" max="8451" width="13.85546875" style="167" customWidth="1"/>
    <col min="8452" max="8452" width="13.7109375" style="167" customWidth="1"/>
    <col min="8453" max="8455" width="9.7109375" style="167" customWidth="1"/>
    <col min="8456" max="8703" width="16.5703125" style="167"/>
    <col min="8704" max="8705" width="14.28515625" style="167" customWidth="1"/>
    <col min="8706" max="8706" width="25.7109375" style="167" customWidth="1"/>
    <col min="8707" max="8707" width="13.85546875" style="167" customWidth="1"/>
    <col min="8708" max="8708" width="13.7109375" style="167" customWidth="1"/>
    <col min="8709" max="8711" width="9.7109375" style="167" customWidth="1"/>
    <col min="8712" max="8959" width="16.5703125" style="167"/>
    <col min="8960" max="8961" width="14.28515625" style="167" customWidth="1"/>
    <col min="8962" max="8962" width="25.7109375" style="167" customWidth="1"/>
    <col min="8963" max="8963" width="13.85546875" style="167" customWidth="1"/>
    <col min="8964" max="8964" width="13.7109375" style="167" customWidth="1"/>
    <col min="8965" max="8967" width="9.7109375" style="167" customWidth="1"/>
    <col min="8968" max="9215" width="16.5703125" style="167"/>
    <col min="9216" max="9217" width="14.28515625" style="167" customWidth="1"/>
    <col min="9218" max="9218" width="25.7109375" style="167" customWidth="1"/>
    <col min="9219" max="9219" width="13.85546875" style="167" customWidth="1"/>
    <col min="9220" max="9220" width="13.7109375" style="167" customWidth="1"/>
    <col min="9221" max="9223" width="9.7109375" style="167" customWidth="1"/>
    <col min="9224" max="9471" width="16.5703125" style="167"/>
    <col min="9472" max="9473" width="14.28515625" style="167" customWidth="1"/>
    <col min="9474" max="9474" width="25.7109375" style="167" customWidth="1"/>
    <col min="9475" max="9475" width="13.85546875" style="167" customWidth="1"/>
    <col min="9476" max="9476" width="13.7109375" style="167" customWidth="1"/>
    <col min="9477" max="9479" width="9.7109375" style="167" customWidth="1"/>
    <col min="9480" max="9727" width="16.5703125" style="167"/>
    <col min="9728" max="9729" width="14.28515625" style="167" customWidth="1"/>
    <col min="9730" max="9730" width="25.7109375" style="167" customWidth="1"/>
    <col min="9731" max="9731" width="13.85546875" style="167" customWidth="1"/>
    <col min="9732" max="9732" width="13.7109375" style="167" customWidth="1"/>
    <col min="9733" max="9735" width="9.7109375" style="167" customWidth="1"/>
    <col min="9736" max="9983" width="16.5703125" style="167"/>
    <col min="9984" max="9985" width="14.28515625" style="167" customWidth="1"/>
    <col min="9986" max="9986" width="25.7109375" style="167" customWidth="1"/>
    <col min="9987" max="9987" width="13.85546875" style="167" customWidth="1"/>
    <col min="9988" max="9988" width="13.7109375" style="167" customWidth="1"/>
    <col min="9989" max="9991" width="9.7109375" style="167" customWidth="1"/>
    <col min="9992" max="10239" width="16.5703125" style="167"/>
    <col min="10240" max="10241" width="14.28515625" style="167" customWidth="1"/>
    <col min="10242" max="10242" width="25.7109375" style="167" customWidth="1"/>
    <col min="10243" max="10243" width="13.85546875" style="167" customWidth="1"/>
    <col min="10244" max="10244" width="13.7109375" style="167" customWidth="1"/>
    <col min="10245" max="10247" width="9.7109375" style="167" customWidth="1"/>
    <col min="10248" max="10495" width="16.5703125" style="167"/>
    <col min="10496" max="10497" width="14.28515625" style="167" customWidth="1"/>
    <col min="10498" max="10498" width="25.7109375" style="167" customWidth="1"/>
    <col min="10499" max="10499" width="13.85546875" style="167" customWidth="1"/>
    <col min="10500" max="10500" width="13.7109375" style="167" customWidth="1"/>
    <col min="10501" max="10503" width="9.7109375" style="167" customWidth="1"/>
    <col min="10504" max="10751" width="16.5703125" style="167"/>
    <col min="10752" max="10753" width="14.28515625" style="167" customWidth="1"/>
    <col min="10754" max="10754" width="25.7109375" style="167" customWidth="1"/>
    <col min="10755" max="10755" width="13.85546875" style="167" customWidth="1"/>
    <col min="10756" max="10756" width="13.7109375" style="167" customWidth="1"/>
    <col min="10757" max="10759" width="9.7109375" style="167" customWidth="1"/>
    <col min="10760" max="11007" width="16.5703125" style="167"/>
    <col min="11008" max="11009" width="14.28515625" style="167" customWidth="1"/>
    <col min="11010" max="11010" width="25.7109375" style="167" customWidth="1"/>
    <col min="11011" max="11011" width="13.85546875" style="167" customWidth="1"/>
    <col min="11012" max="11012" width="13.7109375" style="167" customWidth="1"/>
    <col min="11013" max="11015" width="9.7109375" style="167" customWidth="1"/>
    <col min="11016" max="11263" width="16.5703125" style="167"/>
    <col min="11264" max="11265" width="14.28515625" style="167" customWidth="1"/>
    <col min="11266" max="11266" width="25.7109375" style="167" customWidth="1"/>
    <col min="11267" max="11267" width="13.85546875" style="167" customWidth="1"/>
    <col min="11268" max="11268" width="13.7109375" style="167" customWidth="1"/>
    <col min="11269" max="11271" width="9.7109375" style="167" customWidth="1"/>
    <col min="11272" max="11519" width="16.5703125" style="167"/>
    <col min="11520" max="11521" width="14.28515625" style="167" customWidth="1"/>
    <col min="11522" max="11522" width="25.7109375" style="167" customWidth="1"/>
    <col min="11523" max="11523" width="13.85546875" style="167" customWidth="1"/>
    <col min="11524" max="11524" width="13.7109375" style="167" customWidth="1"/>
    <col min="11525" max="11527" width="9.7109375" style="167" customWidth="1"/>
    <col min="11528" max="11775" width="16.5703125" style="167"/>
    <col min="11776" max="11777" width="14.28515625" style="167" customWidth="1"/>
    <col min="11778" max="11778" width="25.7109375" style="167" customWidth="1"/>
    <col min="11779" max="11779" width="13.85546875" style="167" customWidth="1"/>
    <col min="11780" max="11780" width="13.7109375" style="167" customWidth="1"/>
    <col min="11781" max="11783" width="9.7109375" style="167" customWidth="1"/>
    <col min="11784" max="12031" width="16.5703125" style="167"/>
    <col min="12032" max="12033" width="14.28515625" style="167" customWidth="1"/>
    <col min="12034" max="12034" width="25.7109375" style="167" customWidth="1"/>
    <col min="12035" max="12035" width="13.85546875" style="167" customWidth="1"/>
    <col min="12036" max="12036" width="13.7109375" style="167" customWidth="1"/>
    <col min="12037" max="12039" width="9.7109375" style="167" customWidth="1"/>
    <col min="12040" max="12287" width="16.5703125" style="167"/>
    <col min="12288" max="12289" width="14.28515625" style="167" customWidth="1"/>
    <col min="12290" max="12290" width="25.7109375" style="167" customWidth="1"/>
    <col min="12291" max="12291" width="13.85546875" style="167" customWidth="1"/>
    <col min="12292" max="12292" width="13.7109375" style="167" customWidth="1"/>
    <col min="12293" max="12295" width="9.7109375" style="167" customWidth="1"/>
    <col min="12296" max="12543" width="16.5703125" style="167"/>
    <col min="12544" max="12545" width="14.28515625" style="167" customWidth="1"/>
    <col min="12546" max="12546" width="25.7109375" style="167" customWidth="1"/>
    <col min="12547" max="12547" width="13.85546875" style="167" customWidth="1"/>
    <col min="12548" max="12548" width="13.7109375" style="167" customWidth="1"/>
    <col min="12549" max="12551" width="9.7109375" style="167" customWidth="1"/>
    <col min="12552" max="12799" width="16.5703125" style="167"/>
    <col min="12800" max="12801" width="14.28515625" style="167" customWidth="1"/>
    <col min="12802" max="12802" width="25.7109375" style="167" customWidth="1"/>
    <col min="12803" max="12803" width="13.85546875" style="167" customWidth="1"/>
    <col min="12804" max="12804" width="13.7109375" style="167" customWidth="1"/>
    <col min="12805" max="12807" width="9.7109375" style="167" customWidth="1"/>
    <col min="12808" max="13055" width="16.5703125" style="167"/>
    <col min="13056" max="13057" width="14.28515625" style="167" customWidth="1"/>
    <col min="13058" max="13058" width="25.7109375" style="167" customWidth="1"/>
    <col min="13059" max="13059" width="13.85546875" style="167" customWidth="1"/>
    <col min="13060" max="13060" width="13.7109375" style="167" customWidth="1"/>
    <col min="13061" max="13063" width="9.7109375" style="167" customWidth="1"/>
    <col min="13064" max="13311" width="16.5703125" style="167"/>
    <col min="13312" max="13313" width="14.28515625" style="167" customWidth="1"/>
    <col min="13314" max="13314" width="25.7109375" style="167" customWidth="1"/>
    <col min="13315" max="13315" width="13.85546875" style="167" customWidth="1"/>
    <col min="13316" max="13316" width="13.7109375" style="167" customWidth="1"/>
    <col min="13317" max="13319" width="9.7109375" style="167" customWidth="1"/>
    <col min="13320" max="13567" width="16.5703125" style="167"/>
    <col min="13568" max="13569" width="14.28515625" style="167" customWidth="1"/>
    <col min="13570" max="13570" width="25.7109375" style="167" customWidth="1"/>
    <col min="13571" max="13571" width="13.85546875" style="167" customWidth="1"/>
    <col min="13572" max="13572" width="13.7109375" style="167" customWidth="1"/>
    <col min="13573" max="13575" width="9.7109375" style="167" customWidth="1"/>
    <col min="13576" max="13823" width="16.5703125" style="167"/>
    <col min="13824" max="13825" width="14.28515625" style="167" customWidth="1"/>
    <col min="13826" max="13826" width="25.7109375" style="167" customWidth="1"/>
    <col min="13827" max="13827" width="13.85546875" style="167" customWidth="1"/>
    <col min="13828" max="13828" width="13.7109375" style="167" customWidth="1"/>
    <col min="13829" max="13831" width="9.7109375" style="167" customWidth="1"/>
    <col min="13832" max="14079" width="16.5703125" style="167"/>
    <col min="14080" max="14081" width="14.28515625" style="167" customWidth="1"/>
    <col min="14082" max="14082" width="25.7109375" style="167" customWidth="1"/>
    <col min="14083" max="14083" width="13.85546875" style="167" customWidth="1"/>
    <col min="14084" max="14084" width="13.7109375" style="167" customWidth="1"/>
    <col min="14085" max="14087" width="9.7109375" style="167" customWidth="1"/>
    <col min="14088" max="14335" width="16.5703125" style="167"/>
    <col min="14336" max="14337" width="14.28515625" style="167" customWidth="1"/>
    <col min="14338" max="14338" width="25.7109375" style="167" customWidth="1"/>
    <col min="14339" max="14339" width="13.85546875" style="167" customWidth="1"/>
    <col min="14340" max="14340" width="13.7109375" style="167" customWidth="1"/>
    <col min="14341" max="14343" width="9.7109375" style="167" customWidth="1"/>
    <col min="14344" max="14591" width="16.5703125" style="167"/>
    <col min="14592" max="14593" width="14.28515625" style="167" customWidth="1"/>
    <col min="14594" max="14594" width="25.7109375" style="167" customWidth="1"/>
    <col min="14595" max="14595" width="13.85546875" style="167" customWidth="1"/>
    <col min="14596" max="14596" width="13.7109375" style="167" customWidth="1"/>
    <col min="14597" max="14599" width="9.7109375" style="167" customWidth="1"/>
    <col min="14600" max="14847" width="16.5703125" style="167"/>
    <col min="14848" max="14849" width="14.28515625" style="167" customWidth="1"/>
    <col min="14850" max="14850" width="25.7109375" style="167" customWidth="1"/>
    <col min="14851" max="14851" width="13.85546875" style="167" customWidth="1"/>
    <col min="14852" max="14852" width="13.7109375" style="167" customWidth="1"/>
    <col min="14853" max="14855" width="9.7109375" style="167" customWidth="1"/>
    <col min="14856" max="15103" width="16.5703125" style="167"/>
    <col min="15104" max="15105" width="14.28515625" style="167" customWidth="1"/>
    <col min="15106" max="15106" width="25.7109375" style="167" customWidth="1"/>
    <col min="15107" max="15107" width="13.85546875" style="167" customWidth="1"/>
    <col min="15108" max="15108" width="13.7109375" style="167" customWidth="1"/>
    <col min="15109" max="15111" width="9.7109375" style="167" customWidth="1"/>
    <col min="15112" max="15359" width="16.5703125" style="167"/>
    <col min="15360" max="15361" width="14.28515625" style="167" customWidth="1"/>
    <col min="15362" max="15362" width="25.7109375" style="167" customWidth="1"/>
    <col min="15363" max="15363" width="13.85546875" style="167" customWidth="1"/>
    <col min="15364" max="15364" width="13.7109375" style="167" customWidth="1"/>
    <col min="15365" max="15367" width="9.7109375" style="167" customWidth="1"/>
    <col min="15368" max="15615" width="16.5703125" style="167"/>
    <col min="15616" max="15617" width="14.28515625" style="167" customWidth="1"/>
    <col min="15618" max="15618" width="25.7109375" style="167" customWidth="1"/>
    <col min="15619" max="15619" width="13.85546875" style="167" customWidth="1"/>
    <col min="15620" max="15620" width="13.7109375" style="167" customWidth="1"/>
    <col min="15621" max="15623" width="9.7109375" style="167" customWidth="1"/>
    <col min="15624" max="15871" width="16.5703125" style="167"/>
    <col min="15872" max="15873" width="14.28515625" style="167" customWidth="1"/>
    <col min="15874" max="15874" width="25.7109375" style="167" customWidth="1"/>
    <col min="15875" max="15875" width="13.85546875" style="167" customWidth="1"/>
    <col min="15876" max="15876" width="13.7109375" style="167" customWidth="1"/>
    <col min="15877" max="15879" width="9.7109375" style="167" customWidth="1"/>
    <col min="15880" max="16127" width="16.5703125" style="167"/>
    <col min="16128" max="16129" width="14.28515625" style="167" customWidth="1"/>
    <col min="16130" max="16130" width="25.7109375" style="167" customWidth="1"/>
    <col min="16131" max="16131" width="13.85546875" style="167" customWidth="1"/>
    <col min="16132" max="16132" width="13.7109375" style="167" customWidth="1"/>
    <col min="16133" max="16135" width="9.7109375" style="167" customWidth="1"/>
    <col min="16136" max="16384" width="16.5703125" style="167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200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marzo 2011</v>
      </c>
      <c r="D6" s="48" t="s">
        <v>49</v>
      </c>
      <c r="F6" s="48"/>
      <c r="G6" s="68" t="str">
        <f>'Cuotas Plazas Autorizadas05'!$C$7</f>
        <v>marzo 2011</v>
      </c>
      <c r="H6" s="48" t="s">
        <v>49</v>
      </c>
    </row>
    <row r="7" spans="2:8" ht="15" customHeight="1">
      <c r="B7" s="201" t="s">
        <v>177</v>
      </c>
      <c r="C7" s="202">
        <v>47072</v>
      </c>
      <c r="D7" s="203">
        <f t="shared" ref="D7:D17" si="0">IFERROR(C7/$C$7,"-")</f>
        <v>1</v>
      </c>
      <c r="F7" s="201" t="s">
        <v>177</v>
      </c>
      <c r="G7" s="202">
        <v>39170</v>
      </c>
      <c r="H7" s="203">
        <f>IFERROR(G7/$G$7,"-")</f>
        <v>1</v>
      </c>
    </row>
    <row r="8" spans="2:8" ht="15" customHeight="1">
      <c r="B8" s="204" t="s">
        <v>147</v>
      </c>
      <c r="C8" s="205">
        <v>33586</v>
      </c>
      <c r="D8" s="206">
        <f t="shared" si="0"/>
        <v>0.71350271923861319</v>
      </c>
      <c r="E8" s="190"/>
      <c r="F8" s="204" t="s">
        <v>147</v>
      </c>
      <c r="G8" s="205">
        <v>16604</v>
      </c>
      <c r="H8" s="206">
        <f t="shared" ref="H8:H31" si="1">IFERROR(G8/$G$7,"-")</f>
        <v>0.42389583865202962</v>
      </c>
    </row>
    <row r="9" spans="2:8" ht="15" customHeight="1">
      <c r="B9" s="62" t="s">
        <v>225</v>
      </c>
      <c r="C9" s="207">
        <v>477</v>
      </c>
      <c r="D9" s="208">
        <f t="shared" si="0"/>
        <v>1.0133412644459551E-2</v>
      </c>
      <c r="E9" s="190"/>
      <c r="F9" s="62" t="s">
        <v>225</v>
      </c>
      <c r="G9" s="207">
        <v>190</v>
      </c>
      <c r="H9" s="208">
        <f t="shared" si="1"/>
        <v>4.8506510084248148E-3</v>
      </c>
    </row>
    <row r="10" spans="2:8" ht="15" customHeight="1">
      <c r="B10" s="62" t="s">
        <v>226</v>
      </c>
      <c r="C10" s="207">
        <v>1155</v>
      </c>
      <c r="D10" s="208">
        <f t="shared" si="0"/>
        <v>2.4536879673691368E-2</v>
      </c>
      <c r="E10" s="190"/>
      <c r="F10" s="62" t="s">
        <v>226</v>
      </c>
      <c r="G10" s="207">
        <v>96</v>
      </c>
      <c r="H10" s="208">
        <f t="shared" si="1"/>
        <v>2.4508552463620116E-3</v>
      </c>
    </row>
    <row r="11" spans="2:8" ht="15" customHeight="1">
      <c r="B11" s="62" t="s">
        <v>227</v>
      </c>
      <c r="C11" s="207">
        <v>8562</v>
      </c>
      <c r="D11" s="208">
        <f t="shared" si="0"/>
        <v>0.18189157036029913</v>
      </c>
      <c r="E11" s="190"/>
      <c r="F11" s="62" t="s">
        <v>227</v>
      </c>
      <c r="G11" s="207">
        <v>4904</v>
      </c>
      <c r="H11" s="208">
        <f t="shared" si="1"/>
        <v>0.12519785550165943</v>
      </c>
    </row>
    <row r="12" spans="2:8" ht="15" customHeight="1">
      <c r="B12" s="62" t="s">
        <v>228</v>
      </c>
      <c r="C12" s="207">
        <v>17960</v>
      </c>
      <c r="D12" s="208">
        <f t="shared" si="0"/>
        <v>0.38154316791298437</v>
      </c>
      <c r="E12" s="190"/>
      <c r="F12" s="62" t="s">
        <v>228</v>
      </c>
      <c r="G12" s="207">
        <v>9803</v>
      </c>
      <c r="H12" s="208">
        <f t="shared" si="1"/>
        <v>0.25026806229257087</v>
      </c>
    </row>
    <row r="13" spans="2:8" ht="15" customHeight="1">
      <c r="B13" s="62" t="s">
        <v>229</v>
      </c>
      <c r="C13" s="207">
        <v>5432</v>
      </c>
      <c r="D13" s="208">
        <f t="shared" si="0"/>
        <v>0.11539768864717879</v>
      </c>
      <c r="E13" s="190"/>
      <c r="F13" s="62" t="s">
        <v>229</v>
      </c>
      <c r="G13" s="207">
        <v>1611</v>
      </c>
      <c r="H13" s="208">
        <f t="shared" si="1"/>
        <v>4.112841460301251E-2</v>
      </c>
    </row>
    <row r="14" spans="2:8" ht="15" hidden="1" customHeight="1">
      <c r="B14" s="62" t="s">
        <v>230</v>
      </c>
      <c r="C14" s="207" t="s">
        <v>86</v>
      </c>
      <c r="D14" s="208" t="str">
        <f t="shared" si="0"/>
        <v>-</v>
      </c>
      <c r="E14" s="190"/>
      <c r="F14" s="62" t="s">
        <v>230</v>
      </c>
      <c r="G14" s="207" t="s">
        <v>86</v>
      </c>
      <c r="H14" s="208" t="str">
        <f t="shared" si="1"/>
        <v>-</v>
      </c>
    </row>
    <row r="15" spans="2:8" ht="15" customHeight="1">
      <c r="B15" s="204" t="s">
        <v>148</v>
      </c>
      <c r="C15" s="205">
        <v>13450</v>
      </c>
      <c r="D15" s="206">
        <f t="shared" si="0"/>
        <v>0.2857324949014276</v>
      </c>
      <c r="E15" s="190"/>
      <c r="F15" s="204" t="s">
        <v>148</v>
      </c>
      <c r="G15" s="205">
        <v>22546</v>
      </c>
      <c r="H15" s="206">
        <f t="shared" si="1"/>
        <v>0.57559356650497828</v>
      </c>
    </row>
    <row r="16" spans="2:8" ht="15" customHeight="1">
      <c r="B16" s="62" t="s">
        <v>231</v>
      </c>
      <c r="C16" s="207">
        <v>1041</v>
      </c>
      <c r="D16" s="208">
        <f t="shared" si="0"/>
        <v>2.211505778382053E-2</v>
      </c>
      <c r="E16" s="190"/>
      <c r="F16" s="62" t="s">
        <v>231</v>
      </c>
      <c r="G16" s="207">
        <v>3767</v>
      </c>
      <c r="H16" s="208">
        <f t="shared" si="1"/>
        <v>9.6170538677559356E-2</v>
      </c>
    </row>
    <row r="17" spans="2:10" ht="15" customHeight="1">
      <c r="B17" s="62" t="s">
        <v>232</v>
      </c>
      <c r="C17" s="207">
        <v>5410</v>
      </c>
      <c r="D17" s="208">
        <f t="shared" si="0"/>
        <v>0.11493031951053705</v>
      </c>
      <c r="E17" s="190"/>
      <c r="F17" s="62" t="s">
        <v>232</v>
      </c>
      <c r="G17" s="207">
        <v>5180</v>
      </c>
      <c r="H17" s="208">
        <f t="shared" si="1"/>
        <v>0.13224406433495023</v>
      </c>
    </row>
    <row r="18" spans="2:10" ht="15" customHeight="1">
      <c r="B18" s="62" t="s">
        <v>233</v>
      </c>
      <c r="C18" s="207">
        <v>6995</v>
      </c>
      <c r="D18" s="208">
        <f>IFERROR(C18/$C$7,"-")</f>
        <v>0.14860214140040789</v>
      </c>
      <c r="E18" s="190"/>
      <c r="F18" s="62" t="s">
        <v>233</v>
      </c>
      <c r="G18" s="207">
        <v>13381</v>
      </c>
      <c r="H18" s="208">
        <f t="shared" si="1"/>
        <v>0.34161347970385497</v>
      </c>
    </row>
    <row r="19" spans="2:10" ht="15" hidden="1" customHeight="1">
      <c r="B19" s="62" t="s">
        <v>234</v>
      </c>
      <c r="C19" s="209" t="s">
        <v>86</v>
      </c>
      <c r="D19" s="210" t="str">
        <f t="shared" ref="D19:D31" si="2">IFERROR(C19/$C$7,"-")</f>
        <v>-</v>
      </c>
      <c r="E19" s="190"/>
      <c r="F19" s="62" t="s">
        <v>234</v>
      </c>
      <c r="G19" s="209" t="s">
        <v>86</v>
      </c>
      <c r="H19" s="210" t="str">
        <f t="shared" si="1"/>
        <v>-</v>
      </c>
    </row>
    <row r="20" spans="2:10" ht="15" customHeight="1">
      <c r="B20" s="62" t="s">
        <v>235</v>
      </c>
      <c r="C20" s="207" t="s">
        <v>86</v>
      </c>
      <c r="D20" s="208" t="str">
        <f t="shared" si="2"/>
        <v>-</v>
      </c>
      <c r="E20" s="190"/>
      <c r="F20" s="62" t="s">
        <v>235</v>
      </c>
      <c r="G20" s="207">
        <v>218</v>
      </c>
      <c r="H20" s="208">
        <f t="shared" si="1"/>
        <v>5.5654837886137346E-3</v>
      </c>
    </row>
    <row r="21" spans="2:10" ht="15" customHeight="1">
      <c r="B21" s="62" t="s">
        <v>230</v>
      </c>
      <c r="C21" s="211">
        <v>4</v>
      </c>
      <c r="D21" s="208">
        <f t="shared" si="2"/>
        <v>8.4976206662134597E-5</v>
      </c>
      <c r="E21" s="190"/>
      <c r="F21" s="62" t="s">
        <v>230</v>
      </c>
      <c r="G21" s="211" t="s">
        <v>86</v>
      </c>
      <c r="H21" s="208" t="str">
        <f t="shared" si="1"/>
        <v>-</v>
      </c>
    </row>
    <row r="22" spans="2:10" ht="15" customHeight="1">
      <c r="B22" s="204" t="s">
        <v>179</v>
      </c>
      <c r="C22" s="212">
        <v>22</v>
      </c>
      <c r="D22" s="206">
        <f t="shared" si="2"/>
        <v>4.6736913664174033E-4</v>
      </c>
      <c r="E22" s="190"/>
      <c r="F22" s="204" t="s">
        <v>179</v>
      </c>
      <c r="G22" s="212">
        <v>0</v>
      </c>
      <c r="H22" s="206">
        <f t="shared" si="1"/>
        <v>0</v>
      </c>
    </row>
    <row r="23" spans="2:10" ht="15" customHeight="1">
      <c r="B23" s="62" t="s">
        <v>236</v>
      </c>
      <c r="C23" s="207">
        <v>22</v>
      </c>
      <c r="D23" s="208">
        <f t="shared" si="2"/>
        <v>4.6736913664174033E-4</v>
      </c>
      <c r="E23" s="190"/>
      <c r="F23" s="62" t="s">
        <v>236</v>
      </c>
      <c r="G23" s="207" t="s">
        <v>86</v>
      </c>
      <c r="H23" s="208" t="str">
        <f t="shared" si="1"/>
        <v>-</v>
      </c>
    </row>
    <row r="24" spans="2:10" ht="15" hidden="1" customHeight="1">
      <c r="B24" s="62" t="s">
        <v>237</v>
      </c>
      <c r="C24" s="207" t="s">
        <v>86</v>
      </c>
      <c r="D24" s="208" t="str">
        <f t="shared" si="2"/>
        <v>-</v>
      </c>
      <c r="E24" s="190"/>
      <c r="F24" s="62" t="s">
        <v>237</v>
      </c>
      <c r="G24" s="207" t="s">
        <v>86</v>
      </c>
      <c r="H24" s="208" t="str">
        <f t="shared" si="1"/>
        <v>-</v>
      </c>
    </row>
    <row r="25" spans="2:10" ht="15" hidden="1" customHeight="1">
      <c r="B25" s="62" t="s">
        <v>230</v>
      </c>
      <c r="C25" s="207">
        <v>0</v>
      </c>
      <c r="D25" s="208">
        <f t="shared" si="2"/>
        <v>0</v>
      </c>
      <c r="E25" s="190"/>
      <c r="F25" s="62" t="s">
        <v>230</v>
      </c>
      <c r="G25" s="207" t="s">
        <v>86</v>
      </c>
      <c r="H25" s="208" t="str">
        <f t="shared" si="1"/>
        <v>-</v>
      </c>
    </row>
    <row r="26" spans="2:10" ht="15" customHeight="1">
      <c r="B26" s="204" t="s">
        <v>180</v>
      </c>
      <c r="C26" s="205">
        <v>14</v>
      </c>
      <c r="D26" s="206">
        <f t="shared" si="2"/>
        <v>2.9741672331747113E-4</v>
      </c>
      <c r="E26" s="190"/>
      <c r="F26" s="204" t="s">
        <v>180</v>
      </c>
      <c r="G26" s="205">
        <v>20</v>
      </c>
      <c r="H26" s="206">
        <f t="shared" si="1"/>
        <v>5.1059484299208582E-4</v>
      </c>
    </row>
    <row r="27" spans="2:10" ht="15" hidden="1" customHeight="1">
      <c r="B27" s="62" t="s">
        <v>238</v>
      </c>
      <c r="C27" s="211" t="s">
        <v>86</v>
      </c>
      <c r="D27" s="208" t="str">
        <f t="shared" si="2"/>
        <v>-</v>
      </c>
      <c r="E27" s="190"/>
      <c r="F27" s="62" t="s">
        <v>238</v>
      </c>
      <c r="G27" s="211" t="s">
        <v>86</v>
      </c>
      <c r="H27" s="208" t="str">
        <f t="shared" si="1"/>
        <v>-</v>
      </c>
    </row>
    <row r="28" spans="2:10" ht="15" hidden="1" customHeight="1">
      <c r="B28" s="62" t="s">
        <v>239</v>
      </c>
      <c r="C28" s="211" t="s">
        <v>86</v>
      </c>
      <c r="D28" s="208" t="str">
        <f t="shared" si="2"/>
        <v>-</v>
      </c>
      <c r="E28" s="190"/>
      <c r="F28" s="62" t="s">
        <v>239</v>
      </c>
      <c r="G28" s="211" t="s">
        <v>86</v>
      </c>
      <c r="H28" s="208" t="str">
        <f t="shared" si="1"/>
        <v>-</v>
      </c>
    </row>
    <row r="29" spans="2:10" ht="15" customHeight="1">
      <c r="B29" s="62" t="s">
        <v>240</v>
      </c>
      <c r="C29" s="211">
        <v>5</v>
      </c>
      <c r="D29" s="208">
        <f t="shared" si="2"/>
        <v>1.0622025832766825E-4</v>
      </c>
      <c r="E29" s="213"/>
      <c r="F29" s="62" t="s">
        <v>240</v>
      </c>
      <c r="G29" s="211" t="s">
        <v>86</v>
      </c>
      <c r="H29" s="208" t="str">
        <f t="shared" si="1"/>
        <v>-</v>
      </c>
    </row>
    <row r="30" spans="2:10" ht="15" customHeight="1">
      <c r="B30" s="62" t="s">
        <v>241</v>
      </c>
      <c r="C30" s="211">
        <v>9</v>
      </c>
      <c r="D30" s="208">
        <f t="shared" si="2"/>
        <v>1.9119646498980285E-4</v>
      </c>
      <c r="E30" s="213"/>
      <c r="F30" s="62" t="s">
        <v>241</v>
      </c>
      <c r="G30" s="211">
        <v>20</v>
      </c>
      <c r="H30" s="208">
        <f t="shared" si="1"/>
        <v>5.1059484299208582E-4</v>
      </c>
    </row>
    <row r="31" spans="2:10" ht="15" customHeight="1" thickBot="1">
      <c r="B31" s="62" t="s">
        <v>230</v>
      </c>
      <c r="C31" s="211">
        <v>0</v>
      </c>
      <c r="D31" s="208">
        <f t="shared" si="2"/>
        <v>0</v>
      </c>
      <c r="E31" s="190"/>
      <c r="F31" s="62" t="s">
        <v>230</v>
      </c>
      <c r="G31" s="211" t="s">
        <v>86</v>
      </c>
      <c r="H31" s="208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90"/>
      <c r="F32" s="63" t="s">
        <v>242</v>
      </c>
      <c r="G32" s="63"/>
      <c r="H32" s="63"/>
      <c r="J32" s="41" t="s">
        <v>45</v>
      </c>
    </row>
    <row r="33" spans="2:8" ht="51" customHeight="1">
      <c r="C33" s="190"/>
      <c r="D33" s="190"/>
      <c r="E33" s="190"/>
      <c r="F33" s="190"/>
      <c r="G33" s="190"/>
    </row>
    <row r="34" spans="2:8" ht="54" customHeight="1">
      <c r="B34" s="89" t="s">
        <v>243</v>
      </c>
      <c r="C34" s="89"/>
      <c r="D34" s="89"/>
      <c r="E34" s="200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marzo 2011</v>
      </c>
      <c r="D35" s="48" t="s">
        <v>49</v>
      </c>
      <c r="F35" s="48"/>
      <c r="G35" s="68" t="str">
        <f>'Cuotas Plazas Autorizadas05'!$C$7</f>
        <v>marzo 2011</v>
      </c>
      <c r="H35" s="48" t="s">
        <v>49</v>
      </c>
    </row>
    <row r="36" spans="2:8" ht="15" customHeight="1">
      <c r="B36" s="201" t="s">
        <v>177</v>
      </c>
      <c r="C36" s="202">
        <v>22968</v>
      </c>
      <c r="D36" s="203">
        <f>IFERROR(C36/$C$36,"-")</f>
        <v>1</v>
      </c>
      <c r="F36" s="201" t="s">
        <v>177</v>
      </c>
      <c r="G36" s="202">
        <v>2799</v>
      </c>
      <c r="H36" s="203">
        <f>IFERROR(G36/$G$36,"-")</f>
        <v>1</v>
      </c>
    </row>
    <row r="37" spans="2:8" ht="15" customHeight="1">
      <c r="B37" s="204" t="s">
        <v>147</v>
      </c>
      <c r="C37" s="205">
        <v>16191</v>
      </c>
      <c r="D37" s="206">
        <f t="shared" ref="D37:D60" si="3">IFERROR(C37/$C$36,"-")</f>
        <v>0.70493730407523514</v>
      </c>
      <c r="E37" s="190"/>
      <c r="F37" s="204" t="s">
        <v>147</v>
      </c>
      <c r="G37" s="205">
        <v>2785</v>
      </c>
      <c r="H37" s="206">
        <f t="shared" ref="H37:H60" si="4">IFERROR(G37/$G$36,"-")</f>
        <v>0.99499821364773133</v>
      </c>
    </row>
    <row r="38" spans="2:8" ht="15" customHeight="1">
      <c r="B38" s="62" t="s">
        <v>225</v>
      </c>
      <c r="C38" s="207">
        <v>145</v>
      </c>
      <c r="D38" s="208">
        <f t="shared" si="3"/>
        <v>6.313131313131313E-3</v>
      </c>
      <c r="E38" s="190"/>
      <c r="F38" s="62" t="s">
        <v>225</v>
      </c>
      <c r="G38" s="207">
        <v>218</v>
      </c>
      <c r="H38" s="208">
        <f t="shared" si="4"/>
        <v>7.7884958913897823E-2</v>
      </c>
    </row>
    <row r="39" spans="2:8" ht="15" customHeight="1">
      <c r="B39" s="62" t="s">
        <v>226</v>
      </c>
      <c r="C39" s="207">
        <v>317</v>
      </c>
      <c r="D39" s="208">
        <f t="shared" si="3"/>
        <v>1.380181121560432E-2</v>
      </c>
      <c r="E39" s="190"/>
      <c r="F39" s="62" t="s">
        <v>226</v>
      </c>
      <c r="G39" s="207">
        <v>680</v>
      </c>
      <c r="H39" s="208">
        <f t="shared" si="4"/>
        <v>0.24294390853876385</v>
      </c>
    </row>
    <row r="40" spans="2:8" ht="15" customHeight="1">
      <c r="B40" s="62" t="s">
        <v>227</v>
      </c>
      <c r="C40" s="207">
        <v>3374</v>
      </c>
      <c r="D40" s="208">
        <f t="shared" si="3"/>
        <v>0.14690003483106931</v>
      </c>
      <c r="E40" s="190"/>
      <c r="F40" s="62" t="s">
        <v>227</v>
      </c>
      <c r="G40" s="207">
        <v>907</v>
      </c>
      <c r="H40" s="208">
        <f t="shared" si="4"/>
        <v>0.32404430153626296</v>
      </c>
    </row>
    <row r="41" spans="2:8" ht="15" customHeight="1">
      <c r="B41" s="62" t="s">
        <v>228</v>
      </c>
      <c r="C41" s="207">
        <v>11261</v>
      </c>
      <c r="D41" s="208">
        <f t="shared" si="3"/>
        <v>0.49029083942877044</v>
      </c>
      <c r="E41" s="190"/>
      <c r="F41" s="62" t="s">
        <v>228</v>
      </c>
      <c r="G41" s="207">
        <v>408</v>
      </c>
      <c r="H41" s="208">
        <f t="shared" si="4"/>
        <v>0.14576634512325831</v>
      </c>
    </row>
    <row r="42" spans="2:8" ht="15" customHeight="1">
      <c r="B42" s="62" t="s">
        <v>229</v>
      </c>
      <c r="C42" s="207">
        <v>1094</v>
      </c>
      <c r="D42" s="208">
        <f t="shared" si="3"/>
        <v>4.7631487286659703E-2</v>
      </c>
      <c r="E42" s="190"/>
      <c r="F42" s="62" t="s">
        <v>229</v>
      </c>
      <c r="G42" s="207">
        <v>572</v>
      </c>
      <c r="H42" s="208">
        <f t="shared" si="4"/>
        <v>0.20435869953554842</v>
      </c>
    </row>
    <row r="43" spans="2:8" ht="15" customHeight="1">
      <c r="B43" s="62" t="s">
        <v>230</v>
      </c>
      <c r="C43" s="207" t="s">
        <v>86</v>
      </c>
      <c r="D43" s="208" t="str">
        <f t="shared" si="3"/>
        <v>-</v>
      </c>
      <c r="E43" s="190"/>
      <c r="F43" s="62" t="s">
        <v>230</v>
      </c>
      <c r="G43" s="207" t="s">
        <v>86</v>
      </c>
      <c r="H43" s="208" t="str">
        <f t="shared" si="4"/>
        <v>-</v>
      </c>
    </row>
    <row r="44" spans="2:8" ht="15" customHeight="1">
      <c r="B44" s="204" t="s">
        <v>148</v>
      </c>
      <c r="C44" s="205">
        <v>6777</v>
      </c>
      <c r="D44" s="206">
        <f t="shared" si="3"/>
        <v>0.29506269592476492</v>
      </c>
      <c r="E44" s="190"/>
      <c r="F44" s="204" t="s">
        <v>148</v>
      </c>
      <c r="G44" s="205">
        <v>6</v>
      </c>
      <c r="H44" s="206">
        <f t="shared" si="4"/>
        <v>2.1436227224008574E-3</v>
      </c>
    </row>
    <row r="45" spans="2:8" ht="15" customHeight="1">
      <c r="B45" s="62" t="s">
        <v>231</v>
      </c>
      <c r="C45" s="207">
        <v>182</v>
      </c>
      <c r="D45" s="208">
        <f t="shared" si="3"/>
        <v>7.9240682688958546E-3</v>
      </c>
      <c r="E45" s="190"/>
      <c r="F45" s="62" t="s">
        <v>231</v>
      </c>
      <c r="G45" s="207" t="s">
        <v>86</v>
      </c>
      <c r="H45" s="208" t="str">
        <f t="shared" si="4"/>
        <v>-</v>
      </c>
    </row>
    <row r="46" spans="2:8" ht="15" customHeight="1">
      <c r="B46" s="62" t="s">
        <v>232</v>
      </c>
      <c r="C46" s="207">
        <v>1262</v>
      </c>
      <c r="D46" s="208">
        <f t="shared" si="3"/>
        <v>5.4946011842563564E-2</v>
      </c>
      <c r="E46" s="190"/>
      <c r="F46" s="62" t="s">
        <v>232</v>
      </c>
      <c r="G46" s="207" t="s">
        <v>86</v>
      </c>
      <c r="H46" s="208" t="str">
        <f t="shared" si="4"/>
        <v>-</v>
      </c>
    </row>
    <row r="47" spans="2:8" ht="15" customHeight="1">
      <c r="B47" s="62" t="s">
        <v>233</v>
      </c>
      <c r="C47" s="207">
        <v>5333</v>
      </c>
      <c r="D47" s="208">
        <f t="shared" si="3"/>
        <v>0.23219261581330547</v>
      </c>
      <c r="E47" s="190"/>
      <c r="F47" s="62" t="s">
        <v>233</v>
      </c>
      <c r="G47" s="207" t="s">
        <v>86</v>
      </c>
      <c r="H47" s="208" t="str">
        <f t="shared" si="4"/>
        <v>-</v>
      </c>
    </row>
    <row r="48" spans="2:8" ht="15" customHeight="1">
      <c r="B48" s="62" t="s">
        <v>234</v>
      </c>
      <c r="C48" s="209" t="s">
        <v>86</v>
      </c>
      <c r="D48" s="210" t="str">
        <f t="shared" si="3"/>
        <v>-</v>
      </c>
      <c r="E48" s="190"/>
      <c r="F48" s="62" t="s">
        <v>234</v>
      </c>
      <c r="G48" s="209" t="s">
        <v>86</v>
      </c>
      <c r="H48" s="210" t="str">
        <f t="shared" si="4"/>
        <v>-</v>
      </c>
    </row>
    <row r="49" spans="2:8" ht="15" customHeight="1">
      <c r="B49" s="62" t="s">
        <v>235</v>
      </c>
      <c r="C49" s="207" t="s">
        <v>86</v>
      </c>
      <c r="D49" s="208" t="str">
        <f t="shared" si="3"/>
        <v>-</v>
      </c>
      <c r="E49" s="190"/>
      <c r="F49" s="62" t="s">
        <v>235</v>
      </c>
      <c r="G49" s="207" t="s">
        <v>86</v>
      </c>
      <c r="H49" s="208" t="str">
        <f t="shared" si="4"/>
        <v>-</v>
      </c>
    </row>
    <row r="50" spans="2:8" ht="15" customHeight="1">
      <c r="B50" s="62" t="s">
        <v>230</v>
      </c>
      <c r="C50" s="211" t="s">
        <v>86</v>
      </c>
      <c r="D50" s="208" t="str">
        <f t="shared" si="3"/>
        <v>-</v>
      </c>
      <c r="E50" s="190"/>
      <c r="F50" s="62" t="s">
        <v>230</v>
      </c>
      <c r="G50" s="211">
        <v>6</v>
      </c>
      <c r="H50" s="208">
        <f t="shared" si="4"/>
        <v>2.1436227224008574E-3</v>
      </c>
    </row>
    <row r="51" spans="2:8" ht="15" customHeight="1">
      <c r="B51" s="204" t="s">
        <v>179</v>
      </c>
      <c r="C51" s="212">
        <v>0</v>
      </c>
      <c r="D51" s="206">
        <f t="shared" si="3"/>
        <v>0</v>
      </c>
      <c r="E51" s="190"/>
      <c r="F51" s="204" t="s">
        <v>179</v>
      </c>
      <c r="G51" s="212">
        <v>0</v>
      </c>
      <c r="H51" s="206">
        <f t="shared" si="4"/>
        <v>0</v>
      </c>
    </row>
    <row r="52" spans="2:8" ht="15" customHeight="1">
      <c r="B52" s="62" t="s">
        <v>236</v>
      </c>
      <c r="C52" s="207" t="s">
        <v>86</v>
      </c>
      <c r="D52" s="208" t="str">
        <f t="shared" si="3"/>
        <v>-</v>
      </c>
      <c r="E52" s="190"/>
      <c r="F52" s="62" t="s">
        <v>236</v>
      </c>
      <c r="G52" s="207" t="s">
        <v>86</v>
      </c>
      <c r="H52" s="208" t="str">
        <f t="shared" si="4"/>
        <v>-</v>
      </c>
    </row>
    <row r="53" spans="2:8" ht="15" customHeight="1">
      <c r="B53" s="62" t="s">
        <v>237</v>
      </c>
      <c r="C53" s="207" t="s">
        <v>86</v>
      </c>
      <c r="D53" s="208" t="str">
        <f t="shared" si="3"/>
        <v>-</v>
      </c>
      <c r="E53" s="190"/>
      <c r="F53" s="62" t="s">
        <v>237</v>
      </c>
      <c r="G53" s="207" t="s">
        <v>86</v>
      </c>
      <c r="H53" s="208" t="str">
        <f t="shared" si="4"/>
        <v>-</v>
      </c>
    </row>
    <row r="54" spans="2:8" ht="15" customHeight="1">
      <c r="B54" s="62" t="s">
        <v>230</v>
      </c>
      <c r="C54" s="207" t="s">
        <v>86</v>
      </c>
      <c r="D54" s="208" t="str">
        <f t="shared" si="3"/>
        <v>-</v>
      </c>
      <c r="E54" s="190"/>
      <c r="F54" s="62" t="s">
        <v>230</v>
      </c>
      <c r="G54" s="207">
        <v>0</v>
      </c>
      <c r="H54" s="208">
        <f t="shared" si="4"/>
        <v>0</v>
      </c>
    </row>
    <row r="55" spans="2:8" ht="15" customHeight="1">
      <c r="B55" s="204" t="s">
        <v>180</v>
      </c>
      <c r="C55" s="205">
        <v>0</v>
      </c>
      <c r="D55" s="206">
        <f t="shared" si="3"/>
        <v>0</v>
      </c>
      <c r="E55" s="190"/>
      <c r="F55" s="204" t="s">
        <v>180</v>
      </c>
      <c r="G55" s="205">
        <v>8</v>
      </c>
      <c r="H55" s="206">
        <f t="shared" si="4"/>
        <v>2.8581636298678098E-3</v>
      </c>
    </row>
    <row r="56" spans="2:8" ht="15" customHeight="1">
      <c r="B56" s="62" t="s">
        <v>238</v>
      </c>
      <c r="C56" s="211" t="s">
        <v>86</v>
      </c>
      <c r="D56" s="208" t="str">
        <f t="shared" si="3"/>
        <v>-</v>
      </c>
      <c r="E56" s="190"/>
      <c r="F56" s="62" t="s">
        <v>238</v>
      </c>
      <c r="G56" s="211">
        <v>8</v>
      </c>
      <c r="H56" s="208">
        <f t="shared" si="4"/>
        <v>2.8581636298678098E-3</v>
      </c>
    </row>
    <row r="57" spans="2:8" ht="15" customHeight="1">
      <c r="B57" s="62" t="s">
        <v>239</v>
      </c>
      <c r="C57" s="211" t="s">
        <v>86</v>
      </c>
      <c r="D57" s="208" t="str">
        <f t="shared" si="3"/>
        <v>-</v>
      </c>
      <c r="E57" s="190"/>
      <c r="F57" s="62" t="s">
        <v>239</v>
      </c>
      <c r="G57" s="211" t="s">
        <v>86</v>
      </c>
      <c r="H57" s="208" t="str">
        <f t="shared" si="4"/>
        <v>-</v>
      </c>
    </row>
    <row r="58" spans="2:8" ht="15" customHeight="1">
      <c r="B58" s="62" t="s">
        <v>240</v>
      </c>
      <c r="C58" s="211" t="s">
        <v>86</v>
      </c>
      <c r="D58" s="208" t="str">
        <f t="shared" si="3"/>
        <v>-</v>
      </c>
      <c r="E58" s="213"/>
      <c r="F58" s="62" t="s">
        <v>240</v>
      </c>
      <c r="G58" s="211" t="s">
        <v>86</v>
      </c>
      <c r="H58" s="208" t="str">
        <f t="shared" si="4"/>
        <v>-</v>
      </c>
    </row>
    <row r="59" spans="2:8" ht="15" customHeight="1">
      <c r="B59" s="62" t="s">
        <v>241</v>
      </c>
      <c r="C59" s="211" t="s">
        <v>86</v>
      </c>
      <c r="D59" s="208" t="str">
        <f t="shared" si="3"/>
        <v>-</v>
      </c>
      <c r="E59" s="213"/>
      <c r="F59" s="62" t="s">
        <v>241</v>
      </c>
      <c r="G59" s="211" t="s">
        <v>86</v>
      </c>
      <c r="H59" s="208" t="str">
        <f t="shared" si="4"/>
        <v>-</v>
      </c>
    </row>
    <row r="60" spans="2:8" ht="15" customHeight="1">
      <c r="B60" s="62" t="s">
        <v>230</v>
      </c>
      <c r="C60" s="211" t="s">
        <v>86</v>
      </c>
      <c r="D60" s="208" t="str">
        <f t="shared" si="3"/>
        <v>-</v>
      </c>
      <c r="E60" s="190"/>
      <c r="F60" s="62" t="s">
        <v>230</v>
      </c>
      <c r="G60" s="211">
        <v>0</v>
      </c>
      <c r="H60" s="208">
        <f t="shared" si="4"/>
        <v>0</v>
      </c>
    </row>
    <row r="61" spans="2:8" ht="40.5" customHeight="1">
      <c r="B61" s="63" t="s">
        <v>242</v>
      </c>
      <c r="C61" s="63"/>
      <c r="D61" s="63"/>
      <c r="E61" s="190"/>
      <c r="F61" s="63" t="s">
        <v>242</v>
      </c>
      <c r="G61" s="63"/>
      <c r="H61" s="63"/>
    </row>
    <row r="62" spans="2:8" ht="18" customHeight="1"/>
    <row r="64" spans="2:8" ht="54" customHeight="1">
      <c r="B64" s="89" t="s">
        <v>245</v>
      </c>
      <c r="C64" s="89"/>
      <c r="D64" s="89"/>
    </row>
    <row r="65" spans="2:4" ht="30" customHeight="1">
      <c r="B65" s="48"/>
      <c r="C65" s="68" t="str">
        <f>'Cuotas Plazas Autorizadas05'!$C$7</f>
        <v>marzo 2011</v>
      </c>
      <c r="D65" s="48" t="s">
        <v>49</v>
      </c>
    </row>
    <row r="66" spans="2:4" ht="15" customHeight="1">
      <c r="B66" s="201" t="s">
        <v>177</v>
      </c>
      <c r="C66" s="202">
        <v>134199</v>
      </c>
      <c r="D66" s="203">
        <f>IFERROR(C66/$C$66,"-")</f>
        <v>1</v>
      </c>
    </row>
    <row r="67" spans="2:4" ht="15" customHeight="1">
      <c r="B67" s="204" t="s">
        <v>147</v>
      </c>
      <c r="C67" s="205">
        <v>82109</v>
      </c>
      <c r="D67" s="206">
        <f t="shared" ref="D67:D90" si="5">IFERROR(C67/$C$66,"-")</f>
        <v>0.61184509571606349</v>
      </c>
    </row>
    <row r="68" spans="2:4" ht="15" customHeight="1">
      <c r="B68" s="62" t="s">
        <v>225</v>
      </c>
      <c r="C68" s="207">
        <v>1374</v>
      </c>
      <c r="D68" s="208">
        <f t="shared" si="5"/>
        <v>1.0238526367558625E-2</v>
      </c>
    </row>
    <row r="69" spans="2:4" ht="15" customHeight="1">
      <c r="B69" s="62" t="s">
        <v>226</v>
      </c>
      <c r="C69" s="207">
        <v>2500</v>
      </c>
      <c r="D69" s="208">
        <f t="shared" si="5"/>
        <v>1.8629050887115403E-2</v>
      </c>
    </row>
    <row r="70" spans="2:4" ht="15" customHeight="1">
      <c r="B70" s="62" t="s">
        <v>227</v>
      </c>
      <c r="C70" s="207">
        <v>19662</v>
      </c>
      <c r="D70" s="208">
        <f t="shared" si="5"/>
        <v>0.14651375941698522</v>
      </c>
    </row>
    <row r="71" spans="2:4" ht="15" customHeight="1">
      <c r="B71" s="62" t="s">
        <v>228</v>
      </c>
      <c r="C71" s="207">
        <v>46788</v>
      </c>
      <c r="D71" s="208">
        <f t="shared" si="5"/>
        <v>0.34864641316254219</v>
      </c>
    </row>
    <row r="72" spans="2:4" ht="15" customHeight="1">
      <c r="B72" s="62" t="s">
        <v>229</v>
      </c>
      <c r="C72" s="207">
        <v>11785</v>
      </c>
      <c r="D72" s="208">
        <f t="shared" si="5"/>
        <v>8.7817345881862005E-2</v>
      </c>
    </row>
    <row r="73" spans="2:4" ht="15" customHeight="1">
      <c r="B73" s="62" t="s">
        <v>230</v>
      </c>
      <c r="C73" s="207" t="s">
        <v>86</v>
      </c>
      <c r="D73" s="208" t="str">
        <f t="shared" si="5"/>
        <v>-</v>
      </c>
    </row>
    <row r="74" spans="2:4" ht="15" customHeight="1">
      <c r="B74" s="204" t="s">
        <v>178</v>
      </c>
      <c r="C74" s="205">
        <v>50781</v>
      </c>
      <c r="D74" s="206">
        <f t="shared" si="5"/>
        <v>0.3784007332394429</v>
      </c>
    </row>
    <row r="75" spans="2:4" ht="15" customHeight="1">
      <c r="B75" s="62" t="s">
        <v>231</v>
      </c>
      <c r="C75" s="207">
        <v>7622</v>
      </c>
      <c r="D75" s="208">
        <f t="shared" si="5"/>
        <v>5.6796250344637443E-2</v>
      </c>
    </row>
    <row r="76" spans="2:4" ht="15" customHeight="1">
      <c r="B76" s="62" t="s">
        <v>232</v>
      </c>
      <c r="C76" s="207">
        <v>15079</v>
      </c>
      <c r="D76" s="208">
        <f t="shared" si="5"/>
        <v>0.11236298333072527</v>
      </c>
    </row>
    <row r="77" spans="2:4" ht="15" customHeight="1">
      <c r="B77" s="62" t="s">
        <v>233</v>
      </c>
      <c r="C77" s="207">
        <v>27776</v>
      </c>
      <c r="D77" s="208">
        <f t="shared" si="5"/>
        <v>0.20697620697620697</v>
      </c>
    </row>
    <row r="78" spans="2:4" ht="15" customHeight="1">
      <c r="B78" s="62" t="s">
        <v>234</v>
      </c>
      <c r="C78" s="209" t="s">
        <v>86</v>
      </c>
      <c r="D78" s="210" t="str">
        <f t="shared" si="5"/>
        <v>-</v>
      </c>
    </row>
    <row r="79" spans="2:4" ht="15" customHeight="1">
      <c r="B79" s="62" t="s">
        <v>235</v>
      </c>
      <c r="C79" s="207">
        <v>218</v>
      </c>
      <c r="D79" s="208">
        <f t="shared" si="5"/>
        <v>1.6244532373564631E-3</v>
      </c>
    </row>
    <row r="80" spans="2:4" ht="15" customHeight="1">
      <c r="B80" s="62" t="s">
        <v>230</v>
      </c>
      <c r="C80" s="211">
        <v>86</v>
      </c>
      <c r="D80" s="208">
        <f t="shared" si="5"/>
        <v>6.4083935051676983E-4</v>
      </c>
    </row>
    <row r="81" spans="2:4" ht="15" customHeight="1">
      <c r="B81" s="204" t="s">
        <v>179</v>
      </c>
      <c r="C81" s="212">
        <v>511</v>
      </c>
      <c r="D81" s="206">
        <f t="shared" si="5"/>
        <v>3.8077780013263886E-3</v>
      </c>
    </row>
    <row r="82" spans="2:4" ht="15" customHeight="1">
      <c r="B82" s="62" t="s">
        <v>236</v>
      </c>
      <c r="C82" s="207">
        <v>173</v>
      </c>
      <c r="D82" s="208">
        <f t="shared" si="5"/>
        <v>1.2891303213883858E-3</v>
      </c>
    </row>
    <row r="83" spans="2:4" ht="15" customHeight="1">
      <c r="B83" s="62" t="s">
        <v>237</v>
      </c>
      <c r="C83" s="207">
        <v>338</v>
      </c>
      <c r="D83" s="208">
        <f t="shared" si="5"/>
        <v>2.5186476799380023E-3</v>
      </c>
    </row>
    <row r="84" spans="2:4" ht="15" customHeight="1">
      <c r="B84" s="62" t="s">
        <v>230</v>
      </c>
      <c r="C84" s="207" t="s">
        <v>86</v>
      </c>
      <c r="D84" s="208" t="str">
        <f t="shared" si="5"/>
        <v>-</v>
      </c>
    </row>
    <row r="85" spans="2:4" ht="15" customHeight="1">
      <c r="B85" s="204" t="s">
        <v>180</v>
      </c>
      <c r="C85" s="205">
        <v>798</v>
      </c>
      <c r="D85" s="206">
        <f t="shared" si="5"/>
        <v>5.9463930431672366E-3</v>
      </c>
    </row>
    <row r="86" spans="2:4" ht="15" customHeight="1">
      <c r="B86" s="62" t="s">
        <v>238</v>
      </c>
      <c r="C86" s="211">
        <v>62</v>
      </c>
      <c r="D86" s="208">
        <f t="shared" si="5"/>
        <v>4.6200046200046198E-4</v>
      </c>
    </row>
    <row r="87" spans="2:4" ht="15" customHeight="1">
      <c r="B87" s="62" t="s">
        <v>239</v>
      </c>
      <c r="C87" s="211">
        <v>39</v>
      </c>
      <c r="D87" s="208">
        <f t="shared" si="5"/>
        <v>2.906131938390003E-4</v>
      </c>
    </row>
    <row r="88" spans="2:4" ht="15" customHeight="1">
      <c r="B88" s="62" t="s">
        <v>240</v>
      </c>
      <c r="C88" s="211">
        <v>288</v>
      </c>
      <c r="D88" s="208">
        <f t="shared" si="5"/>
        <v>2.1460666621956944E-3</v>
      </c>
    </row>
    <row r="89" spans="2:4" ht="15" customHeight="1">
      <c r="B89" s="62" t="s">
        <v>241</v>
      </c>
      <c r="C89" s="211">
        <v>391</v>
      </c>
      <c r="D89" s="208">
        <f t="shared" si="5"/>
        <v>2.913583558744849E-3</v>
      </c>
    </row>
    <row r="90" spans="2:4" ht="15" customHeight="1">
      <c r="B90" s="62" t="s">
        <v>230</v>
      </c>
      <c r="C90" s="211" t="s">
        <v>86</v>
      </c>
      <c r="D90" s="208" t="str">
        <f t="shared" si="5"/>
        <v>-</v>
      </c>
    </row>
    <row r="91" spans="2:4" ht="40.5" customHeight="1">
      <c r="B91" s="63" t="s">
        <v>242</v>
      </c>
      <c r="C91" s="63"/>
      <c r="D91" s="6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0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62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4" t="s">
        <v>246</v>
      </c>
      <c r="B1" s="215" t="s">
        <v>96</v>
      </c>
      <c r="D1" s="216" t="s">
        <v>177</v>
      </c>
      <c r="F1" s="216" t="s">
        <v>177</v>
      </c>
    </row>
    <row r="2" spans="1:6">
      <c r="A2" s="217"/>
      <c r="B2" s="218" t="s">
        <v>67</v>
      </c>
      <c r="D2" s="216" t="s">
        <v>212</v>
      </c>
      <c r="F2" s="216" t="s">
        <v>247</v>
      </c>
    </row>
    <row r="3" spans="1:6">
      <c r="A3" s="219"/>
      <c r="B3" s="220" t="s">
        <v>73</v>
      </c>
      <c r="D3" s="216" t="s">
        <v>248</v>
      </c>
      <c r="F3" s="216" t="s">
        <v>249</v>
      </c>
    </row>
    <row r="4" spans="1:6">
      <c r="A4" s="214" t="s">
        <v>250</v>
      </c>
      <c r="B4" s="215" t="s">
        <v>96</v>
      </c>
      <c r="D4" s="216" t="s">
        <v>179</v>
      </c>
      <c r="F4" s="216" t="s">
        <v>251</v>
      </c>
    </row>
    <row r="5" spans="1:6">
      <c r="A5" s="217"/>
      <c r="B5" s="218" t="s">
        <v>67</v>
      </c>
      <c r="D5" s="216" t="s">
        <v>180</v>
      </c>
      <c r="F5" s="216"/>
    </row>
    <row r="6" spans="1:6">
      <c r="A6" s="219"/>
      <c r="B6" s="220" t="s">
        <v>73</v>
      </c>
    </row>
    <row r="7" spans="1:6">
      <c r="A7" s="214" t="s">
        <v>56</v>
      </c>
      <c r="B7" s="215" t="s">
        <v>96</v>
      </c>
    </row>
    <row r="8" spans="1:6">
      <c r="A8" s="217"/>
      <c r="B8" s="218" t="s">
        <v>67</v>
      </c>
      <c r="D8" s="221" t="s">
        <v>252</v>
      </c>
    </row>
    <row r="9" spans="1:6">
      <c r="A9" s="219"/>
      <c r="B9" s="220" t="s">
        <v>73</v>
      </c>
      <c r="D9" s="221" t="s">
        <v>253</v>
      </c>
    </row>
    <row r="10" spans="1:6">
      <c r="A10" s="214" t="s">
        <v>151</v>
      </c>
      <c r="B10" s="215" t="s">
        <v>96</v>
      </c>
      <c r="D10" s="221" t="s">
        <v>254</v>
      </c>
    </row>
    <row r="11" spans="1:6">
      <c r="A11" s="217"/>
      <c r="B11" s="218" t="s">
        <v>67</v>
      </c>
      <c r="D11" s="221" t="s">
        <v>26</v>
      </c>
    </row>
    <row r="12" spans="1:6">
      <c r="A12" s="219"/>
      <c r="B12" s="220" t="s">
        <v>73</v>
      </c>
      <c r="D12" s="221" t="s">
        <v>255</v>
      </c>
      <c r="F12" s="2">
        <v>2001</v>
      </c>
    </row>
    <row r="13" spans="1:6">
      <c r="A13" s="214" t="s">
        <v>152</v>
      </c>
      <c r="B13" s="215" t="s">
        <v>96</v>
      </c>
      <c r="D13" s="221" t="s">
        <v>256</v>
      </c>
      <c r="F13" s="2">
        <v>2002</v>
      </c>
    </row>
    <row r="14" spans="1:6">
      <c r="A14" s="217"/>
      <c r="B14" s="218" t="s">
        <v>67</v>
      </c>
      <c r="F14" s="2">
        <v>2003</v>
      </c>
    </row>
    <row r="15" spans="1:6">
      <c r="A15" s="217"/>
      <c r="B15" s="220" t="s">
        <v>73</v>
      </c>
      <c r="F15" s="2">
        <v>2004</v>
      </c>
    </row>
    <row r="18" spans="1:21">
      <c r="A18" s="222" t="s">
        <v>257</v>
      </c>
      <c r="B18" s="223" t="s">
        <v>55</v>
      </c>
    </row>
    <row r="19" spans="1:21">
      <c r="A19" s="224"/>
      <c r="B19" s="225" t="s">
        <v>258</v>
      </c>
    </row>
    <row r="20" spans="1:21">
      <c r="A20" s="222" t="s">
        <v>259</v>
      </c>
      <c r="B20" s="223" t="s">
        <v>55</v>
      </c>
    </row>
    <row r="21" spans="1:21">
      <c r="A21" s="224"/>
      <c r="B21" s="225" t="s">
        <v>258</v>
      </c>
    </row>
    <row r="22" spans="1:21">
      <c r="A22" s="222" t="s">
        <v>260</v>
      </c>
      <c r="B22" s="223" t="s">
        <v>55</v>
      </c>
    </row>
    <row r="23" spans="1:21">
      <c r="A23" s="224"/>
      <c r="B23" s="225" t="s">
        <v>258</v>
      </c>
    </row>
    <row r="25" spans="1:21">
      <c r="A25" s="214" t="s">
        <v>246</v>
      </c>
      <c r="B25" s="215" t="s">
        <v>96</v>
      </c>
      <c r="D25" s="214" t="s">
        <v>246</v>
      </c>
      <c r="E25" s="215" t="s">
        <v>96</v>
      </c>
    </row>
    <row r="26" spans="1:21">
      <c r="A26" s="217"/>
      <c r="B26" s="218" t="s">
        <v>67</v>
      </c>
      <c r="D26" s="217"/>
      <c r="E26" s="218" t="s">
        <v>67</v>
      </c>
    </row>
    <row r="27" spans="1:21">
      <c r="A27" s="219"/>
      <c r="B27" s="220" t="s">
        <v>73</v>
      </c>
      <c r="D27" s="219"/>
      <c r="E27" s="220" t="s">
        <v>73</v>
      </c>
    </row>
    <row r="28" spans="1:21">
      <c r="A28" s="214" t="s">
        <v>149</v>
      </c>
      <c r="B28" s="215" t="s">
        <v>96</v>
      </c>
      <c r="D28" s="214" t="s">
        <v>55</v>
      </c>
      <c r="E28" s="215" t="s">
        <v>96</v>
      </c>
    </row>
    <row r="29" spans="1:21">
      <c r="A29" s="217"/>
      <c r="B29" s="218" t="s">
        <v>67</v>
      </c>
      <c r="D29" s="217"/>
      <c r="E29" s="218" t="s">
        <v>67</v>
      </c>
    </row>
    <row r="30" spans="1:21">
      <c r="A30" s="219"/>
      <c r="B30" s="220" t="s">
        <v>73</v>
      </c>
      <c r="D30" s="219"/>
      <c r="E30" s="220" t="s">
        <v>73</v>
      </c>
    </row>
    <row r="31" spans="1:21">
      <c r="A31" s="214" t="s">
        <v>150</v>
      </c>
      <c r="B31" s="215" t="s">
        <v>96</v>
      </c>
      <c r="D31" s="214" t="s">
        <v>56</v>
      </c>
      <c r="E31" s="215" t="s">
        <v>96</v>
      </c>
      <c r="G31" s="226" t="s">
        <v>246</v>
      </c>
      <c r="H31" s="226"/>
      <c r="I31" s="226"/>
      <c r="J31" s="226" t="s">
        <v>149</v>
      </c>
      <c r="K31" s="226"/>
      <c r="L31" s="226"/>
      <c r="M31" s="226" t="s">
        <v>150</v>
      </c>
      <c r="N31" s="226"/>
      <c r="O31" s="226"/>
      <c r="P31" s="226" t="s">
        <v>151</v>
      </c>
      <c r="Q31" s="226"/>
      <c r="R31" s="226"/>
      <c r="S31" s="226" t="s">
        <v>152</v>
      </c>
      <c r="T31" s="226"/>
      <c r="U31" s="226"/>
    </row>
    <row r="32" spans="1:21">
      <c r="A32" s="217"/>
      <c r="B32" s="218" t="s">
        <v>67</v>
      </c>
      <c r="D32" s="217"/>
      <c r="E32" s="218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9"/>
      <c r="B33" s="220" t="s">
        <v>73</v>
      </c>
      <c r="D33" s="217"/>
      <c r="E33" s="220" t="s">
        <v>73</v>
      </c>
    </row>
    <row r="34" spans="1:5">
      <c r="A34" s="214" t="s">
        <v>151</v>
      </c>
      <c r="B34" s="215" t="s">
        <v>96</v>
      </c>
      <c r="D34" s="214" t="s">
        <v>57</v>
      </c>
      <c r="E34" s="215" t="s">
        <v>96</v>
      </c>
    </row>
    <row r="35" spans="1:5">
      <c r="A35" s="217"/>
      <c r="B35" s="218" t="s">
        <v>67</v>
      </c>
      <c r="D35" s="217"/>
      <c r="E35" s="218" t="s">
        <v>67</v>
      </c>
    </row>
    <row r="36" spans="1:5">
      <c r="A36" s="219"/>
      <c r="B36" s="220" t="s">
        <v>73</v>
      </c>
      <c r="D36" s="217"/>
      <c r="E36" s="220" t="s">
        <v>73</v>
      </c>
    </row>
    <row r="37" spans="1:5">
      <c r="A37" s="214" t="s">
        <v>57</v>
      </c>
      <c r="B37" s="215" t="s">
        <v>96</v>
      </c>
      <c r="D37" s="214" t="s">
        <v>58</v>
      </c>
      <c r="E37" s="215" t="s">
        <v>96</v>
      </c>
    </row>
    <row r="38" spans="1:5">
      <c r="A38" s="217"/>
      <c r="B38" s="218" t="s">
        <v>67</v>
      </c>
      <c r="D38" s="217"/>
      <c r="E38" s="218" t="s">
        <v>67</v>
      </c>
    </row>
    <row r="39" spans="1:5">
      <c r="A39" s="217"/>
      <c r="B39" s="220" t="s">
        <v>73</v>
      </c>
      <c r="D39" s="219"/>
      <c r="E39" s="220" t="s">
        <v>73</v>
      </c>
    </row>
    <row r="40" spans="1:5">
      <c r="A40" s="214" t="s">
        <v>152</v>
      </c>
      <c r="B40" s="215" t="s">
        <v>96</v>
      </c>
    </row>
    <row r="41" spans="1:5">
      <c r="A41" s="217"/>
      <c r="B41" s="218" t="s">
        <v>67</v>
      </c>
    </row>
    <row r="42" spans="1:5">
      <c r="A42" s="217"/>
      <c r="B42" s="220" t="s">
        <v>73</v>
      </c>
    </row>
    <row r="43" spans="1:5">
      <c r="A43" s="214" t="s">
        <v>55</v>
      </c>
      <c r="B43" s="215" t="s">
        <v>96</v>
      </c>
    </row>
    <row r="44" spans="1:5">
      <c r="A44" s="217"/>
      <c r="B44" s="218" t="s">
        <v>67</v>
      </c>
    </row>
    <row r="45" spans="1:5">
      <c r="A45" s="217"/>
      <c r="B45" s="220" t="s">
        <v>73</v>
      </c>
    </row>
    <row r="46" spans="1:5">
      <c r="A46" s="214" t="s">
        <v>56</v>
      </c>
      <c r="B46" s="215" t="s">
        <v>96</v>
      </c>
    </row>
    <row r="47" spans="1:5">
      <c r="A47" s="217"/>
      <c r="B47" s="218" t="s">
        <v>67</v>
      </c>
    </row>
    <row r="48" spans="1:5">
      <c r="A48" s="217"/>
      <c r="B48" s="220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261</v>
      </c>
    </row>
    <row r="3" spans="1:9">
      <c r="A3" s="137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27" t="s">
        <v>268</v>
      </c>
    </row>
    <row r="8" spans="1:9" ht="54.75" customHeight="1">
      <c r="A8" s="228" t="s">
        <v>269</v>
      </c>
      <c r="B8" s="229"/>
      <c r="C8" s="229"/>
      <c r="D8" s="229"/>
      <c r="E8" s="229"/>
      <c r="F8" s="229"/>
      <c r="G8" s="230"/>
      <c r="I8" s="231" t="s">
        <v>270</v>
      </c>
    </row>
    <row r="9" spans="1:9" ht="14.25">
      <c r="I9" s="232" t="s">
        <v>271</v>
      </c>
    </row>
    <row r="10" spans="1:9" ht="25.5">
      <c r="A10" s="233" t="s">
        <v>272</v>
      </c>
      <c r="B10" s="234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2011-06-01T23:00:00+00:00</PublishingStartDate>
    <_dlc_DocId xmlns="8b099203-c902-4a5b-992f-1f849b15ff82">Q5F7QW3RQ55V-2054-273</_dlc_DocId>
    <_dlc_DocIdUrl xmlns="8b099203-c902-4a5b-992f-1f849b15ff82">
      <Url>http://cd102671/es/investigacion/Situacion-turistica/zonas-turisticas-tenerife/_layouts/DocIdRedir.aspx?ID=Q5F7QW3RQ55V-2054-273</Url>
      <Description>Q5F7QW3RQ55V-2054-273</Description>
    </_dlc_DocIdUrl>
  </documentManagement>
</p:properties>
</file>

<file path=customXml/itemProps1.xml><?xml version="1.0" encoding="utf-8"?>
<ds:datastoreItem xmlns:ds="http://schemas.openxmlformats.org/officeDocument/2006/customXml" ds:itemID="{17147E2E-E2F2-4E0C-8782-34DECB00AE20}"/>
</file>

<file path=customXml/itemProps2.xml><?xml version="1.0" encoding="utf-8"?>
<ds:datastoreItem xmlns:ds="http://schemas.openxmlformats.org/officeDocument/2006/customXml" ds:itemID="{45B70DC7-9C97-4844-9ACC-24917FE2A182}"/>
</file>

<file path=customXml/itemProps3.xml><?xml version="1.0" encoding="utf-8"?>
<ds:datastoreItem xmlns:ds="http://schemas.openxmlformats.org/officeDocument/2006/customXml" ds:itemID="{D9FC5645-A84E-4AC9-95BE-F49A77D15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mayo 2011)</dc:title>
  <dc:creator>alejandro</dc:creator>
  <cp:lastModifiedBy>alejandro</cp:lastModifiedBy>
  <dcterms:created xsi:type="dcterms:W3CDTF">2011-07-14T12:44:16Z</dcterms:created>
  <dcterms:modified xsi:type="dcterms:W3CDTF">2011-07-14T12:45:21Z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f046b760-a24a-4943-80c6-72e02b7ed004</vt:lpwstr>
  </property>
</Properties>
</file>