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20.xml" ContentType="application/vnd.openxmlformats-officedocument.drawingml.chart+xml"/>
  <Override PartName="/xl/charts/chart24.xml" ContentType="application/vnd.openxmlformats-officedocument.drawingml.chart+xml"/>
  <Override PartName="/xl/charts/chart19.xml" ContentType="application/vnd.openxmlformats-officedocument.drawingml.chart+xml"/>
  <Override PartName="/xl/worksheets/sheet17.xml" ContentType="application/vnd.openxmlformats-officedocument.spreadsheetml.workshee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1.xml" ContentType="application/vnd.openxmlformats-officedocument.drawing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24735" windowHeight="1195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  <externalReference r:id="rId39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MUNICIPIOS'!$B$5:$L$89</definedName>
    <definedName name="_xlnm.Print_Area" localSheetId="16">'SERIE EM MUNICIPIOS'!$B$5:$L$89</definedName>
    <definedName name="_xlnm.Print_Area" localSheetId="11">'SERIE IO MUNICIPIOS'!$B$5:$L$89</definedName>
    <definedName name="_xlnm.Print_Area" localSheetId="6">'SERIE PERNOCTACIONES MUN'!$B$5:$L$89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89" i="33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C64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G35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C35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6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6"/>
  <c r="C39" i="3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G55"/>
  <c r="D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K7"/>
  <c r="N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5" i="17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5" i="12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D8"/>
  <c r="G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5" i="7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5" i="2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B10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<sst xmlns="http://schemas.openxmlformats.org/spreadsheetml/2006/main" count="1522" uniqueCount="276">
  <si>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</si>
  <si>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</si>
  <si>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</si>
  <si>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</si>
  <si>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</si>
  <si>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</si>
  <si>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</si>
  <si>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</si>
  <si>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</si>
  <si>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</si>
  <si>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</si>
  <si>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</si>
  <si>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</si>
  <si>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</si>
  <si>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</si>
  <si>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</si>
  <si>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</si>
  <si>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</si>
  <si>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</si>
  <si>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</si>
  <si>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</si>
  <si>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</si>
  <si>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</si>
  <si>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</si>
  <si>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</si>
  <si>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</si>
  <si>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</si>
  <si>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</si>
  <si>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</si>
  <si>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</si>
  <si>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</si>
  <si>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</si>
  <si>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</si>
  <si>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</si>
  <si>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</si>
  <si>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</si>
  <si>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</si>
  <si>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</si>
  <si>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</si>
  <si>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</si>
  <si>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</si>
  <si>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</si>
  <si>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</si>
  <si>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</si>
  <si>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</si>
  <si>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</si>
  <si>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</si>
  <si>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</si>
  <si>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</si>
  <si>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</si>
  <si>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</si>
  <si>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</si>
  <si>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</si>
  <si>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</si>
  <si>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</si>
  <si>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</si>
  <si>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</si>
  <si>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</si>
  <si>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</si>
  <si>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</si>
  <si>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</si>
  <si>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</si>
  <si>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</si>
  <si>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</si>
  <si>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</si>
  <si>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</si>
  <si>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</si>
  <si>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</si>
  <si>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</si>
  <si>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</si>
  <si>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</si>
  <si>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</si>
  <si>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</si>
  <si>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</si>
  <si>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</si>
  <si>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</si>
  <si>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</si>
  <si>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</si>
  <si>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</si>
  <si>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</si>
  <si>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</si>
  <si>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</si>
  <si>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</si>
  <si>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</si>
  <si>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</si>
  <si>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</si>
  <si>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</si>
  <si>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</si>
  <si>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</si>
  <si>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</si>
  <si>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</si>
  <si>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</si>
  <si>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</si>
  <si>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</si>
  <si>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</si>
  <si>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</si>
  <si>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</si>
  <si>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</si>
  <si>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</si>
  <si>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</si>
  <si>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</si>
  <si>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</si>
  <si>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</si>
  <si>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</si>
  <si>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</si>
  <si>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</si>
  <si>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</si>
  <si>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</si>
  <si>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</si>
  <si>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</si>
  <si>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</si>
  <si>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</si>
  <si>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</si>
  <si>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</si>
  <si>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</si>
  <si>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</si>
  <si>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</si>
  <si>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</si>
  <si>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</si>
  <si>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</si>
  <si>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Países Nórdicos</t>
  </si>
  <si>
    <t>Suecia</t>
  </si>
  <si>
    <t>Finlandia</t>
  </si>
  <si>
    <t>Noruega</t>
  </si>
  <si>
    <t>Dinamarca</t>
  </si>
  <si>
    <t>España</t>
  </si>
  <si>
    <t>Alemania</t>
  </si>
  <si>
    <t>Bélgica</t>
  </si>
  <si>
    <t>Italia</t>
  </si>
  <si>
    <t>Holanda</t>
  </si>
  <si>
    <t>Rusia</t>
  </si>
  <si>
    <t>Francia</t>
  </si>
  <si>
    <t>Países del Este</t>
  </si>
  <si>
    <t>Irlanda</t>
  </si>
  <si>
    <t>Austria</t>
  </si>
  <si>
    <t>Suiza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</si>
  <si>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</si>
  <si>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</si>
  <si>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</si>
  <si>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</si>
  <si>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</si>
  <si>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</si>
  <si>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</si>
  <si>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</si>
  <si>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</si>
  <si>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</si>
  <si>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</si>
  <si>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</si>
  <si>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</si>
  <si>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</si>
  <si>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</si>
  <si>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</si>
  <si>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</si>
  <si>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</si>
  <si>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</si>
  <si>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</si>
  <si>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</si>
  <si>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</si>
  <si>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</si>
  <si>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</si>
  <si>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</si>
  <si>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</si>
  <si>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</si>
  <si>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</si>
  <si>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</si>
  <si>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</si>
  <si>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</si>
  <si>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</si>
  <si>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</si>
  <si>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</si>
  <si>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</si>
  <si>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</si>
  <si>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</si>
  <si>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</si>
  <si>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</si>
  <si>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</si>
  <si>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</si>
  <si>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</si>
  <si>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</si>
  <si>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</si>
  <si>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</si>
  <si>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</si>
  <si>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</si>
  <si>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</si>
  <si>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</si>
  <si>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</si>
  <si>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</si>
  <si>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</si>
  <si>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</si>
  <si>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</si>
  <si>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</si>
  <si>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</si>
  <si>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</si>
  <si>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</si>
  <si>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</si>
  <si>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</si>
  <si>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</si>
  <si>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</si>
  <si>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</si>
  <si>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</si>
  <si>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</si>
  <si>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</si>
  <si>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</si>
  <si>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</si>
  <si>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</si>
  <si>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</si>
  <si>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</si>
  <si>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</si>
  <si>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</si>
  <si>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</si>
  <si>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</si>
  <si>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</si>
  <si>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</si>
  <si>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</si>
  <si>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</si>
  <si>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</si>
  <si>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</si>
  <si>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</si>
  <si>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</si>
  <si>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</si>
  <si>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</si>
  <si>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</si>
  <si>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</si>
  <si>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</si>
  <si>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</si>
  <si>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</si>
  <si>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</si>
  <si>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</si>
  <si>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</si>
  <si>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</si>
  <si>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</si>
  <si>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</si>
  <si>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</si>
  <si>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</si>
  <si>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</si>
  <si>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</si>
  <si>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</si>
  <si>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</si>
  <si>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</si>
  <si>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</si>
  <si>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</si>
  <si>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</si>
  <si>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</si>
  <si>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</si>
  <si>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</si>
  <si>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</si>
  <si>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</si>
  <si>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</si>
  <si>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</si>
  <si>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</si>
  <si>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</si>
  <si>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</si>
  <si>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</si>
  <si>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</si>
  <si>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</si>
  <si>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</si>
  <si>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</si>
  <si>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</si>
  <si>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</si>
  <si>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</si>
  <si>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</si>
  <si>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febrero 2012 </t>
  </si>
  <si>
    <t>acum. febrero 2011</t>
  </si>
  <si>
    <t>I semestre 2011</t>
  </si>
  <si>
    <t>I semestre 2012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</si>
  <si>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</si>
  <si>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</si>
  <si>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</si>
  <si>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</si>
  <si>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</si>
  <si>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</si>
  <si>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</si>
  <si>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</si>
  <si>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enero 2012</t>
  </si>
  <si>
    <t>año en cusro</t>
  </si>
  <si>
    <t>febrero 2012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</si>
</sst>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febrero 2012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48E-2"/>
          <c:y val="0.20975609756098101"/>
          <c:w val="0.934580860866996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801898</c:v>
                </c:pt>
                <c:pt idx="1">
                  <c:v>521931</c:v>
                </c:pt>
                <c:pt idx="2">
                  <c:v>279967</c:v>
                </c:pt>
                <c:pt idx="3">
                  <c:v>285884</c:v>
                </c:pt>
                <c:pt idx="4">
                  <c:v>200237</c:v>
                </c:pt>
                <c:pt idx="5">
                  <c:v>85647</c:v>
                </c:pt>
                <c:pt idx="6">
                  <c:v>225226</c:v>
                </c:pt>
                <c:pt idx="7">
                  <c:v>108788</c:v>
                </c:pt>
                <c:pt idx="8">
                  <c:v>116438</c:v>
                </c:pt>
                <c:pt idx="9">
                  <c:v>112436</c:v>
                </c:pt>
                <c:pt idx="10">
                  <c:v>86136</c:v>
                </c:pt>
                <c:pt idx="11">
                  <c:v>26300</c:v>
                </c:pt>
                <c:pt idx="12">
                  <c:v>33027</c:v>
                </c:pt>
                <c:pt idx="13">
                  <c:v>33027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25417856"/>
        <c:axId val="226644736"/>
      </c:barChart>
      <c:catAx>
        <c:axId val="225417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7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6644736"/>
        <c:crosses val="autoZero"/>
        <c:auto val="1"/>
        <c:lblAlgn val="ctr"/>
        <c:lblOffset val="100"/>
        <c:tickLblSkip val="1"/>
        <c:tickMarkSkip val="1"/>
      </c:catAx>
      <c:valAx>
        <c:axId val="226644736"/>
        <c:scaling>
          <c:orientation val="minMax"/>
        </c:scaling>
        <c:delete val="1"/>
        <c:axPos val="l"/>
        <c:numFmt formatCode="#,##0_)" sourceLinked="1"/>
        <c:tickLblPos val="none"/>
        <c:crossAx val="22541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1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285884</c:v>
                </c:pt>
                <c:pt idx="1">
                  <c:v>200237</c:v>
                </c:pt>
                <c:pt idx="2">
                  <c:v>34991</c:v>
                </c:pt>
                <c:pt idx="3">
                  <c:v>132856</c:v>
                </c:pt>
                <c:pt idx="4">
                  <c:v>29039</c:v>
                </c:pt>
                <c:pt idx="5">
                  <c:v>3351</c:v>
                </c:pt>
                <c:pt idx="6">
                  <c:v>85647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280472</c:v>
                </c:pt>
                <c:pt idx="1">
                  <c:v>187692</c:v>
                </c:pt>
                <c:pt idx="2">
                  <c:v>26925</c:v>
                </c:pt>
                <c:pt idx="3">
                  <c:v>129145</c:v>
                </c:pt>
                <c:pt idx="4">
                  <c:v>29793</c:v>
                </c:pt>
                <c:pt idx="5">
                  <c:v>1829</c:v>
                </c:pt>
                <c:pt idx="6">
                  <c:v>92780</c:v>
                </c:pt>
              </c:numCache>
            </c:numRef>
          </c:val>
        </c:ser>
        <c:dLbls>
          <c:showVal val="1"/>
        </c:dLbls>
        <c:gapWidth val="30"/>
        <c:overlap val="-10"/>
        <c:axId val="265821184"/>
        <c:axId val="33624883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56391834596559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418621310589814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2.78884214317285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-0.308135937269795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-0.208129389231751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247739126164323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9441028395765767E-2"/>
                  <c:y val="-0.303927513218852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1.9296043811860009E-2</c:v>
                </c:pt>
                <c:pt idx="1">
                  <c:v>6.6838224324957909E-2</c:v>
                </c:pt>
                <c:pt idx="2">
                  <c:v>0.29957288765088208</c:v>
                </c:pt>
                <c:pt idx="3">
                  <c:v>2.873514266909288E-2</c:v>
                </c:pt>
                <c:pt idx="4">
                  <c:v>-2.5307958245225387E-2</c:v>
                </c:pt>
                <c:pt idx="5">
                  <c:v>0.83214871514488786</c:v>
                </c:pt>
                <c:pt idx="6">
                  <c:v>-7.6880793274412593E-2</c:v>
                </c:pt>
              </c:numCache>
            </c:numRef>
          </c:val>
        </c:ser>
        <c:dLbls>
          <c:showVal val="1"/>
        </c:dLbls>
        <c:marker val="1"/>
        <c:axId val="336505856"/>
        <c:axId val="336584064"/>
      </c:lineChart>
      <c:catAx>
        <c:axId val="265821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6248832"/>
        <c:crosses val="autoZero"/>
        <c:auto val="1"/>
        <c:lblAlgn val="ctr"/>
        <c:lblOffset val="100"/>
        <c:tickLblSkip val="1"/>
        <c:tickMarkSkip val="1"/>
      </c:catAx>
      <c:valAx>
        <c:axId val="3362488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5821184"/>
        <c:crosses val="autoZero"/>
        <c:crossBetween val="between"/>
      </c:valAx>
      <c:catAx>
        <c:axId val="336505856"/>
        <c:scaling>
          <c:orientation val="minMax"/>
        </c:scaling>
        <c:delete val="1"/>
        <c:axPos val="b"/>
        <c:tickLblPos val="none"/>
        <c:crossAx val="336584064"/>
        <c:crosses val="autoZero"/>
        <c:auto val="1"/>
        <c:lblAlgn val="ctr"/>
        <c:lblOffset val="100"/>
      </c:catAx>
      <c:valAx>
        <c:axId val="336584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650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1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3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225226</c:v>
                </c:pt>
                <c:pt idx="1">
                  <c:v>108788</c:v>
                </c:pt>
                <c:pt idx="2">
                  <c:v>14511</c:v>
                </c:pt>
                <c:pt idx="3">
                  <c:v>61052</c:v>
                </c:pt>
                <c:pt idx="4">
                  <c:v>30589</c:v>
                </c:pt>
                <c:pt idx="5">
                  <c:v>2636</c:v>
                </c:pt>
                <c:pt idx="6">
                  <c:v>116438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239840</c:v>
                </c:pt>
                <c:pt idx="1">
                  <c:v>112243</c:v>
                </c:pt>
                <c:pt idx="2">
                  <c:v>14589</c:v>
                </c:pt>
                <c:pt idx="3">
                  <c:v>61127</c:v>
                </c:pt>
                <c:pt idx="4">
                  <c:v>33017</c:v>
                </c:pt>
                <c:pt idx="5">
                  <c:v>3510</c:v>
                </c:pt>
                <c:pt idx="6">
                  <c:v>127597</c:v>
                </c:pt>
              </c:numCache>
            </c:numRef>
          </c:val>
        </c:ser>
        <c:dLbls>
          <c:showVal val="1"/>
        </c:dLbls>
        <c:gapWidth val="30"/>
        <c:overlap val="-10"/>
        <c:axId val="340721664"/>
        <c:axId val="34072358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2.8208947893987265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209118142976410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0.1450865159526576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52E-2"/>
                  <c:y val="8.91423707171737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39E-2"/>
                  <c:y val="-0.13258565652266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8.355329284463149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-6.0932288192128085E-2</c:v>
                </c:pt>
                <c:pt idx="1">
                  <c:v>-3.0781429576900117E-2</c:v>
                </c:pt>
                <c:pt idx="2">
                  <c:v>-5.3464939337857292E-3</c:v>
                </c:pt>
                <c:pt idx="3">
                  <c:v>-1.2269537193057077E-3</c:v>
                </c:pt>
                <c:pt idx="4">
                  <c:v>-7.3537874428324809E-2</c:v>
                </c:pt>
                <c:pt idx="5">
                  <c:v>-0.249002849002849</c:v>
                </c:pt>
                <c:pt idx="6">
                  <c:v>-8.7455034209268243E-2</c:v>
                </c:pt>
              </c:numCache>
            </c:numRef>
          </c:val>
        </c:ser>
        <c:dLbls>
          <c:showVal val="1"/>
        </c:dLbls>
        <c:marker val="1"/>
        <c:axId val="340984576"/>
        <c:axId val="342233856"/>
      </c:lineChart>
      <c:catAx>
        <c:axId val="340721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0723584"/>
        <c:crosses val="autoZero"/>
        <c:auto val="1"/>
        <c:lblAlgn val="ctr"/>
        <c:lblOffset val="100"/>
        <c:tickLblSkip val="1"/>
        <c:tickMarkSkip val="1"/>
      </c:catAx>
      <c:valAx>
        <c:axId val="3407235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0721664"/>
        <c:crosses val="autoZero"/>
        <c:crossBetween val="between"/>
      </c:valAx>
      <c:catAx>
        <c:axId val="340984576"/>
        <c:scaling>
          <c:orientation val="minMax"/>
        </c:scaling>
        <c:delete val="1"/>
        <c:axPos val="b"/>
        <c:tickLblPos val="none"/>
        <c:crossAx val="342233856"/>
        <c:crosses val="autoZero"/>
        <c:auto val="1"/>
        <c:lblAlgn val="ctr"/>
        <c:lblOffset val="100"/>
      </c:catAx>
      <c:valAx>
        <c:axId val="342233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0984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86"/>
          <c:y val="0.15891703988747352"/>
          <c:w val="0.6656417371348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3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112436</c:v>
                </c:pt>
                <c:pt idx="1">
                  <c:v>86136</c:v>
                </c:pt>
                <c:pt idx="2">
                  <c:v>70738</c:v>
                </c:pt>
                <c:pt idx="3">
                  <c:v>12656</c:v>
                </c:pt>
                <c:pt idx="4">
                  <c:v>2742</c:v>
                </c:pt>
                <c:pt idx="5">
                  <c:v>26300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112404</c:v>
                </c:pt>
                <c:pt idx="1">
                  <c:v>84156</c:v>
                </c:pt>
                <c:pt idx="2">
                  <c:v>67602</c:v>
                </c:pt>
                <c:pt idx="3">
                  <c:v>13382</c:v>
                </c:pt>
                <c:pt idx="4">
                  <c:v>3172</c:v>
                </c:pt>
                <c:pt idx="5">
                  <c:v>28248</c:v>
                </c:pt>
              </c:numCache>
            </c:numRef>
          </c:val>
        </c:ser>
        <c:dLbls>
          <c:showVal val="1"/>
        </c:dLbls>
        <c:gapWidth val="30"/>
        <c:overlap val="-10"/>
        <c:axId val="347742208"/>
        <c:axId val="34774412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25E-2"/>
                  <c:y val="-0.372649827295496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6163808157244E-2"/>
                  <c:y val="-0.219037438407517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91E-2"/>
                  <c:y val="-0.102732168873901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387048258424E-2"/>
                  <c:y val="-8.77617168955750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4730330420979E-2"/>
                  <c:y val="-0.1830340334277342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-0.259537381112184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2.8468737767339239E-4</c:v>
                </c:pt>
                <c:pt idx="1">
                  <c:v>2.3527734207899616E-2</c:v>
                </c:pt>
                <c:pt idx="2">
                  <c:v>4.6389160084021185E-2</c:v>
                </c:pt>
                <c:pt idx="3">
                  <c:v>-5.4251980272007172E-2</c:v>
                </c:pt>
                <c:pt idx="4">
                  <c:v>-0.13556116015132408</c:v>
                </c:pt>
                <c:pt idx="5">
                  <c:v>-6.8960634381195124E-2</c:v>
                </c:pt>
              </c:numCache>
            </c:numRef>
          </c:val>
        </c:ser>
        <c:dLbls>
          <c:showVal val="1"/>
        </c:dLbls>
        <c:marker val="1"/>
        <c:axId val="348080000"/>
        <c:axId val="348081536"/>
      </c:lineChart>
      <c:catAx>
        <c:axId val="347742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7744128"/>
        <c:crosses val="autoZero"/>
        <c:auto val="1"/>
        <c:lblAlgn val="ctr"/>
        <c:lblOffset val="100"/>
        <c:tickLblSkip val="1"/>
        <c:tickMarkSkip val="1"/>
      </c:catAx>
      <c:valAx>
        <c:axId val="347744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47742208"/>
        <c:crosses val="autoZero"/>
        <c:crossBetween val="between"/>
      </c:valAx>
      <c:catAx>
        <c:axId val="348080000"/>
        <c:scaling>
          <c:orientation val="minMax"/>
        </c:scaling>
        <c:delete val="1"/>
        <c:axPos val="b"/>
        <c:tickLblPos val="none"/>
        <c:crossAx val="348081536"/>
        <c:crosses val="autoZero"/>
        <c:auto val="1"/>
        <c:lblAlgn val="ctr"/>
        <c:lblOffset val="100"/>
      </c:catAx>
      <c:valAx>
        <c:axId val="348081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8080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73"/>
          <c:y val="0.15891703988747352"/>
          <c:w val="0.6743179024996832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4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33027</c:v>
                </c:pt>
                <c:pt idx="1">
                  <c:v>33027</c:v>
                </c:pt>
                <c:pt idx="2">
                  <c:v>9557</c:v>
                </c:pt>
                <c:pt idx="3">
                  <c:v>10855</c:v>
                </c:pt>
                <c:pt idx="4">
                  <c:v>11009</c:v>
                </c:pt>
                <c:pt idx="5">
                  <c:v>1606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26307</c:v>
                </c:pt>
                <c:pt idx="1">
                  <c:v>26307</c:v>
                </c:pt>
                <c:pt idx="2">
                  <c:v>8168</c:v>
                </c:pt>
                <c:pt idx="3">
                  <c:v>8193</c:v>
                </c:pt>
                <c:pt idx="4">
                  <c:v>8485</c:v>
                </c:pt>
                <c:pt idx="5">
                  <c:v>1461</c:v>
                </c:pt>
              </c:numCache>
            </c:numRef>
          </c:val>
        </c:ser>
        <c:dLbls>
          <c:showVal val="1"/>
        </c:dLbls>
        <c:gapWidth val="30"/>
        <c:overlap val="-10"/>
        <c:axId val="464873728"/>
        <c:axId val="465226752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75E-2"/>
                  <c:y val="-0.293647748293417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285565504935583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9.85741647158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401E-2"/>
                  <c:y val="1.8455645227298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7.521567600307757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0.25544531873645798</c:v>
                </c:pt>
                <c:pt idx="1">
                  <c:v>0.25544531873645798</c:v>
                </c:pt>
                <c:pt idx="2">
                  <c:v>0.17005386875612144</c:v>
                </c:pt>
                <c:pt idx="3">
                  <c:v>0.32491150982546074</c:v>
                </c:pt>
                <c:pt idx="4">
                  <c:v>0.29746611667648792</c:v>
                </c:pt>
                <c:pt idx="5">
                  <c:v>9.9247091033538667E-2</c:v>
                </c:pt>
              </c:numCache>
            </c:numRef>
          </c:val>
        </c:ser>
        <c:dLbls>
          <c:showVal val="1"/>
        </c:dLbls>
        <c:marker val="1"/>
        <c:axId val="477993216"/>
        <c:axId val="479490432"/>
      </c:lineChart>
      <c:catAx>
        <c:axId val="46487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5226752"/>
        <c:crosses val="autoZero"/>
        <c:auto val="1"/>
        <c:lblAlgn val="ctr"/>
        <c:lblOffset val="100"/>
        <c:tickLblSkip val="1"/>
        <c:tickMarkSkip val="1"/>
      </c:catAx>
      <c:valAx>
        <c:axId val="465226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4873728"/>
        <c:crosses val="autoZero"/>
        <c:crossBetween val="between"/>
      </c:valAx>
      <c:catAx>
        <c:axId val="477993216"/>
        <c:scaling>
          <c:orientation val="minMax"/>
        </c:scaling>
        <c:delete val="1"/>
        <c:axPos val="b"/>
        <c:tickLblPos val="none"/>
        <c:crossAx val="479490432"/>
        <c:crosses val="autoZero"/>
        <c:auto val="1"/>
        <c:lblAlgn val="ctr"/>
        <c:lblOffset val="100"/>
      </c:catAx>
      <c:valAx>
        <c:axId val="479490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799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56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6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801898</c:v>
                </c:pt>
                <c:pt idx="1">
                  <c:v>521931</c:v>
                </c:pt>
                <c:pt idx="2">
                  <c:v>77586</c:v>
                </c:pt>
                <c:pt idx="3">
                  <c:v>314673</c:v>
                </c:pt>
                <c:pt idx="4">
                  <c:v>100807</c:v>
                </c:pt>
                <c:pt idx="5">
                  <c:v>22212</c:v>
                </c:pt>
                <c:pt idx="6">
                  <c:v>6653</c:v>
                </c:pt>
                <c:pt idx="7">
                  <c:v>279967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803189</c:v>
                </c:pt>
                <c:pt idx="1">
                  <c:v>495837</c:v>
                </c:pt>
                <c:pt idx="2">
                  <c:v>63920</c:v>
                </c:pt>
                <c:pt idx="3">
                  <c:v>302748</c:v>
                </c:pt>
                <c:pt idx="4">
                  <c:v>101844</c:v>
                </c:pt>
                <c:pt idx="5">
                  <c:v>21324</c:v>
                </c:pt>
                <c:pt idx="6">
                  <c:v>6001</c:v>
                </c:pt>
                <c:pt idx="7">
                  <c:v>307352</c:v>
                </c:pt>
              </c:numCache>
            </c:numRef>
          </c:val>
        </c:ser>
        <c:dLbls>
          <c:showVal val="1"/>
        </c:dLbls>
        <c:gapWidth val="30"/>
        <c:overlap val="-10"/>
        <c:axId val="484232576"/>
        <c:axId val="484309632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67E-2"/>
                  <c:y val="-0.5389703210175651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7979623697793E-2"/>
                  <c:y val="-0.281407828179481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0.292278226136493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166764123299556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821294615915E-2"/>
                  <c:y val="-8.9652135478907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3.87313176289554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45E-2"/>
                  <c:y val="0.201032298197652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3400942917478351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-1.6073427300423715E-3</c:v>
                </c:pt>
                <c:pt idx="1">
                  <c:v>5.2626165453566465E-2</c:v>
                </c:pt>
                <c:pt idx="2">
                  <c:v>0.21379849812265328</c:v>
                </c:pt>
                <c:pt idx="3">
                  <c:v>3.9389194974037922E-2</c:v>
                </c:pt>
                <c:pt idx="4">
                  <c:v>-1.0182239503554458E-2</c:v>
                </c:pt>
                <c:pt idx="5">
                  <c:v>4.1643218908272273E-2</c:v>
                </c:pt>
                <c:pt idx="6">
                  <c:v>0.10864855857357103</c:v>
                </c:pt>
                <c:pt idx="7">
                  <c:v>-8.9099794372576091E-2</c:v>
                </c:pt>
              </c:numCache>
            </c:numRef>
          </c:val>
        </c:ser>
        <c:dLbls>
          <c:showVal val="1"/>
        </c:dLbls>
        <c:marker val="1"/>
        <c:axId val="598577536"/>
        <c:axId val="599049728"/>
      </c:lineChart>
      <c:catAx>
        <c:axId val="48423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84309632"/>
        <c:crosses val="autoZero"/>
        <c:auto val="1"/>
        <c:lblAlgn val="ctr"/>
        <c:lblOffset val="100"/>
        <c:tickLblSkip val="1"/>
        <c:tickMarkSkip val="1"/>
      </c:catAx>
      <c:valAx>
        <c:axId val="484309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84232576"/>
        <c:crosses val="autoZero"/>
        <c:crossBetween val="between"/>
      </c:valAx>
      <c:catAx>
        <c:axId val="598577536"/>
        <c:scaling>
          <c:orientation val="minMax"/>
        </c:scaling>
        <c:delete val="1"/>
        <c:axPos val="b"/>
        <c:tickLblPos val="none"/>
        <c:crossAx val="599049728"/>
        <c:crosses val="autoZero"/>
        <c:auto val="1"/>
        <c:lblAlgn val="ctr"/>
        <c:lblOffset val="100"/>
      </c:catAx>
      <c:valAx>
        <c:axId val="599049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9857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77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47E-2"/>
          <c:y val="0.21294578608296205"/>
          <c:w val="0.934580860866997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7114998</c:v>
                </c:pt>
                <c:pt idx="1">
                  <c:v>4262142</c:v>
                </c:pt>
                <c:pt idx="2">
                  <c:v>2852856</c:v>
                </c:pt>
                <c:pt idx="3">
                  <c:v>2676699</c:v>
                </c:pt>
                <c:pt idx="4">
                  <c:v>1756472</c:v>
                </c:pt>
                <c:pt idx="5">
                  <c:v>920227</c:v>
                </c:pt>
                <c:pt idx="6">
                  <c:v>2150282</c:v>
                </c:pt>
                <c:pt idx="7">
                  <c:v>998956</c:v>
                </c:pt>
                <c:pt idx="8">
                  <c:v>1151326</c:v>
                </c:pt>
                <c:pt idx="9">
                  <c:v>1098986</c:v>
                </c:pt>
                <c:pt idx="10">
                  <c:v>790602</c:v>
                </c:pt>
                <c:pt idx="11">
                  <c:v>308384</c:v>
                </c:pt>
                <c:pt idx="12">
                  <c:v>74638</c:v>
                </c:pt>
                <c:pt idx="13">
                  <c:v>74638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234160512"/>
        <c:axId val="234162432"/>
      </c:barChart>
      <c:catAx>
        <c:axId val="234160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7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162432"/>
        <c:crosses val="autoZero"/>
        <c:auto val="1"/>
        <c:lblAlgn val="ctr"/>
        <c:lblOffset val="100"/>
        <c:tickLblSkip val="1"/>
        <c:tickMarkSkip val="1"/>
      </c:catAx>
      <c:valAx>
        <c:axId val="234162432"/>
        <c:scaling>
          <c:orientation val="minMax"/>
        </c:scaling>
        <c:delete val="1"/>
        <c:axPos val="l"/>
        <c:numFmt formatCode="#,##0_)" sourceLinked="1"/>
        <c:tickLblPos val="none"/>
        <c:crossAx val="23416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77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2676699</c:v>
                </c:pt>
                <c:pt idx="1">
                  <c:v>1756472</c:v>
                </c:pt>
                <c:pt idx="2">
                  <c:v>308604</c:v>
                </c:pt>
                <c:pt idx="3">
                  <c:v>1132404</c:v>
                </c:pt>
                <c:pt idx="4">
                  <c:v>285960</c:v>
                </c:pt>
                <c:pt idx="5">
                  <c:v>29504</c:v>
                </c:pt>
                <c:pt idx="6">
                  <c:v>920227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2583027</c:v>
                </c:pt>
                <c:pt idx="1">
                  <c:v>1618713</c:v>
                </c:pt>
                <c:pt idx="2">
                  <c:v>206887</c:v>
                </c:pt>
                <c:pt idx="3">
                  <c:v>1100042</c:v>
                </c:pt>
                <c:pt idx="4">
                  <c:v>296385</c:v>
                </c:pt>
                <c:pt idx="5">
                  <c:v>15399</c:v>
                </c:pt>
                <c:pt idx="6">
                  <c:v>964314</c:v>
                </c:pt>
              </c:numCache>
            </c:numRef>
          </c:val>
        </c:ser>
        <c:dLbls>
          <c:showVal val="1"/>
        </c:dLbls>
        <c:gapWidth val="30"/>
        <c:overlap val="-10"/>
        <c:axId val="605714688"/>
        <c:axId val="60573593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970154340774822E-2"/>
                  <c:y val="-0.576392031037700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210320997899764E-2"/>
                  <c:y val="-0.426937973709627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62498074266303E-2"/>
                  <c:y val="-2.78884214317285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98866608704101E-2"/>
                  <c:y val="-0.353874310409743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07E-2"/>
                  <c:y val="-0.215104031954425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529508582805202E-2"/>
                  <c:y val="0.214475092900289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43939743187675E-2"/>
                  <c:y val="-0.312243194132957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3.6264429291679875E-2</c:v>
                </c:pt>
                <c:pt idx="1">
                  <c:v>8.5104030177060419E-2</c:v>
                </c:pt>
                <c:pt idx="2">
                  <c:v>0.49165486473292186</c:v>
                </c:pt>
                <c:pt idx="3">
                  <c:v>2.9418876733797436E-2</c:v>
                </c:pt>
                <c:pt idx="4">
                  <c:v>-3.5173844830203957E-2</c:v>
                </c:pt>
                <c:pt idx="5">
                  <c:v>0.91596856938762261</c:v>
                </c:pt>
                <c:pt idx="6">
                  <c:v>-4.5718510775535771E-2</c:v>
                </c:pt>
              </c:numCache>
            </c:numRef>
          </c:val>
        </c:ser>
        <c:dLbls>
          <c:showVal val="1"/>
        </c:dLbls>
        <c:marker val="1"/>
        <c:axId val="606934144"/>
        <c:axId val="606954624"/>
      </c:lineChart>
      <c:catAx>
        <c:axId val="605714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05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605735936"/>
        <c:crosses val="autoZero"/>
        <c:auto val="1"/>
        <c:lblAlgn val="ctr"/>
        <c:lblOffset val="100"/>
        <c:tickLblSkip val="1"/>
        <c:tickMarkSkip val="1"/>
      </c:catAx>
      <c:valAx>
        <c:axId val="605735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605714688"/>
        <c:crosses val="autoZero"/>
        <c:crossBetween val="between"/>
      </c:valAx>
      <c:catAx>
        <c:axId val="606934144"/>
        <c:scaling>
          <c:orientation val="minMax"/>
        </c:scaling>
        <c:delete val="1"/>
        <c:axPos val="b"/>
        <c:tickLblPos val="none"/>
        <c:crossAx val="606954624"/>
        <c:crosses val="autoZero"/>
        <c:auto val="1"/>
        <c:lblAlgn val="ctr"/>
        <c:lblOffset val="100"/>
      </c:catAx>
      <c:valAx>
        <c:axId val="606954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60693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52"/>
          <c:w val="0.6399886967986351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14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2150282</c:v>
                </c:pt>
                <c:pt idx="1">
                  <c:v>998956</c:v>
                </c:pt>
                <c:pt idx="2">
                  <c:v>111975</c:v>
                </c:pt>
                <c:pt idx="3">
                  <c:v>584177</c:v>
                </c:pt>
                <c:pt idx="4">
                  <c:v>279898</c:v>
                </c:pt>
                <c:pt idx="5">
                  <c:v>22906</c:v>
                </c:pt>
                <c:pt idx="6">
                  <c:v>1151326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2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2239645</c:v>
                </c:pt>
                <c:pt idx="1">
                  <c:v>1023150</c:v>
                </c:pt>
                <c:pt idx="2">
                  <c:v>129216</c:v>
                </c:pt>
                <c:pt idx="3">
                  <c:v>570943</c:v>
                </c:pt>
                <c:pt idx="4">
                  <c:v>304309</c:v>
                </c:pt>
                <c:pt idx="5">
                  <c:v>18682</c:v>
                </c:pt>
                <c:pt idx="6">
                  <c:v>1216495</c:v>
                </c:pt>
              </c:numCache>
            </c:numRef>
          </c:val>
        </c:ser>
        <c:dLbls>
          <c:showVal val="1"/>
        </c:dLbls>
        <c:gapWidth val="30"/>
        <c:overlap val="-10"/>
        <c:axId val="222110080"/>
        <c:axId val="222112000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07713457371E-2"/>
                  <c:y val="-0.51817997282564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15548789364879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15115364937545E-2"/>
                  <c:y val="-0.174497683631541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-0.108551737685595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03E-2"/>
                  <c:y val="-0.1548270499451601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734542096659471E-2"/>
                  <c:y val="0.181210404832452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005249343832023E-2"/>
                  <c:y val="-0.353823235712999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-3.9900519948473975E-2</c:v>
                </c:pt>
                <c:pt idx="1">
                  <c:v>-2.3646581635146362E-2</c:v>
                </c:pt>
                <c:pt idx="2">
                  <c:v>-0.13342774888558692</c:v>
                </c:pt>
                <c:pt idx="3">
                  <c:v>2.3179196522244778E-2</c:v>
                </c:pt>
                <c:pt idx="4">
                  <c:v>-8.0217804928543024E-2</c:v>
                </c:pt>
                <c:pt idx="5">
                  <c:v>0.22609998929450809</c:v>
                </c:pt>
                <c:pt idx="6">
                  <c:v>-5.3571120308755896E-2</c:v>
                </c:pt>
              </c:numCache>
            </c:numRef>
          </c:val>
        </c:ser>
        <c:dLbls>
          <c:showVal val="1"/>
        </c:dLbls>
        <c:marker val="1"/>
        <c:axId val="222117888"/>
        <c:axId val="222119424"/>
      </c:lineChart>
      <c:catAx>
        <c:axId val="222110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2112000"/>
        <c:crosses val="autoZero"/>
        <c:auto val="1"/>
        <c:lblAlgn val="ctr"/>
        <c:lblOffset val="100"/>
        <c:tickLblSkip val="1"/>
        <c:tickMarkSkip val="1"/>
      </c:catAx>
      <c:valAx>
        <c:axId val="2221120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2110080"/>
        <c:crosses val="autoZero"/>
        <c:crossBetween val="between"/>
      </c:valAx>
      <c:catAx>
        <c:axId val="222117888"/>
        <c:scaling>
          <c:orientation val="minMax"/>
        </c:scaling>
        <c:delete val="1"/>
        <c:axPos val="b"/>
        <c:tickLblPos val="none"/>
        <c:crossAx val="222119424"/>
        <c:crosses val="autoZero"/>
        <c:auto val="1"/>
        <c:lblAlgn val="ctr"/>
        <c:lblOffset val="100"/>
      </c:catAx>
      <c:valAx>
        <c:axId val="222119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2117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73"/>
          <c:y val="0.1589170398874737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02"/>
          <c:w val="0.9766031326207536"/>
          <c:h val="0.5218648812349596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1098986</c:v>
                </c:pt>
                <c:pt idx="1">
                  <c:v>790602</c:v>
                </c:pt>
                <c:pt idx="2">
                  <c:v>664353</c:v>
                </c:pt>
                <c:pt idx="3">
                  <c:v>117616</c:v>
                </c:pt>
                <c:pt idx="4">
                  <c:v>8633</c:v>
                </c:pt>
                <c:pt idx="5">
                  <c:v>308384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1054066</c:v>
                </c:pt>
                <c:pt idx="1">
                  <c:v>733622</c:v>
                </c:pt>
                <c:pt idx="2">
                  <c:v>608929</c:v>
                </c:pt>
                <c:pt idx="3">
                  <c:v>118777</c:v>
                </c:pt>
                <c:pt idx="4">
                  <c:v>5916</c:v>
                </c:pt>
                <c:pt idx="5">
                  <c:v>320444</c:v>
                </c:pt>
              </c:numCache>
            </c:numRef>
          </c:val>
        </c:ser>
        <c:dLbls>
          <c:showVal val="1"/>
        </c:dLbls>
        <c:gapWidth val="30"/>
        <c:overlap val="-10"/>
        <c:axId val="222154752"/>
        <c:axId val="22215667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100797107603451E-2"/>
                  <c:y val="-0.624062402802560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-0.414518309951380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89800985969E-2"/>
                  <c:y val="-0.3528302257436115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732E-2"/>
                  <c:y val="-0.213422823186602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285981305351384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749952480901366E-2"/>
                  <c:y val="-0.309433431008234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4.2615927275901126E-2</c:v>
                </c:pt>
                <c:pt idx="1">
                  <c:v>7.7669426489391E-2</c:v>
                </c:pt>
                <c:pt idx="2">
                  <c:v>9.1018821570330866E-2</c:v>
                </c:pt>
                <c:pt idx="3">
                  <c:v>-9.7746196654234403E-3</c:v>
                </c:pt>
                <c:pt idx="4">
                  <c:v>0.45926301555104798</c:v>
                </c:pt>
                <c:pt idx="5">
                  <c:v>-3.7635281047546529E-2</c:v>
                </c:pt>
              </c:numCache>
            </c:numRef>
          </c:val>
        </c:ser>
        <c:dLbls>
          <c:showVal val="1"/>
        </c:dLbls>
        <c:marker val="1"/>
        <c:axId val="222158208"/>
        <c:axId val="222164096"/>
      </c:lineChart>
      <c:catAx>
        <c:axId val="22215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2156672"/>
        <c:crosses val="autoZero"/>
        <c:auto val="1"/>
        <c:lblAlgn val="ctr"/>
        <c:lblOffset val="100"/>
        <c:tickLblSkip val="1"/>
        <c:tickMarkSkip val="1"/>
      </c:catAx>
      <c:valAx>
        <c:axId val="222156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2154752"/>
        <c:crosses val="autoZero"/>
        <c:crossBetween val="between"/>
      </c:valAx>
      <c:catAx>
        <c:axId val="222158208"/>
        <c:scaling>
          <c:orientation val="minMax"/>
        </c:scaling>
        <c:delete val="1"/>
        <c:axPos val="b"/>
        <c:tickLblPos val="none"/>
        <c:crossAx val="222164096"/>
        <c:crosses val="autoZero"/>
        <c:auto val="1"/>
        <c:lblAlgn val="ctr"/>
        <c:lblOffset val="100"/>
      </c:catAx>
      <c:valAx>
        <c:axId val="222164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215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7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07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74638</c:v>
                </c:pt>
                <c:pt idx="1">
                  <c:v>74638</c:v>
                </c:pt>
                <c:pt idx="2">
                  <c:v>19457</c:v>
                </c:pt>
                <c:pt idx="3">
                  <c:v>25053</c:v>
                </c:pt>
                <c:pt idx="4">
                  <c:v>23735</c:v>
                </c:pt>
                <c:pt idx="5">
                  <c:v>6393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60518</c:v>
                </c:pt>
                <c:pt idx="1">
                  <c:v>60518</c:v>
                </c:pt>
                <c:pt idx="2">
                  <c:v>14207</c:v>
                </c:pt>
                <c:pt idx="3">
                  <c:v>21187</c:v>
                </c:pt>
                <c:pt idx="4">
                  <c:v>19505</c:v>
                </c:pt>
                <c:pt idx="5">
                  <c:v>5619</c:v>
                </c:pt>
              </c:numCache>
            </c:numRef>
          </c:val>
        </c:ser>
        <c:dLbls>
          <c:showVal val="1"/>
        </c:dLbls>
        <c:gapWidth val="30"/>
        <c:overlap val="-10"/>
        <c:axId val="223583616"/>
        <c:axId val="22363084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9156581144008923E-2"/>
                  <c:y val="-0.339386121433365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39619886391540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4.695598081424853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146707810172377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076276685462E-2"/>
                  <c:y val="-0.127074172900944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7.65851981600013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0.23331901252519913</c:v>
                </c:pt>
                <c:pt idx="1">
                  <c:v>0.23331901252519913</c:v>
                </c:pt>
                <c:pt idx="2">
                  <c:v>0.36953614415429015</c:v>
                </c:pt>
                <c:pt idx="3">
                  <c:v>0.18247038278189456</c:v>
                </c:pt>
                <c:pt idx="4">
                  <c:v>0.21686746987951808</c:v>
                </c:pt>
                <c:pt idx="5">
                  <c:v>0.13774693005872932</c:v>
                </c:pt>
              </c:numCache>
            </c:numRef>
          </c:val>
        </c:ser>
        <c:dLbls>
          <c:showVal val="1"/>
        </c:dLbls>
        <c:marker val="1"/>
        <c:axId val="223632384"/>
        <c:axId val="223650560"/>
      </c:lineChart>
      <c:catAx>
        <c:axId val="22358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3630848"/>
        <c:crosses val="autoZero"/>
        <c:auto val="1"/>
        <c:lblAlgn val="ctr"/>
        <c:lblOffset val="100"/>
        <c:tickLblSkip val="1"/>
        <c:tickMarkSkip val="1"/>
      </c:catAx>
      <c:valAx>
        <c:axId val="223630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3583616"/>
        <c:crosses val="autoZero"/>
        <c:crossBetween val="between"/>
      </c:valAx>
      <c:catAx>
        <c:axId val="223632384"/>
        <c:scaling>
          <c:orientation val="minMax"/>
        </c:scaling>
        <c:delete val="1"/>
        <c:axPos val="b"/>
        <c:tickLblPos val="none"/>
        <c:crossAx val="223650560"/>
        <c:crosses val="autoZero"/>
        <c:auto val="1"/>
        <c:lblAlgn val="ctr"/>
        <c:lblOffset val="100"/>
      </c:catAx>
      <c:valAx>
        <c:axId val="223650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3632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91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7114998</c:v>
                </c:pt>
                <c:pt idx="1">
                  <c:v>4262142</c:v>
                </c:pt>
                <c:pt idx="2">
                  <c:v>598055</c:v>
                </c:pt>
                <c:pt idx="3">
                  <c:v>2705022</c:v>
                </c:pt>
                <c:pt idx="4">
                  <c:v>832892</c:v>
                </c:pt>
                <c:pt idx="5">
                  <c:v>84893</c:v>
                </c:pt>
                <c:pt idx="6">
                  <c:v>41280</c:v>
                </c:pt>
                <c:pt idx="7">
                  <c:v>2852856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6993514</c:v>
                </c:pt>
                <c:pt idx="1">
                  <c:v>3986041</c:v>
                </c:pt>
                <c:pt idx="2">
                  <c:v>486751</c:v>
                </c:pt>
                <c:pt idx="3">
                  <c:v>2541894</c:v>
                </c:pt>
                <c:pt idx="4">
                  <c:v>853831</c:v>
                </c:pt>
                <c:pt idx="5">
                  <c:v>71102</c:v>
                </c:pt>
                <c:pt idx="6">
                  <c:v>32463</c:v>
                </c:pt>
                <c:pt idx="7">
                  <c:v>3007473</c:v>
                </c:pt>
              </c:numCache>
            </c:numRef>
          </c:val>
        </c:ser>
        <c:dLbls>
          <c:showVal val="1"/>
        </c:dLbls>
        <c:gapWidth val="30"/>
        <c:overlap val="-10"/>
        <c:axId val="223682560"/>
        <c:axId val="22368448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937630677521261E-2"/>
                  <c:y val="-0.547753531848020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13E-2"/>
                  <c:y val="-0.32425065889632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09532533394807E-2"/>
                  <c:y val="0.105168039026306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29E-2"/>
                  <c:y val="-0.239530505672237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-0.225838885523924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792E-2"/>
                  <c:y val="0.127157005582202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20259312732305E-2"/>
                  <c:y val="0.157610948319609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625711269912536E-2"/>
                  <c:y val="-0.385832664887783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1.7370952571196696E-2</c:v>
                </c:pt>
                <c:pt idx="1">
                  <c:v>6.9266974423996208E-2</c:v>
                </c:pt>
                <c:pt idx="2">
                  <c:v>0.22866722410431617</c:v>
                </c:pt>
                <c:pt idx="3">
                  <c:v>6.4175768147688217E-2</c:v>
                </c:pt>
                <c:pt idx="4">
                  <c:v>-2.4523588391613838E-2</c:v>
                </c:pt>
                <c:pt idx="5">
                  <c:v>0.19396078872605549</c:v>
                </c:pt>
                <c:pt idx="6">
                  <c:v>0.27160151557157386</c:v>
                </c:pt>
                <c:pt idx="7">
                  <c:v>-5.1410935360018173E-2</c:v>
                </c:pt>
              </c:numCache>
            </c:numRef>
          </c:val>
        </c:ser>
        <c:dLbls>
          <c:showVal val="1"/>
        </c:dLbls>
        <c:marker val="1"/>
        <c:axId val="223686016"/>
        <c:axId val="223696000"/>
      </c:lineChart>
      <c:catAx>
        <c:axId val="223682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3684480"/>
        <c:crosses val="autoZero"/>
        <c:auto val="1"/>
        <c:lblAlgn val="ctr"/>
        <c:lblOffset val="100"/>
        <c:tickLblSkip val="1"/>
        <c:tickMarkSkip val="1"/>
      </c:catAx>
      <c:valAx>
        <c:axId val="223684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23682560"/>
        <c:crosses val="autoZero"/>
        <c:crossBetween val="between"/>
      </c:valAx>
      <c:catAx>
        <c:axId val="223686016"/>
        <c:scaling>
          <c:orientation val="minMax"/>
        </c:scaling>
        <c:delete val="1"/>
        <c:axPos val="b"/>
        <c:tickLblPos val="none"/>
        <c:crossAx val="223696000"/>
        <c:crosses val="autoZero"/>
        <c:auto val="1"/>
        <c:lblAlgn val="ctr"/>
        <c:lblOffset val="100"/>
      </c:catAx>
      <c:valAx>
        <c:axId val="223696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3686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76"/>
          <c:y val="0.15891703988747394"/>
          <c:w val="0.6302978537544149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02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71.259291753549945</c:v>
                </c:pt>
                <c:pt idx="1">
                  <c:v>79.866543741497367</c:v>
                </c:pt>
                <c:pt idx="2">
                  <c:v>61.377084731760213</c:v>
                </c:pt>
                <c:pt idx="3">
                  <c:v>73.932566579937358</c:v>
                </c:pt>
                <c:pt idx="4">
                  <c:v>86.752210203980837</c:v>
                </c:pt>
                <c:pt idx="5">
                  <c:v>57.66700506341806</c:v>
                </c:pt>
                <c:pt idx="6">
                  <c:v>73.596946982920898</c:v>
                </c:pt>
                <c:pt idx="7">
                  <c:v>82.032255945342271</c:v>
                </c:pt>
                <c:pt idx="8">
                  <c:v>67.568458983297532</c:v>
                </c:pt>
                <c:pt idx="9">
                  <c:v>75.438358045030199</c:v>
                </c:pt>
                <c:pt idx="10">
                  <c:v>80.542176039119809</c:v>
                </c:pt>
                <c:pt idx="11">
                  <c:v>64.895622895622893</c:v>
                </c:pt>
                <c:pt idx="12">
                  <c:v>49.738771158203384</c:v>
                </c:pt>
                <c:pt idx="13">
                  <c:v>49.738771158203384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39564672"/>
        <c:axId val="239572864"/>
      </c:barChart>
      <c:catAx>
        <c:axId val="239564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26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9572864"/>
        <c:crosses val="autoZero"/>
        <c:auto val="1"/>
        <c:lblAlgn val="ctr"/>
        <c:lblOffset val="100"/>
        <c:tickLblSkip val="1"/>
        <c:tickMarkSkip val="1"/>
      </c:catAx>
      <c:valAx>
        <c:axId val="239572864"/>
        <c:scaling>
          <c:orientation val="minMax"/>
        </c:scaling>
        <c:delete val="1"/>
        <c:axPos val="l"/>
        <c:numFmt formatCode="#,##0.00_)" sourceLinked="1"/>
        <c:tickLblPos val="none"/>
        <c:crossAx val="23956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08E-2"/>
          <c:y val="0.46512875079804211"/>
          <c:w val="0.90468819022231306"/>
          <c:h val="0.29978620655786009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73.932566579937358</c:v>
                </c:pt>
                <c:pt idx="1">
                  <c:v>86.752210203980837</c:v>
                </c:pt>
                <c:pt idx="2">
                  <c:v>92.623806951197551</c:v>
                </c:pt>
                <c:pt idx="3">
                  <c:v>88.487036429274696</c:v>
                </c:pt>
                <c:pt idx="4">
                  <c:v>74.77251333542516</c:v>
                </c:pt>
                <c:pt idx="5">
                  <c:v>100.55896387184731</c:v>
                </c:pt>
                <c:pt idx="6">
                  <c:v>57.66700506341806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69.701355883631521</c:v>
                </c:pt>
                <c:pt idx="1">
                  <c:v>83.252354906150913</c:v>
                </c:pt>
                <c:pt idx="2">
                  <c:v>76.763557837869925</c:v>
                </c:pt>
                <c:pt idx="3">
                  <c:v>85.924603258292777</c:v>
                </c:pt>
                <c:pt idx="4">
                  <c:v>82.109751164942566</c:v>
                </c:pt>
                <c:pt idx="5">
                  <c:v>45.789473684210527</c:v>
                </c:pt>
                <c:pt idx="6">
                  <c:v>54.743787127363888</c:v>
                </c:pt>
              </c:numCache>
            </c:numRef>
          </c:val>
        </c:ser>
        <c:dLbls>
          <c:showVal val="1"/>
        </c:dLbls>
        <c:gapWidth val="30"/>
        <c:overlap val="-10"/>
        <c:axId val="224466048"/>
        <c:axId val="22446796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268699723345392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68E-2"/>
                  <c:y val="-0.306355525725604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28568435182608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3122939414277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328059325224679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72219293794096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0.22492543421677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6.0704854915160755E-2</c:v>
                </c:pt>
                <c:pt idx="1">
                  <c:v>4.2039114710632042E-2</c:v>
                </c:pt>
                <c:pt idx="2">
                  <c:v>0.2066116990932807</c:v>
                </c:pt>
                <c:pt idx="3">
                  <c:v>2.9821879575971266E-2</c:v>
                </c:pt>
                <c:pt idx="4">
                  <c:v>-8.9358909574312584E-2</c:v>
                </c:pt>
                <c:pt idx="5">
                  <c:v>1.1961153029483893</c:v>
                </c:pt>
                <c:pt idx="6">
                  <c:v>5.3398167891694603E-2</c:v>
                </c:pt>
              </c:numCache>
            </c:numRef>
          </c:val>
        </c:ser>
        <c:dLbls>
          <c:showVal val="1"/>
        </c:dLbls>
        <c:marker val="1"/>
        <c:axId val="224604928"/>
        <c:axId val="224606464"/>
      </c:lineChart>
      <c:catAx>
        <c:axId val="224466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467968"/>
        <c:crosses val="autoZero"/>
        <c:auto val="1"/>
        <c:lblAlgn val="ctr"/>
        <c:lblOffset val="100"/>
        <c:tickLblSkip val="1"/>
        <c:tickMarkSkip val="1"/>
      </c:catAx>
      <c:valAx>
        <c:axId val="22446796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24466048"/>
        <c:crosses val="autoZero"/>
        <c:crossBetween val="between"/>
      </c:valAx>
      <c:catAx>
        <c:axId val="224604928"/>
        <c:scaling>
          <c:orientation val="minMax"/>
        </c:scaling>
        <c:delete val="1"/>
        <c:axPos val="b"/>
        <c:tickLblPos val="none"/>
        <c:crossAx val="224606464"/>
        <c:crosses val="autoZero"/>
        <c:auto val="1"/>
        <c:lblAlgn val="ctr"/>
        <c:lblOffset val="100"/>
      </c:catAx>
      <c:valAx>
        <c:axId val="224606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460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50438914990096095"/>
          <c:w val="0.97693770639664979"/>
          <c:h val="0.3089544420253081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73.596946982920898</c:v>
                </c:pt>
                <c:pt idx="1">
                  <c:v>82.032255945342271</c:v>
                </c:pt>
                <c:pt idx="2">
                  <c:v>75.221684804514311</c:v>
                </c:pt>
                <c:pt idx="3">
                  <c:v>87.840881751473589</c:v>
                </c:pt>
                <c:pt idx="4">
                  <c:v>74.843039734745176</c:v>
                </c:pt>
                <c:pt idx="5">
                  <c:v>76.659973226238293</c:v>
                </c:pt>
                <c:pt idx="6">
                  <c:v>67.568458983297532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71.823364765312022</c:v>
                </c:pt>
                <c:pt idx="1">
                  <c:v>84.609316079863447</c:v>
                </c:pt>
                <c:pt idx="2">
                  <c:v>88.274957473408065</c:v>
                </c:pt>
                <c:pt idx="3">
                  <c:v>89.46930473372781</c:v>
                </c:pt>
                <c:pt idx="4">
                  <c:v>77.177609771314522</c:v>
                </c:pt>
                <c:pt idx="5">
                  <c:v>61.365129417947706</c:v>
                </c:pt>
                <c:pt idx="6">
                  <c:v>63.724067628983491</c:v>
                </c:pt>
              </c:numCache>
            </c:numRef>
          </c:val>
        </c:ser>
        <c:dLbls>
          <c:showVal val="1"/>
        </c:dLbls>
        <c:gapWidth val="30"/>
        <c:overlap val="-10"/>
        <c:axId val="224887936"/>
        <c:axId val="22488985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462273330016E-2"/>
                  <c:y val="-0.252068034115278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318829538199616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940723951009E-2"/>
                  <c:y val="-0.404837035703177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337242621179629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0.28923600766120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0.118165239740042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2082934175847561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2.4693666516518498E-2</c:v>
                </c:pt>
                <c:pt idx="1">
                  <c:v>-3.0458349670249851E-2</c:v>
                </c:pt>
                <c:pt idx="2">
                  <c:v>-0.14787061973749371</c:v>
                </c:pt>
                <c:pt idx="3">
                  <c:v>-1.8200912448136486E-2</c:v>
                </c:pt>
                <c:pt idx="4">
                  <c:v>-3.0249317690544286E-2</c:v>
                </c:pt>
                <c:pt idx="5">
                  <c:v>0.24924324210448479</c:v>
                </c:pt>
                <c:pt idx="6">
                  <c:v>6.0328718761284872E-2</c:v>
                </c:pt>
              </c:numCache>
            </c:numRef>
          </c:val>
        </c:ser>
        <c:dLbls>
          <c:showVal val="1"/>
        </c:dLbls>
        <c:marker val="1"/>
        <c:axId val="224908032"/>
        <c:axId val="224909568"/>
      </c:lineChart>
      <c:catAx>
        <c:axId val="224887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889856"/>
        <c:crosses val="autoZero"/>
        <c:auto val="1"/>
        <c:lblAlgn val="ctr"/>
        <c:lblOffset val="100"/>
        <c:tickLblSkip val="1"/>
        <c:tickMarkSkip val="1"/>
      </c:catAx>
      <c:valAx>
        <c:axId val="2248898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24887936"/>
        <c:crosses val="autoZero"/>
        <c:crossBetween val="between"/>
      </c:valAx>
      <c:catAx>
        <c:axId val="224908032"/>
        <c:scaling>
          <c:orientation val="minMax"/>
        </c:scaling>
        <c:delete val="1"/>
        <c:axPos val="b"/>
        <c:tickLblPos val="none"/>
        <c:crossAx val="224909568"/>
        <c:crosses val="autoZero"/>
        <c:auto val="1"/>
        <c:lblAlgn val="ctr"/>
        <c:lblOffset val="100"/>
      </c:catAx>
      <c:valAx>
        <c:axId val="224909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4908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31"/>
          <c:y val="0.2420770376675889"/>
          <c:w val="0.7159975203095351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98"/>
          <c:y val="3.94977654820177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50670879237808375"/>
          <c:w val="0.95016074538857465"/>
          <c:h val="0.3158033624175356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75.438358045030199</c:v>
                </c:pt>
                <c:pt idx="1">
                  <c:v>80.542176039119809</c:v>
                </c:pt>
                <c:pt idx="2">
                  <c:v>81.481713150342188</c:v>
                </c:pt>
                <c:pt idx="3">
                  <c:v>81.440243733554908</c:v>
                </c:pt>
                <c:pt idx="4">
                  <c:v>39.528388278388277</c:v>
                </c:pt>
                <c:pt idx="5">
                  <c:v>64.895622895622893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70.23164330422523</c:v>
                </c:pt>
                <c:pt idx="1">
                  <c:v>75.939118031273225</c:v>
                </c:pt>
                <c:pt idx="2">
                  <c:v>77.084401437557517</c:v>
                </c:pt>
                <c:pt idx="3">
                  <c:v>77.073870272795702</c:v>
                </c:pt>
                <c:pt idx="4">
                  <c:v>26.88235561412278</c:v>
                </c:pt>
                <c:pt idx="5">
                  <c:v>59.921163253399556</c:v>
                </c:pt>
              </c:numCache>
            </c:numRef>
          </c:val>
        </c:ser>
        <c:dLbls>
          <c:showVal val="1"/>
        </c:dLbls>
        <c:gapWidth val="30"/>
        <c:overlap val="-10"/>
        <c:axId val="225681792"/>
        <c:axId val="22568371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89261217607674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410144220537921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415120402049536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0.4297726193789188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534259469388E-2"/>
                  <c:y val="1.8242833990865495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491865382219811E-2"/>
                  <c:y val="-0.353328204036865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7.4136308020742669E-2</c:v>
                </c:pt>
                <c:pt idx="1">
                  <c:v>6.0615110198553479E-2</c:v>
                </c:pt>
                <c:pt idx="2">
                  <c:v>5.7045415554620726E-2</c:v>
                </c:pt>
                <c:pt idx="3">
                  <c:v>5.6651799699493965E-2</c:v>
                </c:pt>
                <c:pt idx="4">
                  <c:v>0.47042129959853085</c:v>
                </c:pt>
                <c:pt idx="5">
                  <c:v>8.301674019889993E-2</c:v>
                </c:pt>
              </c:numCache>
            </c:numRef>
          </c:val>
        </c:ser>
        <c:dLbls>
          <c:showVal val="1"/>
        </c:dLbls>
        <c:marker val="1"/>
        <c:axId val="225841152"/>
        <c:axId val="225842688"/>
      </c:lineChart>
      <c:catAx>
        <c:axId val="225681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5683712"/>
        <c:crosses val="autoZero"/>
        <c:auto val="1"/>
        <c:lblAlgn val="ctr"/>
        <c:lblOffset val="100"/>
        <c:tickLblSkip val="1"/>
        <c:tickMarkSkip val="1"/>
      </c:catAx>
      <c:valAx>
        <c:axId val="22568371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25681792"/>
        <c:crosses val="autoZero"/>
        <c:crossBetween val="between"/>
      </c:valAx>
      <c:catAx>
        <c:axId val="225841152"/>
        <c:scaling>
          <c:orientation val="minMax"/>
        </c:scaling>
        <c:delete val="1"/>
        <c:axPos val="b"/>
        <c:tickLblPos val="none"/>
        <c:crossAx val="225842688"/>
        <c:crosses val="autoZero"/>
        <c:auto val="1"/>
        <c:lblAlgn val="ctr"/>
        <c:lblOffset val="100"/>
      </c:catAx>
      <c:valAx>
        <c:axId val="225842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5841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86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27"/>
          <c:y val="8.107780706205911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8176076743005875"/>
          <c:w val="0.90468819022231306"/>
          <c:h val="0.3282773748915481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49.738771158203384</c:v>
                </c:pt>
                <c:pt idx="1">
                  <c:v>49.738771158203384</c:v>
                </c:pt>
                <c:pt idx="2">
                  <c:v>81.481713150342188</c:v>
                </c:pt>
                <c:pt idx="3">
                  <c:v>52.063591022443887</c:v>
                </c:pt>
                <c:pt idx="4">
                  <c:v>81.56357388316151</c:v>
                </c:pt>
                <c:pt idx="5">
                  <c:v>64.186746987951807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52.682527660982132</c:v>
                </c:pt>
                <c:pt idx="1">
                  <c:v>52.682527660982132</c:v>
                </c:pt>
                <c:pt idx="2">
                  <c:v>77.084401437557517</c:v>
                </c:pt>
                <c:pt idx="3">
                  <c:v>61.914085330216245</c:v>
                </c:pt>
                <c:pt idx="4">
                  <c:v>49.049439219433687</c:v>
                </c:pt>
                <c:pt idx="5">
                  <c:v>47.618644067796609</c:v>
                </c:pt>
              </c:numCache>
            </c:numRef>
          </c:val>
        </c:ser>
        <c:dLbls>
          <c:showVal val="1"/>
        </c:dLbls>
        <c:gapWidth val="30"/>
        <c:overlap val="-10"/>
        <c:axId val="225963392"/>
        <c:axId val="226182656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0016542762593E-2"/>
                  <c:y val="-0.2745448295054594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282860837821467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348054741598048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353874310409743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96E-2"/>
                  <c:y val="-0.176970222796994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1E-2"/>
                  <c:y val="-0.19716731874212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52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-5.5877282914786219E-2</c:v>
                </c:pt>
                <c:pt idx="1">
                  <c:v>-5.5877282914786219E-2</c:v>
                </c:pt>
                <c:pt idx="2">
                  <c:v>5.7045415554620726E-2</c:v>
                </c:pt>
                <c:pt idx="3">
                  <c:v>-0.1590994077556851</c:v>
                </c:pt>
                <c:pt idx="4">
                  <c:v>0.66288494182917224</c:v>
                </c:pt>
                <c:pt idx="5">
                  <c:v>0.34793310990893644</c:v>
                </c:pt>
              </c:numCache>
            </c:numRef>
          </c:val>
        </c:ser>
        <c:dLbls>
          <c:showVal val="1"/>
        </c:dLbls>
        <c:marker val="1"/>
        <c:axId val="226184192"/>
        <c:axId val="226206464"/>
      </c:lineChart>
      <c:catAx>
        <c:axId val="225963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6182656"/>
        <c:crosses val="autoZero"/>
        <c:auto val="1"/>
        <c:lblAlgn val="ctr"/>
        <c:lblOffset val="100"/>
        <c:tickLblSkip val="1"/>
        <c:tickMarkSkip val="1"/>
      </c:catAx>
      <c:valAx>
        <c:axId val="2261826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25963392"/>
        <c:crosses val="autoZero"/>
        <c:crossBetween val="between"/>
      </c:valAx>
      <c:catAx>
        <c:axId val="226184192"/>
        <c:scaling>
          <c:orientation val="minMax"/>
        </c:scaling>
        <c:delete val="1"/>
        <c:axPos val="b"/>
        <c:tickLblPos val="none"/>
        <c:crossAx val="226206464"/>
        <c:crosses val="autoZero"/>
        <c:auto val="1"/>
        <c:lblAlgn val="ctr"/>
        <c:lblOffset val="100"/>
      </c:catAx>
      <c:valAx>
        <c:axId val="226206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618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22"/>
          <c:y val="0.25455105014160129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19E-2"/>
          <c:y val="0.41522823174678608"/>
          <c:w val="0.98812717617140777"/>
          <c:h val="0.3646136324530712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71.259291753549945</c:v>
                </c:pt>
                <c:pt idx="1">
                  <c:v>79.866543741497367</c:v>
                </c:pt>
                <c:pt idx="2">
                  <c:v>75.102345790636932</c:v>
                </c:pt>
                <c:pt idx="3">
                  <c:v>83.683595055128634</c:v>
                </c:pt>
                <c:pt idx="4">
                  <c:v>73.606942750587692</c:v>
                </c:pt>
                <c:pt idx="5">
                  <c:v>70.322233267064277</c:v>
                </c:pt>
                <c:pt idx="6">
                  <c:v>74.298056155507552</c:v>
                </c:pt>
                <c:pt idx="7">
                  <c:v>61.377084731760213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67.952014809399529</c:v>
                </c:pt>
                <c:pt idx="1">
                  <c:v>78.402266364731219</c:v>
                </c:pt>
                <c:pt idx="2">
                  <c:v>72.680970391617848</c:v>
                </c:pt>
                <c:pt idx="3">
                  <c:v>81.928553517176383</c:v>
                </c:pt>
                <c:pt idx="4">
                  <c:v>76.10281796595909</c:v>
                </c:pt>
                <c:pt idx="5">
                  <c:v>55.154171353217237</c:v>
                </c:pt>
                <c:pt idx="6">
                  <c:v>53.26431161500976</c:v>
                </c:pt>
                <c:pt idx="7">
                  <c:v>57.749916326676782</c:v>
                </c:pt>
              </c:numCache>
            </c:numRef>
          </c:val>
        </c:ser>
        <c:dLbls>
          <c:showVal val="1"/>
        </c:dLbls>
        <c:gapWidth val="30"/>
        <c:overlap val="-10"/>
        <c:axId val="227200384"/>
        <c:axId val="22759168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62485968414132E-2"/>
                  <c:y val="-0.347814202725179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82491029989835E-2"/>
                  <c:y val="-0.406189091087859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137013588697991E-2"/>
                  <c:y val="-0.37913000729227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859349424245765E-2"/>
                  <c:y val="-0.408049030291608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14E-2"/>
                  <c:y val="-0.42712823748228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-0.201269019312232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698E-2"/>
                  <c:y val="-0.12906241038288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61947563708502E-2"/>
                  <c:y val="-0.315254615025359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4.8670770887766723E-2</c:v>
                </c:pt>
                <c:pt idx="1">
                  <c:v>1.8676467462742208E-2</c:v>
                </c:pt>
                <c:pt idx="2">
                  <c:v>3.3315122046008616E-2</c:v>
                </c:pt>
                <c:pt idx="3">
                  <c:v>2.1421610203142594E-2</c:v>
                </c:pt>
                <c:pt idx="4">
                  <c:v>-3.2796094574156331E-2</c:v>
                </c:pt>
                <c:pt idx="5">
                  <c:v>0.275012053335151</c:v>
                </c:pt>
                <c:pt idx="6">
                  <c:v>0.3948937647505526</c:v>
                </c:pt>
                <c:pt idx="7">
                  <c:v>6.280820191263059E-2</c:v>
                </c:pt>
              </c:numCache>
            </c:numRef>
          </c:val>
        </c:ser>
        <c:dLbls>
          <c:showVal val="1"/>
        </c:dLbls>
        <c:marker val="1"/>
        <c:axId val="227593216"/>
        <c:axId val="227664640"/>
      </c:lineChart>
      <c:catAx>
        <c:axId val="227200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8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7591680"/>
        <c:crosses val="autoZero"/>
        <c:auto val="1"/>
        <c:lblAlgn val="ctr"/>
        <c:lblOffset val="100"/>
        <c:tickLblSkip val="1"/>
        <c:tickMarkSkip val="1"/>
      </c:catAx>
      <c:valAx>
        <c:axId val="2275916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27200384"/>
        <c:crosses val="autoZero"/>
        <c:crossBetween val="between"/>
      </c:valAx>
      <c:catAx>
        <c:axId val="227593216"/>
        <c:scaling>
          <c:orientation val="minMax"/>
        </c:scaling>
        <c:delete val="1"/>
        <c:axPos val="b"/>
        <c:tickLblPos val="none"/>
        <c:crossAx val="227664640"/>
        <c:crosses val="autoZero"/>
        <c:auto val="1"/>
        <c:lblAlgn val="ctr"/>
        <c:lblOffset val="100"/>
      </c:catAx>
      <c:valAx>
        <c:axId val="227664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2759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87"/>
          <c:y val="0.17554897113952322"/>
          <c:w val="0.6727479049566721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febrero 2012 </c:v>
            </c:pt>
          </c:strCache>
        </c:strRef>
      </c:tx>
      <c:layout>
        <c:manualLayout>
          <c:xMode val="edge"/>
          <c:yMode val="edge"/>
          <c:x val="0.39914716588663607"/>
          <c:y val="0.1304126804996284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8.8726970263050919</c:v>
                </c:pt>
                <c:pt idx="1">
                  <c:v>8.1661024158365763</c:v>
                </c:pt>
                <c:pt idx="2">
                  <c:v>10.18997238960306</c:v>
                </c:pt>
                <c:pt idx="3">
                  <c:v>9.3628849463418735</c:v>
                </c:pt>
                <c:pt idx="4">
                  <c:v>8.7719652212128629</c:v>
                </c:pt>
                <c:pt idx="5">
                  <c:v>10.744416033252771</c:v>
                </c:pt>
                <c:pt idx="6">
                  <c:v>9.5472192375658231</c:v>
                </c:pt>
                <c:pt idx="7">
                  <c:v>9.1825936684193117</c:v>
                </c:pt>
                <c:pt idx="8">
                  <c:v>9.8878888335423145</c:v>
                </c:pt>
                <c:pt idx="9">
                  <c:v>9.7743249493044928</c:v>
                </c:pt>
                <c:pt idx="10">
                  <c:v>9.1785316244079134</c:v>
                </c:pt>
                <c:pt idx="11">
                  <c:v>11.725627376425855</c:v>
                </c:pt>
                <c:pt idx="12">
                  <c:v>2.2599085596633057</c:v>
                </c:pt>
                <c:pt idx="13">
                  <c:v>2.2599085596633057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45160960"/>
        <c:axId val="246289536"/>
      </c:barChart>
      <c:catAx>
        <c:axId val="245160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62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289536"/>
        <c:crosses val="autoZero"/>
        <c:auto val="1"/>
        <c:lblAlgn val="ctr"/>
        <c:lblOffset val="100"/>
        <c:tickLblSkip val="1"/>
        <c:tickMarkSkip val="1"/>
      </c:catAx>
      <c:valAx>
        <c:axId val="246289536"/>
        <c:scaling>
          <c:orientation val="minMax"/>
        </c:scaling>
        <c:delete val="1"/>
        <c:axPos val="l"/>
        <c:numFmt formatCode="#,##0.00_)" sourceLinked="1"/>
        <c:tickLblPos val="none"/>
        <c:crossAx val="24516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52"/>
          <c:y val="3.94977654820177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332E-2"/>
          <c:y val="0.42796175945782244"/>
          <c:w val="0.90468819022231306"/>
          <c:h val="0.3846507440208228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9.3628849463418735</c:v>
                </c:pt>
                <c:pt idx="1">
                  <c:v>8.7719652212128629</c:v>
                </c:pt>
                <c:pt idx="2">
                  <c:v>8.8195250207196132</c:v>
                </c:pt>
                <c:pt idx="3">
                  <c:v>8.523544288553019</c:v>
                </c:pt>
                <c:pt idx="4">
                  <c:v>9.8474465374152</c:v>
                </c:pt>
                <c:pt idx="5">
                  <c:v>8.8045359594150998</c:v>
                </c:pt>
                <c:pt idx="6">
                  <c:v>10.744416033252771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9.2095717219544202</c:v>
                </c:pt>
                <c:pt idx="1">
                  <c:v>8.6243047119749381</c:v>
                </c:pt>
                <c:pt idx="2">
                  <c:v>7.683825441039926</c:v>
                </c:pt>
                <c:pt idx="3">
                  <c:v>8.517882999728986</c:v>
                </c:pt>
                <c:pt idx="4">
                  <c:v>9.9481421810492403</c:v>
                </c:pt>
                <c:pt idx="5">
                  <c:v>8.4193548387096779</c:v>
                </c:pt>
                <c:pt idx="6">
                  <c:v>10.393554645397716</c:v>
                </c:pt>
              </c:numCache>
            </c:numRef>
          </c:val>
        </c:ser>
        <c:dLbls>
          <c:showVal val="1"/>
        </c:dLbls>
        <c:gapWidth val="30"/>
        <c:overlap val="-10"/>
        <c:axId val="229870592"/>
        <c:axId val="229876864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364333818979488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88E-2"/>
                  <c:y val="-0.347935239903743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7.36267945716764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374664003797862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-0.442845449932064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76169397744200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370455252345016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0.15331322438745332</c:v>
                </c:pt>
                <c:pt idx="1">
                  <c:v>0.14766050923792484</c:v>
                </c:pt>
                <c:pt idx="2">
                  <c:v>1.1356995796796872</c:v>
                </c:pt>
                <c:pt idx="3">
                  <c:v>5.6612888240330506E-3</c:v>
                </c:pt>
                <c:pt idx="4">
                  <c:v>-0.10069564363404027</c:v>
                </c:pt>
                <c:pt idx="5">
                  <c:v>0.38518112070542188</c:v>
                </c:pt>
                <c:pt idx="6">
                  <c:v>0.35086138785505483</c:v>
                </c:pt>
              </c:numCache>
            </c:numRef>
          </c:val>
        </c:ser>
        <c:dLbls>
          <c:showVal val="1"/>
        </c:dLbls>
        <c:marker val="1"/>
        <c:axId val="229878400"/>
        <c:axId val="229966208"/>
      </c:lineChart>
      <c:catAx>
        <c:axId val="22987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9876864"/>
        <c:crosses val="autoZero"/>
        <c:auto val="1"/>
        <c:lblAlgn val="ctr"/>
        <c:lblOffset val="100"/>
        <c:tickLblSkip val="1"/>
        <c:tickMarkSkip val="1"/>
      </c:catAx>
      <c:valAx>
        <c:axId val="2298768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29870592"/>
        <c:crosses val="autoZero"/>
        <c:crossBetween val="between"/>
      </c:valAx>
      <c:catAx>
        <c:axId val="229878400"/>
        <c:scaling>
          <c:orientation val="minMax"/>
        </c:scaling>
        <c:delete val="1"/>
        <c:axPos val="b"/>
        <c:tickLblPos val="none"/>
        <c:crossAx val="229966208"/>
        <c:crosses val="autoZero"/>
        <c:auto val="1"/>
        <c:lblAlgn val="ctr"/>
        <c:lblOffset val="100"/>
      </c:catAx>
      <c:valAx>
        <c:axId val="2299662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2987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58"/>
          <c:w val="0.7072399928008998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78"/>
          <c:y val="3.94977654820179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9007677574606728"/>
          <c:w val="0.9418941497647535"/>
          <c:h val="0.3347546941247730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9.5472192375658231</c:v>
                </c:pt>
                <c:pt idx="1">
                  <c:v>9.1825936684193117</c:v>
                </c:pt>
                <c:pt idx="2">
                  <c:v>7.7165598511474052</c:v>
                </c:pt>
                <c:pt idx="3">
                  <c:v>9.5685153639520415</c:v>
                </c:pt>
                <c:pt idx="4">
                  <c:v>9.1502827813920042</c:v>
                </c:pt>
                <c:pt idx="5">
                  <c:v>8.6896813353566014</c:v>
                </c:pt>
                <c:pt idx="6">
                  <c:v>9.8878888335423145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9.3380795530353566</c:v>
                </c:pt>
                <c:pt idx="1">
                  <c:v>9.1154904982938803</c:v>
                </c:pt>
                <c:pt idx="2">
                  <c:v>8.8570841044622668</c:v>
                </c:pt>
                <c:pt idx="3">
                  <c:v>9.3402751648207829</c:v>
                </c:pt>
                <c:pt idx="4">
                  <c:v>9.2167368325408123</c:v>
                </c:pt>
                <c:pt idx="5">
                  <c:v>5.3225071225071225</c:v>
                </c:pt>
                <c:pt idx="6">
                  <c:v>9.5338840254864934</c:v>
                </c:pt>
              </c:numCache>
            </c:numRef>
          </c:val>
        </c:ser>
        <c:dLbls>
          <c:showVal val="1"/>
        </c:dLbls>
        <c:gapWidth val="30"/>
        <c:overlap val="-10"/>
        <c:axId val="230255232"/>
        <c:axId val="23112166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36E-2"/>
                  <c:y val="-0.306122415571234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466216975684E-2"/>
                  <c:y val="-0.298039517409596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71E-2"/>
                  <c:y val="-0.365396892955948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-0.300274035392145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297552343379115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7482217736958354E-2"/>
                  <c:y val="-0.105691227266030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328875210764974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0.2091396845304665</c:v>
                </c:pt>
                <c:pt idx="1">
                  <c:v>6.7103170125431433E-2</c:v>
                </c:pt>
                <c:pt idx="2">
                  <c:v>-1.1405242533148616</c:v>
                </c:pt>
                <c:pt idx="3">
                  <c:v>0.22824019913125859</c:v>
                </c:pt>
                <c:pt idx="4">
                  <c:v>-6.6454051148808091E-2</c:v>
                </c:pt>
                <c:pt idx="5">
                  <c:v>3.3671742128494788</c:v>
                </c:pt>
                <c:pt idx="6">
                  <c:v>0.35400480805582113</c:v>
                </c:pt>
              </c:numCache>
            </c:numRef>
          </c:val>
        </c:ser>
        <c:dLbls>
          <c:showVal val="1"/>
        </c:dLbls>
        <c:marker val="1"/>
        <c:axId val="231123200"/>
        <c:axId val="231313408"/>
      </c:lineChart>
      <c:catAx>
        <c:axId val="230255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4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1121664"/>
        <c:crosses val="autoZero"/>
        <c:auto val="1"/>
        <c:lblAlgn val="ctr"/>
        <c:lblOffset val="100"/>
        <c:tickLblSkip val="1"/>
        <c:tickMarkSkip val="1"/>
      </c:catAx>
      <c:valAx>
        <c:axId val="2311216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30255232"/>
        <c:crosses val="autoZero"/>
        <c:crossBetween val="between"/>
      </c:valAx>
      <c:catAx>
        <c:axId val="231123200"/>
        <c:scaling>
          <c:orientation val="minMax"/>
        </c:scaling>
        <c:delete val="1"/>
        <c:axPos val="b"/>
        <c:tickLblPos val="none"/>
        <c:crossAx val="231313408"/>
        <c:crosses val="autoZero"/>
        <c:auto val="1"/>
        <c:lblAlgn val="ctr"/>
        <c:lblOffset val="100"/>
      </c:catAx>
      <c:valAx>
        <c:axId val="2313134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112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99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1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902846759539676"/>
          <c:w val="0.90468819022231306"/>
          <c:h val="0.4511788105488893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9.7743249493044928</c:v>
                </c:pt>
                <c:pt idx="1">
                  <c:v>9.1785316244079134</c:v>
                </c:pt>
                <c:pt idx="2">
                  <c:v>9.3917413554242408</c:v>
                </c:pt>
                <c:pt idx="3">
                  <c:v>9.293299620733249</c:v>
                </c:pt>
                <c:pt idx="4">
                  <c:v>3.148431801604668</c:v>
                </c:pt>
                <c:pt idx="5">
                  <c:v>11.725627376425855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9.377477669833814</c:v>
                </c:pt>
                <c:pt idx="1">
                  <c:v>8.717405770236228</c:v>
                </c:pt>
                <c:pt idx="2">
                  <c:v>9.0075589479601188</c:v>
                </c:pt>
                <c:pt idx="3">
                  <c:v>8.8758780451352557</c:v>
                </c:pt>
                <c:pt idx="4">
                  <c:v>1.8650693568726355</c:v>
                </c:pt>
                <c:pt idx="5">
                  <c:v>11.343953554233929</c:v>
                </c:pt>
              </c:numCache>
            </c:numRef>
          </c:val>
        </c:ser>
        <c:dLbls>
          <c:showVal val="1"/>
        </c:dLbls>
        <c:gapWidth val="30"/>
        <c:overlap val="-10"/>
        <c:axId val="231663488"/>
        <c:axId val="231710720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724E-2"/>
                  <c:y val="-0.339940085451896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6163808157244E-2"/>
                  <c:y val="-0.29869825003683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-0.327884492608902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04E-2"/>
                  <c:y val="-0.326377134251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0.15151243308723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226E-2"/>
                  <c:y val="-0.446647568222371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0.39684727947067877</c:v>
                </c:pt>
                <c:pt idx="1">
                  <c:v>0.46112585417168539</c:v>
                </c:pt>
                <c:pt idx="2">
                  <c:v>0.38418240746412202</c:v>
                </c:pt>
                <c:pt idx="3">
                  <c:v>0.41742157559799331</c:v>
                </c:pt>
                <c:pt idx="4">
                  <c:v>1.2833624447320324</c:v>
                </c:pt>
                <c:pt idx="5">
                  <c:v>0.38167382219192625</c:v>
                </c:pt>
              </c:numCache>
            </c:numRef>
          </c:val>
        </c:ser>
        <c:dLbls>
          <c:showVal val="1"/>
        </c:dLbls>
        <c:marker val="1"/>
        <c:axId val="231712256"/>
        <c:axId val="231713792"/>
      </c:lineChart>
      <c:catAx>
        <c:axId val="23166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66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1710720"/>
        <c:crosses val="autoZero"/>
        <c:auto val="1"/>
        <c:lblAlgn val="ctr"/>
        <c:lblOffset val="100"/>
        <c:tickLblSkip val="1"/>
        <c:tickMarkSkip val="1"/>
      </c:catAx>
      <c:valAx>
        <c:axId val="23171072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31663488"/>
        <c:crosses val="autoZero"/>
        <c:crossBetween val="between"/>
      </c:valAx>
      <c:catAx>
        <c:axId val="231712256"/>
        <c:scaling>
          <c:orientation val="minMax"/>
        </c:scaling>
        <c:delete val="1"/>
        <c:axPos val="b"/>
        <c:tickLblPos val="none"/>
        <c:crossAx val="231713792"/>
        <c:crosses val="autoZero"/>
        <c:auto val="1"/>
        <c:lblAlgn val="ctr"/>
        <c:lblOffset val="100"/>
      </c:catAx>
      <c:valAx>
        <c:axId val="2317137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171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61"/>
          <c:y val="0.28781508340563472"/>
          <c:w val="0.7071406652665751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0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49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2.2599085596633057</c:v>
                </c:pt>
                <c:pt idx="1">
                  <c:v>2.2599085596633057</c:v>
                </c:pt>
                <c:pt idx="2">
                  <c:v>2.0358899236161974</c:v>
                </c:pt>
                <c:pt idx="3">
                  <c:v>2.3079686780285584</c:v>
                </c:pt>
                <c:pt idx="4">
                  <c:v>2.1559633027522938</c:v>
                </c:pt>
                <c:pt idx="5">
                  <c:v>3.980697384806974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2.3004523510852626</c:v>
                </c:pt>
                <c:pt idx="1">
                  <c:v>2.3004523510852626</c:v>
                </c:pt>
                <c:pt idx="2">
                  <c:v>1.7393486777668952</c:v>
                </c:pt>
                <c:pt idx="3">
                  <c:v>2.5859880385695106</c:v>
                </c:pt>
                <c:pt idx="4">
                  <c:v>2.2987625220978196</c:v>
                </c:pt>
                <c:pt idx="5">
                  <c:v>3.8459958932238192</c:v>
                </c:pt>
              </c:numCache>
            </c:numRef>
          </c:val>
        </c:ser>
        <c:dLbls>
          <c:showVal val="1"/>
        </c:dLbls>
        <c:gapWidth val="30"/>
        <c:overlap val="-10"/>
        <c:axId val="232400000"/>
        <c:axId val="23240192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19674693469969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188430926383682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01010034868302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05E-2"/>
                  <c:y val="-0.362033493214595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0.241195671746852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-0.234590338369865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-4.0543791421956854E-2</c:v>
                </c:pt>
                <c:pt idx="1">
                  <c:v>-4.0543791421956854E-2</c:v>
                </c:pt>
                <c:pt idx="2">
                  <c:v>0.29654124584930219</c:v>
                </c:pt>
                <c:pt idx="3">
                  <c:v>-0.27801936054095222</c:v>
                </c:pt>
                <c:pt idx="4">
                  <c:v>-0.14279921934552586</c:v>
                </c:pt>
                <c:pt idx="5">
                  <c:v>0.13470149158315481</c:v>
                </c:pt>
              </c:numCache>
            </c:numRef>
          </c:val>
        </c:ser>
        <c:dLbls>
          <c:showVal val="1"/>
        </c:dLbls>
        <c:marker val="1"/>
        <c:axId val="232452864"/>
        <c:axId val="232454400"/>
      </c:lineChart>
      <c:catAx>
        <c:axId val="23240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2401920"/>
        <c:crosses val="autoZero"/>
        <c:auto val="1"/>
        <c:lblAlgn val="ctr"/>
        <c:lblOffset val="100"/>
        <c:tickLblSkip val="1"/>
        <c:tickMarkSkip val="1"/>
      </c:catAx>
      <c:valAx>
        <c:axId val="23240192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32400000"/>
        <c:crosses val="autoZero"/>
        <c:crossBetween val="between"/>
      </c:valAx>
      <c:catAx>
        <c:axId val="232452864"/>
        <c:scaling>
          <c:orientation val="minMax"/>
        </c:scaling>
        <c:delete val="1"/>
        <c:axPos val="b"/>
        <c:tickLblPos val="none"/>
        <c:crossAx val="232454400"/>
        <c:crosses val="autoZero"/>
        <c:auto val="1"/>
        <c:lblAlgn val="ctr"/>
        <c:lblOffset val="100"/>
      </c:catAx>
      <c:valAx>
        <c:axId val="2324544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245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107469674398817"/>
          <c:w val="0.90468819022231306"/>
          <c:h val="0.4303887897588688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8.8726970263050919</c:v>
                </c:pt>
                <c:pt idx="1">
                  <c:v>8.1661024158365763</c:v>
                </c:pt>
                <c:pt idx="2">
                  <c:v>7.7082849998711112</c:v>
                </c:pt>
                <c:pt idx="3">
                  <c:v>8.5962952016855585</c:v>
                </c:pt>
                <c:pt idx="4">
                  <c:v>8.2622436933943071</c:v>
                </c:pt>
                <c:pt idx="5">
                  <c:v>3.8219430938231587</c:v>
                </c:pt>
                <c:pt idx="6">
                  <c:v>6.2047196753344354</c:v>
                </c:pt>
                <c:pt idx="7">
                  <c:v>10.18997238960306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8.7071834898137297</c:v>
                </c:pt>
                <c:pt idx="1">
                  <c:v>8.0390148375373354</c:v>
                </c:pt>
                <c:pt idx="2">
                  <c:v>7.6150031289111393</c:v>
                </c:pt>
                <c:pt idx="3">
                  <c:v>8.3960719806571795</c:v>
                </c:pt>
                <c:pt idx="4">
                  <c:v>8.3837143081575736</c:v>
                </c:pt>
                <c:pt idx="5">
                  <c:v>3.3343650347026825</c:v>
                </c:pt>
                <c:pt idx="6">
                  <c:v>5.4095984002666224</c:v>
                </c:pt>
                <c:pt idx="7">
                  <c:v>9.785109581196803</c:v>
                </c:pt>
              </c:numCache>
            </c:numRef>
          </c:val>
        </c:ser>
        <c:dLbls>
          <c:showVal val="1"/>
        </c:dLbls>
        <c:gapWidth val="30"/>
        <c:overlap val="-10"/>
        <c:axId val="233649280"/>
        <c:axId val="23365120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2892543443640218E-2"/>
                  <c:y val="-0.347701802347471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-0.331934454139178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337995972956602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04E-2"/>
                  <c:y val="-0.328926285461718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-0.43186569973971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406049105897E-2"/>
                  <c:y val="-5.5795177369980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366225359883069E-2"/>
                  <c:y val="-2.11829030726668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0743815493687949E-2"/>
                  <c:y val="-0.3359366149917331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0.16551353649136225</c:v>
                </c:pt>
                <c:pt idx="1">
                  <c:v>0.12708757829924089</c:v>
                </c:pt>
                <c:pt idx="2">
                  <c:v>9.3281870959971869E-2</c:v>
                </c:pt>
                <c:pt idx="3">
                  <c:v>0.20022322102837897</c:v>
                </c:pt>
                <c:pt idx="4">
                  <c:v>-0.12147061476326648</c:v>
                </c:pt>
                <c:pt idx="5">
                  <c:v>0.48757805912047614</c:v>
                </c:pt>
                <c:pt idx="6">
                  <c:v>0.79512127506781294</c:v>
                </c:pt>
                <c:pt idx="7">
                  <c:v>0.4048628084062571</c:v>
                </c:pt>
              </c:numCache>
            </c:numRef>
          </c:val>
        </c:ser>
        <c:dLbls>
          <c:showVal val="1"/>
        </c:dLbls>
        <c:marker val="1"/>
        <c:axId val="233693952"/>
        <c:axId val="233695488"/>
      </c:lineChart>
      <c:catAx>
        <c:axId val="23364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2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3651200"/>
        <c:crosses val="autoZero"/>
        <c:auto val="1"/>
        <c:lblAlgn val="ctr"/>
        <c:lblOffset val="100"/>
        <c:tickLblSkip val="1"/>
        <c:tickMarkSkip val="1"/>
      </c:catAx>
      <c:valAx>
        <c:axId val="23365120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33649280"/>
        <c:crosses val="autoZero"/>
        <c:crossBetween val="between"/>
      </c:valAx>
      <c:catAx>
        <c:axId val="233693952"/>
        <c:scaling>
          <c:orientation val="minMax"/>
        </c:scaling>
        <c:delete val="1"/>
        <c:axPos val="b"/>
        <c:tickLblPos val="none"/>
        <c:crossAx val="233695488"/>
        <c:crosses val="autoZero"/>
        <c:auto val="1"/>
        <c:lblAlgn val="ctr"/>
        <c:lblOffset val="100"/>
      </c:catAx>
      <c:valAx>
        <c:axId val="2336954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233693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16"/>
          <c:y val="0.1433889045628267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599985536"/>
        <c:axId val="600162304"/>
      </c:barChart>
      <c:catAx>
        <c:axId val="599985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0162304"/>
        <c:crosses val="autoZero"/>
        <c:auto val="1"/>
        <c:lblAlgn val="ctr"/>
        <c:lblOffset val="100"/>
        <c:tickLblSkip val="1"/>
        <c:tickMarkSkip val="1"/>
      </c:catAx>
      <c:valAx>
        <c:axId val="600162304"/>
        <c:scaling>
          <c:orientation val="minMax"/>
        </c:scaling>
        <c:delete val="1"/>
        <c:axPos val="l"/>
        <c:numFmt formatCode="#,##0_)" sourceLinked="1"/>
        <c:tickLblPos val="none"/>
        <c:crossAx val="59998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61"/>
          <c:y val="0.1466462335530544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96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229555200"/>
        <c:axId val="233743872"/>
      </c:barChart>
      <c:catAx>
        <c:axId val="229555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743872"/>
        <c:crosses val="autoZero"/>
        <c:auto val="1"/>
        <c:lblAlgn val="ctr"/>
        <c:lblOffset val="100"/>
        <c:tickLblSkip val="1"/>
        <c:tickMarkSkip val="1"/>
      </c:catAx>
      <c:valAx>
        <c:axId val="233743872"/>
        <c:scaling>
          <c:orientation val="minMax"/>
        </c:scaling>
        <c:delete val="1"/>
        <c:axPos val="l"/>
        <c:numFmt formatCode="#,##0_)" sourceLinked="1"/>
        <c:tickLblPos val="none"/>
        <c:crossAx val="22955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5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61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239381888"/>
        <c:axId val="23938406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309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3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082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239385600"/>
        <c:axId val="239391488"/>
      </c:lineChart>
      <c:catAx>
        <c:axId val="23938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384064"/>
        <c:crosses val="autoZero"/>
        <c:auto val="1"/>
        <c:lblAlgn val="ctr"/>
        <c:lblOffset val="100"/>
        <c:tickLblSkip val="1"/>
        <c:tickMarkSkip val="1"/>
      </c:catAx>
      <c:valAx>
        <c:axId val="239384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9381888"/>
        <c:crosses val="autoZero"/>
        <c:crossBetween val="between"/>
      </c:valAx>
      <c:catAx>
        <c:axId val="239385600"/>
        <c:scaling>
          <c:orientation val="minMax"/>
        </c:scaling>
        <c:delete val="1"/>
        <c:axPos val="b"/>
        <c:tickLblPos val="none"/>
        <c:crossAx val="239391488"/>
        <c:crosses val="autoZero"/>
        <c:auto val="1"/>
        <c:lblAlgn val="ctr"/>
        <c:lblOffset val="100"/>
      </c:catAx>
      <c:valAx>
        <c:axId val="239391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938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64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68"/>
          <c:y val="7.64947966242772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58E-3"/>
          <c:y val="0.39955316843510946"/>
          <c:w val="0.97258856752705758"/>
          <c:h val="0.4484773712249111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239590784"/>
        <c:axId val="239597056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8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9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1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239598592"/>
        <c:axId val="239796992"/>
      </c:lineChart>
      <c:catAx>
        <c:axId val="239590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597056"/>
        <c:crosses val="autoZero"/>
        <c:auto val="1"/>
        <c:lblAlgn val="ctr"/>
        <c:lblOffset val="100"/>
        <c:tickLblSkip val="1"/>
        <c:tickMarkSkip val="1"/>
      </c:catAx>
      <c:valAx>
        <c:axId val="239597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9590784"/>
        <c:crosses val="autoZero"/>
        <c:crossBetween val="between"/>
      </c:valAx>
      <c:catAx>
        <c:axId val="239598592"/>
        <c:scaling>
          <c:orientation val="minMax"/>
        </c:scaling>
        <c:delete val="1"/>
        <c:axPos val="b"/>
        <c:tickLblPos val="none"/>
        <c:crossAx val="239796992"/>
        <c:crosses val="autoZero"/>
        <c:auto val="1"/>
        <c:lblAlgn val="ctr"/>
        <c:lblOffset val="100"/>
      </c:catAx>
      <c:valAx>
        <c:axId val="239796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9598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02"/>
          <c:y val="0.1548921016770927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02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7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239827968"/>
        <c:axId val="23983424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797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39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65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62E-2"/>
                  <c:y val="-0.343127721279738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239835776"/>
        <c:axId val="239845760"/>
      </c:lineChart>
      <c:catAx>
        <c:axId val="239827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9834240"/>
        <c:crosses val="autoZero"/>
        <c:auto val="1"/>
        <c:lblAlgn val="ctr"/>
        <c:lblOffset val="100"/>
        <c:tickLblSkip val="1"/>
        <c:tickMarkSkip val="1"/>
      </c:catAx>
      <c:valAx>
        <c:axId val="239834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9827968"/>
        <c:crosses val="autoZero"/>
        <c:crossBetween val="between"/>
      </c:valAx>
      <c:catAx>
        <c:axId val="239835776"/>
        <c:scaling>
          <c:orientation val="minMax"/>
        </c:scaling>
        <c:delete val="1"/>
        <c:axPos val="b"/>
        <c:tickLblPos val="none"/>
        <c:crossAx val="239845760"/>
        <c:crosses val="autoZero"/>
        <c:auto val="1"/>
        <c:lblAlgn val="ctr"/>
        <c:lblOffset val="100"/>
      </c:catAx>
      <c:valAx>
        <c:axId val="239845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39835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75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96"/>
          <c:y val="7.64947966242773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58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240593536"/>
        <c:axId val="240763648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26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25E-2"/>
                  <c:y val="-3.1684199379242166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240765184"/>
        <c:axId val="240787456"/>
      </c:lineChart>
      <c:catAx>
        <c:axId val="240593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0763648"/>
        <c:crosses val="autoZero"/>
        <c:auto val="1"/>
        <c:lblAlgn val="ctr"/>
        <c:lblOffset val="100"/>
        <c:tickLblSkip val="1"/>
        <c:tickMarkSkip val="1"/>
      </c:catAx>
      <c:valAx>
        <c:axId val="240763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0593536"/>
        <c:crosses val="autoZero"/>
        <c:crossBetween val="between"/>
      </c:valAx>
      <c:catAx>
        <c:axId val="240765184"/>
        <c:scaling>
          <c:orientation val="minMax"/>
        </c:scaling>
        <c:delete val="1"/>
        <c:axPos val="b"/>
        <c:tickLblPos val="none"/>
        <c:crossAx val="240787456"/>
        <c:crosses val="autoZero"/>
        <c:auto val="1"/>
        <c:lblAlgn val="ctr"/>
        <c:lblOffset val="100"/>
      </c:catAx>
      <c:valAx>
        <c:axId val="240787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076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13"/>
          <c:y val="0.1548921016770928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0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240981888"/>
        <c:axId val="241029120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16E-2"/>
                  <c:y val="-0.341945417017047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19E-2"/>
                  <c:y val="-9.356473297980696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63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11E-2"/>
                  <c:y val="-9.04551259450793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241030656"/>
        <c:axId val="241032192"/>
      </c:lineChart>
      <c:catAx>
        <c:axId val="24098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029120"/>
        <c:crosses val="autoZero"/>
        <c:auto val="1"/>
        <c:lblAlgn val="ctr"/>
        <c:lblOffset val="100"/>
        <c:tickLblSkip val="1"/>
        <c:tickMarkSkip val="1"/>
      </c:catAx>
      <c:valAx>
        <c:axId val="241029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0981888"/>
        <c:crosses val="autoZero"/>
        <c:crossBetween val="between"/>
      </c:valAx>
      <c:catAx>
        <c:axId val="241030656"/>
        <c:scaling>
          <c:orientation val="minMax"/>
        </c:scaling>
        <c:delete val="1"/>
        <c:axPos val="b"/>
        <c:tickLblPos val="none"/>
        <c:crossAx val="241032192"/>
        <c:crosses val="autoZero"/>
        <c:auto val="1"/>
        <c:lblAlgn val="ctr"/>
        <c:lblOffset val="100"/>
      </c:catAx>
      <c:valAx>
        <c:axId val="241032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030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01"/>
          <c:y val="7.649479662427739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9"/>
          <c:w val="0.99345967849452621"/>
          <c:h val="0.4215024112094494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241132672"/>
        <c:axId val="241134592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39313646317597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61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715E-2"/>
                  <c:y val="-0.144088923810424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6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418E-2"/>
                  <c:y val="-0.214910222552037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073E-2"/>
                  <c:y val="-0.1662203711621005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241140480"/>
        <c:axId val="241142016"/>
      </c:lineChart>
      <c:catAx>
        <c:axId val="241132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134592"/>
        <c:crosses val="autoZero"/>
        <c:auto val="1"/>
        <c:lblAlgn val="ctr"/>
        <c:lblOffset val="100"/>
        <c:tickLblSkip val="1"/>
        <c:tickMarkSkip val="1"/>
      </c:catAx>
      <c:valAx>
        <c:axId val="2411345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132672"/>
        <c:crosses val="autoZero"/>
        <c:crossBetween val="between"/>
      </c:valAx>
      <c:catAx>
        <c:axId val="241140480"/>
        <c:scaling>
          <c:orientation val="minMax"/>
        </c:scaling>
        <c:delete val="1"/>
        <c:axPos val="b"/>
        <c:tickLblPos val="none"/>
        <c:crossAx val="241142016"/>
        <c:crosses val="autoZero"/>
        <c:auto val="1"/>
        <c:lblAlgn val="ctr"/>
        <c:lblOffset val="100"/>
      </c:catAx>
      <c:valAx>
        <c:axId val="241142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14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07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68"/>
          <c:y val="7.6494796624277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6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241381760"/>
        <c:axId val="241383680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93E-2"/>
                  <c:y val="-0.120188040968584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86E-2"/>
                  <c:y val="0.203366222481939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1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63E-2"/>
                  <c:y val="0.24225759478633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241385472"/>
        <c:axId val="241387008"/>
      </c:lineChart>
      <c:catAx>
        <c:axId val="241381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383680"/>
        <c:crosses val="autoZero"/>
        <c:auto val="1"/>
        <c:lblAlgn val="ctr"/>
        <c:lblOffset val="100"/>
        <c:tickLblSkip val="1"/>
        <c:tickMarkSkip val="1"/>
      </c:catAx>
      <c:valAx>
        <c:axId val="241383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381760"/>
        <c:crosses val="autoZero"/>
        <c:crossBetween val="between"/>
      </c:valAx>
      <c:catAx>
        <c:axId val="241385472"/>
        <c:scaling>
          <c:orientation val="minMax"/>
        </c:scaling>
        <c:delete val="1"/>
        <c:axPos val="b"/>
        <c:tickLblPos val="none"/>
        <c:crossAx val="241387008"/>
        <c:crosses val="autoZero"/>
        <c:auto val="1"/>
        <c:lblAlgn val="ctr"/>
        <c:lblOffset val="100"/>
      </c:catAx>
      <c:valAx>
        <c:axId val="241387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385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06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7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57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241425792"/>
        <c:axId val="24180070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094E-2"/>
                  <c:y val="-0.357472050687541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083E-2"/>
                  <c:y val="-0.354011768937046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1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7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62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241802240"/>
        <c:axId val="241832704"/>
      </c:lineChart>
      <c:catAx>
        <c:axId val="241425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1800704"/>
        <c:crosses val="autoZero"/>
        <c:auto val="1"/>
        <c:lblAlgn val="ctr"/>
        <c:lblOffset val="100"/>
        <c:tickLblSkip val="1"/>
        <c:tickMarkSkip val="1"/>
      </c:catAx>
      <c:valAx>
        <c:axId val="241800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425792"/>
        <c:crosses val="autoZero"/>
        <c:crossBetween val="between"/>
      </c:valAx>
      <c:catAx>
        <c:axId val="241802240"/>
        <c:scaling>
          <c:orientation val="minMax"/>
        </c:scaling>
        <c:delete val="1"/>
        <c:axPos val="b"/>
        <c:tickLblPos val="none"/>
        <c:crossAx val="241832704"/>
        <c:crosses val="autoZero"/>
        <c:auto val="1"/>
        <c:lblAlgn val="ctr"/>
        <c:lblOffset val="100"/>
      </c:catAx>
      <c:valAx>
        <c:axId val="241832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802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19"/>
          <c:y val="0.143926907095797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2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2E-2"/>
          <c:y val="0.42357429811069697"/>
          <c:w val="0.95777965770808127"/>
          <c:h val="0.41805866103472034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241859968"/>
        <c:axId val="241870336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865E-2"/>
                  <c:y val="-0.462428012824929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69E-2"/>
                  <c:y val="-0.117222592073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1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70008E-2"/>
                  <c:y val="-0.123700557838433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05E-2"/>
                  <c:y val="-0.3508933832250562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241871872"/>
        <c:axId val="241881856"/>
      </c:lineChart>
      <c:catAx>
        <c:axId val="241859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870336"/>
        <c:crosses val="autoZero"/>
        <c:auto val="1"/>
        <c:lblAlgn val="ctr"/>
        <c:lblOffset val="100"/>
        <c:tickLblSkip val="1"/>
        <c:tickMarkSkip val="1"/>
      </c:catAx>
      <c:valAx>
        <c:axId val="2418703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859968"/>
        <c:crosses val="autoZero"/>
        <c:crossBetween val="between"/>
      </c:valAx>
      <c:catAx>
        <c:axId val="241871872"/>
        <c:scaling>
          <c:orientation val="minMax"/>
        </c:scaling>
        <c:delete val="1"/>
        <c:axPos val="b"/>
        <c:tickLblPos val="none"/>
        <c:crossAx val="241881856"/>
        <c:crosses val="autoZero"/>
        <c:auto val="1"/>
        <c:lblAlgn val="ctr"/>
        <c:lblOffset val="100"/>
      </c:catAx>
      <c:valAx>
        <c:axId val="241881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871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19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76"/>
          <c:y val="7.649479662427728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672"/>
          <c:h val="0.4396766767334771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242109824"/>
        <c:axId val="242112000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72E-2"/>
                  <c:y val="-0.398278760875324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36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64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632E-2"/>
                  <c:y val="8.19140630570794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79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7E-2"/>
                  <c:y val="-0.3361122498178668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242113536"/>
        <c:axId val="242127616"/>
      </c:lineChart>
      <c:catAx>
        <c:axId val="24210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112000"/>
        <c:crosses val="autoZero"/>
        <c:auto val="1"/>
        <c:lblAlgn val="ctr"/>
        <c:lblOffset val="100"/>
        <c:tickLblSkip val="1"/>
        <c:tickMarkSkip val="1"/>
      </c:catAx>
      <c:valAx>
        <c:axId val="2421120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2109824"/>
        <c:crosses val="autoZero"/>
        <c:crossBetween val="between"/>
      </c:valAx>
      <c:catAx>
        <c:axId val="242113536"/>
        <c:scaling>
          <c:orientation val="minMax"/>
        </c:scaling>
        <c:delete val="1"/>
        <c:axPos val="b"/>
        <c:tickLblPos val="none"/>
        <c:crossAx val="242127616"/>
        <c:crosses val="autoZero"/>
        <c:auto val="1"/>
        <c:lblAlgn val="ctr"/>
        <c:lblOffset val="100"/>
      </c:catAx>
      <c:valAx>
        <c:axId val="242127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2113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81E-3"/>
                  <c:y val="-0.1765957338927884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8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19E-4"/>
                  <c:y val="3.08502716230244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8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76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1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84E-4"/>
                  <c:y val="3.085027162302443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35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98E-3"/>
                  <c:y val="-0.1765957338927885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2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84E-4"/>
                  <c:y val="3.085027162302443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62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1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2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48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59E-4"/>
                  <c:y val="3.08502716230244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7"/>
          <c:w val="0.61919715434631695"/>
          <c:h val="0.782945736434122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5E-4"/>
                  <c:y val="-0.1765957394860556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1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8"/>
          <c:w val="0.61919715434631695"/>
          <c:h val="0.782945736434122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3E-4"/>
                  <c:y val="-0.1765957394860557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7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febrero 2012</c:v>
            </c:pt>
          </c:strCache>
        </c:strRef>
      </c:tx>
      <c:layout>
        <c:manualLayout>
          <c:xMode val="edge"/>
          <c:yMode val="edge"/>
          <c:x val="0.42716219158051288"/>
          <c:y val="8.910106030069121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133957</c:v>
                </c:pt>
                <c:pt idx="1">
                  <c:v>81929</c:v>
                </c:pt>
                <c:pt idx="2">
                  <c:v>50665</c:v>
                </c:pt>
                <c:pt idx="3">
                  <c:v>541</c:v>
                </c:pt>
                <c:pt idx="4">
                  <c:v>822</c:v>
                </c:pt>
              </c:numCache>
            </c:numRef>
          </c:val>
        </c:ser>
        <c:dLbls>
          <c:showVal val="1"/>
        </c:dLbls>
        <c:gapWidth val="90"/>
        <c:overlap val="-30"/>
        <c:axId val="235164032"/>
        <c:axId val="235165952"/>
      </c:barChart>
      <c:catAx>
        <c:axId val="235164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8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5165952"/>
        <c:crosses val="autoZero"/>
        <c:auto val="1"/>
        <c:lblAlgn val="ctr"/>
        <c:lblOffset val="100"/>
        <c:tickLblSkip val="1"/>
        <c:tickMarkSkip val="1"/>
      </c:catAx>
      <c:valAx>
        <c:axId val="23516595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3516403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34"/>
          <c:w val="0.88571501256815288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1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3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62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0.71691902567478605</c:v>
                </c:pt>
                <c:pt idx="1">
                  <c:v>0.28231646456709636</c:v>
                </c:pt>
                <c:pt idx="2">
                  <c:v>4.6720040773853768E-4</c:v>
                </c:pt>
                <c:pt idx="3">
                  <c:v>2.973093503790694E-4</c:v>
                </c:pt>
              </c:numCache>
            </c:numRef>
          </c:val>
        </c:ser>
        <c:dLbls>
          <c:showVal val="1"/>
        </c:dLbls>
        <c:gapWidth val="90"/>
        <c:overlap val="-30"/>
        <c:axId val="242366720"/>
        <c:axId val="242377088"/>
      </c:barChart>
      <c:catAx>
        <c:axId val="24236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6E-3"/>
              <c:y val="0.931272560002148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2377088"/>
        <c:crosses val="autoZero"/>
        <c:auto val="1"/>
        <c:lblAlgn val="ctr"/>
        <c:lblOffset val="100"/>
        <c:tickLblSkip val="1"/>
        <c:tickMarkSkip val="1"/>
      </c:catAx>
      <c:valAx>
        <c:axId val="242377088"/>
        <c:scaling>
          <c:orientation val="minMax"/>
        </c:scaling>
        <c:delete val="1"/>
        <c:axPos val="l"/>
        <c:numFmt formatCode="0.0%" sourceLinked="1"/>
        <c:tickLblPos val="none"/>
        <c:crossAx val="242366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08"/>
          <c:y val="0.25068785906405688"/>
          <c:w val="0.3310927898718696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0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33"/>
          <c:h val="0.46487222839476694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0.41615719425365438</c:v>
                </c:pt>
                <c:pt idx="1">
                  <c:v>0.58333962311621002</c:v>
                </c:pt>
                <c:pt idx="2">
                  <c:v>0</c:v>
                </c:pt>
                <c:pt idx="3">
                  <c:v>5.0318263013560767E-4</c:v>
                </c:pt>
              </c:numCache>
            </c:numRef>
          </c:val>
        </c:ser>
        <c:dLbls>
          <c:showVal val="1"/>
        </c:dLbls>
        <c:gapWidth val="90"/>
        <c:overlap val="-30"/>
        <c:axId val="242394240"/>
        <c:axId val="242396160"/>
      </c:barChart>
      <c:catAx>
        <c:axId val="242394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2396160"/>
        <c:crosses val="autoZero"/>
        <c:auto val="1"/>
        <c:lblAlgn val="ctr"/>
        <c:lblOffset val="100"/>
        <c:tickLblSkip val="1"/>
        <c:tickMarkSkip val="1"/>
      </c:catAx>
      <c:valAx>
        <c:axId val="242396160"/>
        <c:scaling>
          <c:orientation val="minMax"/>
        </c:scaling>
        <c:delete val="1"/>
        <c:axPos val="l"/>
        <c:numFmt formatCode="0.0%" sourceLinked="1"/>
        <c:tickLblPos val="none"/>
        <c:crossAx val="242394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33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2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93"/>
          <c:w val="0.885715012568153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0.70892373295429312</c:v>
                </c:pt>
                <c:pt idx="1">
                  <c:v>0.29107626704570694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242408448"/>
        <c:axId val="242414720"/>
      </c:barChart>
      <c:catAx>
        <c:axId val="242408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2414720"/>
        <c:crosses val="autoZero"/>
        <c:auto val="1"/>
        <c:lblAlgn val="ctr"/>
        <c:lblOffset val="100"/>
        <c:tickLblSkip val="1"/>
        <c:tickMarkSkip val="1"/>
      </c:catAx>
      <c:valAx>
        <c:axId val="242414720"/>
        <c:scaling>
          <c:orientation val="minMax"/>
        </c:scaling>
        <c:delete val="1"/>
        <c:axPos val="l"/>
        <c:numFmt formatCode="0.0%" sourceLinked="1"/>
        <c:tickLblPos val="none"/>
        <c:crossAx val="242408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2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93"/>
          <c:w val="0.885715012568153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5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78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242480256"/>
        <c:axId val="242482176"/>
      </c:barChart>
      <c:catAx>
        <c:axId val="242480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5E-3"/>
              <c:y val="0.93127256000214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2482176"/>
        <c:crosses val="autoZero"/>
        <c:auto val="1"/>
        <c:lblAlgn val="ctr"/>
        <c:lblOffset val="100"/>
        <c:tickLblSkip val="1"/>
        <c:tickMarkSkip val="1"/>
      </c:catAx>
      <c:valAx>
        <c:axId val="242482176"/>
        <c:scaling>
          <c:orientation val="minMax"/>
        </c:scaling>
        <c:delete val="1"/>
        <c:axPos val="l"/>
        <c:numFmt formatCode="0.0%" sourceLinked="1"/>
        <c:tickLblPos val="none"/>
        <c:crossAx val="24248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33"/>
          <c:y val="0.25994662142430736"/>
          <c:w val="0.331092789871869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acum. febrero 2012 </v>
          </cell>
        </row>
        <row r="8">
          <cell r="E8">
            <v>801898</v>
          </cell>
        </row>
        <row r="9">
          <cell r="E9">
            <v>521931</v>
          </cell>
        </row>
        <row r="10">
          <cell r="E10">
            <v>279967</v>
          </cell>
        </row>
        <row r="12">
          <cell r="E12">
            <v>285884</v>
          </cell>
        </row>
        <row r="13">
          <cell r="E13">
            <v>200237</v>
          </cell>
        </row>
        <row r="14">
          <cell r="E14">
            <v>85647</v>
          </cell>
        </row>
        <row r="16">
          <cell r="E16">
            <v>225226</v>
          </cell>
        </row>
        <row r="17">
          <cell r="E17">
            <v>108788</v>
          </cell>
        </row>
        <row r="18">
          <cell r="E18">
            <v>116438</v>
          </cell>
        </row>
        <row r="20">
          <cell r="E20">
            <v>112436</v>
          </cell>
        </row>
        <row r="21">
          <cell r="E21">
            <v>86136</v>
          </cell>
        </row>
        <row r="22">
          <cell r="E22">
            <v>26300</v>
          </cell>
        </row>
        <row r="24">
          <cell r="E24">
            <v>33027</v>
          </cell>
        </row>
        <row r="25">
          <cell r="E25">
            <v>33027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febrero 2011</v>
          </cell>
          <cell r="E6" t="str">
            <v xml:space="preserve">acum. febrero 2012 </v>
          </cell>
          <cell r="G6" t="str">
            <v>var. interanual</v>
          </cell>
          <cell r="J6" t="str">
            <v>acum. febrero 2011</v>
          </cell>
          <cell r="L6" t="str">
            <v xml:space="preserve">acum. febrero 2012 </v>
          </cell>
          <cell r="N6" t="str">
            <v>var. interanual</v>
          </cell>
        </row>
        <row r="8">
          <cell r="B8" t="str">
            <v>Total Alojados</v>
          </cell>
          <cell r="C8">
            <v>280472</v>
          </cell>
          <cell r="E8">
            <v>285884</v>
          </cell>
          <cell r="G8">
            <v>1.9296043811860009E-2</v>
          </cell>
          <cell r="I8" t="str">
            <v>Total Alojados</v>
          </cell>
          <cell r="J8">
            <v>239840</v>
          </cell>
          <cell r="L8">
            <v>225226</v>
          </cell>
          <cell r="N8">
            <v>-6.0932288192128085E-2</v>
          </cell>
        </row>
        <row r="10">
          <cell r="B10" t="str">
            <v>Hotelera</v>
          </cell>
          <cell r="C10">
            <v>187692</v>
          </cell>
          <cell r="E10">
            <v>200237</v>
          </cell>
          <cell r="G10">
            <v>6.6838224324957909E-2</v>
          </cell>
          <cell r="I10" t="str">
            <v>Hotelera</v>
          </cell>
          <cell r="J10">
            <v>112243</v>
          </cell>
          <cell r="L10">
            <v>108788</v>
          </cell>
          <cell r="N10">
            <v>-3.0781429576900117E-2</v>
          </cell>
        </row>
        <row r="11">
          <cell r="B11" t="str">
            <v>5*</v>
          </cell>
          <cell r="C11">
            <v>26925</v>
          </cell>
          <cell r="E11">
            <v>34991</v>
          </cell>
          <cell r="G11">
            <v>0.29957288765088208</v>
          </cell>
          <cell r="I11" t="str">
            <v>5*</v>
          </cell>
          <cell r="J11">
            <v>14589</v>
          </cell>
          <cell r="L11">
            <v>14511</v>
          </cell>
          <cell r="N11">
            <v>-5.3464939337857292E-3</v>
          </cell>
        </row>
        <row r="12">
          <cell r="B12" t="str">
            <v>4*</v>
          </cell>
          <cell r="C12">
            <v>129145</v>
          </cell>
          <cell r="E12">
            <v>132856</v>
          </cell>
          <cell r="G12">
            <v>2.873514266909288E-2</v>
          </cell>
          <cell r="I12" t="str">
            <v>4*</v>
          </cell>
          <cell r="J12">
            <v>61127</v>
          </cell>
          <cell r="L12">
            <v>61052</v>
          </cell>
          <cell r="N12">
            <v>-1.2269537193057077E-3</v>
          </cell>
        </row>
        <row r="13">
          <cell r="B13" t="str">
            <v>3*</v>
          </cell>
          <cell r="C13">
            <v>29793</v>
          </cell>
          <cell r="E13">
            <v>29039</v>
          </cell>
          <cell r="G13">
            <v>-2.5307958245225387E-2</v>
          </cell>
          <cell r="I13" t="str">
            <v>3*</v>
          </cell>
          <cell r="J13">
            <v>33017</v>
          </cell>
          <cell r="L13">
            <v>30589</v>
          </cell>
          <cell r="N13">
            <v>-7.3537874428324809E-2</v>
          </cell>
        </row>
        <row r="14">
          <cell r="B14" t="str">
            <v>1* y 2*</v>
          </cell>
          <cell r="C14">
            <v>1829</v>
          </cell>
          <cell r="E14">
            <v>3351</v>
          </cell>
          <cell r="G14">
            <v>0.83214871514488786</v>
          </cell>
          <cell r="I14" t="str">
            <v>1* y 2*</v>
          </cell>
          <cell r="J14">
            <v>3510</v>
          </cell>
          <cell r="L14">
            <v>2636</v>
          </cell>
          <cell r="N14">
            <v>-0.249002849002849</v>
          </cell>
        </row>
        <row r="16">
          <cell r="B16" t="str">
            <v>Extrahotelera</v>
          </cell>
          <cell r="C16">
            <v>92780</v>
          </cell>
          <cell r="E16">
            <v>85647</v>
          </cell>
          <cell r="G16">
            <v>-7.6880793274412593E-2</v>
          </cell>
          <cell r="I16" t="str">
            <v>Extrahotelera</v>
          </cell>
          <cell r="J16">
            <v>127597</v>
          </cell>
          <cell r="L16">
            <v>116438</v>
          </cell>
          <cell r="N16">
            <v>-8.7455034209268243E-2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febrero 2011</v>
          </cell>
          <cell r="E20" t="str">
            <v xml:space="preserve">acum. febrero 2012 </v>
          </cell>
          <cell r="G20" t="str">
            <v>var. interanual</v>
          </cell>
          <cell r="J20" t="str">
            <v>acum. febrero 2011</v>
          </cell>
          <cell r="L20" t="str">
            <v xml:space="preserve">acum. febrero 2012 </v>
          </cell>
          <cell r="N20" t="str">
            <v>var. interanual</v>
          </cell>
        </row>
        <row r="22">
          <cell r="B22" t="str">
            <v>Total Alojados</v>
          </cell>
          <cell r="C22">
            <v>112404</v>
          </cell>
          <cell r="E22">
            <v>112436</v>
          </cell>
          <cell r="G22">
            <v>2.8468737767339239E-4</v>
          </cell>
          <cell r="I22" t="str">
            <v>Total Alojados</v>
          </cell>
          <cell r="J22">
            <v>26307</v>
          </cell>
          <cell r="L22">
            <v>33027</v>
          </cell>
          <cell r="N22">
            <v>0.25544531873645798</v>
          </cell>
        </row>
        <row r="24">
          <cell r="B24" t="str">
            <v>Hotelera</v>
          </cell>
          <cell r="C24">
            <v>84156</v>
          </cell>
          <cell r="E24">
            <v>86136</v>
          </cell>
          <cell r="G24">
            <v>2.3527734207899616E-2</v>
          </cell>
          <cell r="I24" t="str">
            <v>Hotelera</v>
          </cell>
          <cell r="J24">
            <v>26307</v>
          </cell>
          <cell r="L24">
            <v>33027</v>
          </cell>
          <cell r="N24">
            <v>0.25544531873645798</v>
          </cell>
        </row>
        <row r="25">
          <cell r="B25" t="str">
            <v>4* y 5*</v>
          </cell>
          <cell r="C25">
            <v>67602</v>
          </cell>
          <cell r="E25">
            <v>70738</v>
          </cell>
          <cell r="G25">
            <v>4.6389160084021185E-2</v>
          </cell>
          <cell r="I25" t="str">
            <v>4* y 5*</v>
          </cell>
          <cell r="J25">
            <v>8168</v>
          </cell>
          <cell r="L25">
            <v>9557</v>
          </cell>
          <cell r="N25">
            <v>0.17005386875612144</v>
          </cell>
        </row>
        <row r="26">
          <cell r="B26" t="str">
            <v>3*</v>
          </cell>
          <cell r="C26">
            <v>13382</v>
          </cell>
          <cell r="E26">
            <v>12656</v>
          </cell>
          <cell r="G26">
            <v>-5.4251980272007172E-2</v>
          </cell>
          <cell r="I26" t="str">
            <v>3*</v>
          </cell>
          <cell r="J26">
            <v>8193</v>
          </cell>
          <cell r="L26">
            <v>10855</v>
          </cell>
          <cell r="N26">
            <v>0.32491150982546074</v>
          </cell>
        </row>
        <row r="27">
          <cell r="B27" t="str">
            <v>1* y 2*</v>
          </cell>
          <cell r="C27">
            <v>3172</v>
          </cell>
          <cell r="E27">
            <v>2742</v>
          </cell>
          <cell r="G27">
            <v>-0.13556116015132408</v>
          </cell>
          <cell r="I27" t="str">
            <v>2*</v>
          </cell>
          <cell r="J27">
            <v>8485</v>
          </cell>
          <cell r="L27">
            <v>11009</v>
          </cell>
          <cell r="N27">
            <v>0.29746611667648792</v>
          </cell>
        </row>
        <row r="28">
          <cell r="I28" t="str">
            <v>1*</v>
          </cell>
          <cell r="J28">
            <v>1461</v>
          </cell>
          <cell r="L28">
            <v>1606</v>
          </cell>
          <cell r="N28">
            <v>9.9247091033538667E-2</v>
          </cell>
        </row>
        <row r="29">
          <cell r="B29" t="str">
            <v>Extrahotelera</v>
          </cell>
          <cell r="C29">
            <v>28248</v>
          </cell>
          <cell r="E29">
            <v>26300</v>
          </cell>
          <cell r="G29">
            <v>-6.8960634381195124E-2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febrero 2011</v>
          </cell>
          <cell r="E36" t="str">
            <v xml:space="preserve">acum. febrero 2012 </v>
          </cell>
          <cell r="G36" t="str">
            <v>var. interanual</v>
          </cell>
        </row>
        <row r="38">
          <cell r="B38" t="str">
            <v>Total Alojados</v>
          </cell>
          <cell r="C38">
            <v>803189</v>
          </cell>
          <cell r="E38">
            <v>801898</v>
          </cell>
          <cell r="G38">
            <v>-1.6073427300423715E-3</v>
          </cell>
        </row>
        <row r="40">
          <cell r="B40" t="str">
            <v>Hotelera</v>
          </cell>
          <cell r="C40">
            <v>495837</v>
          </cell>
          <cell r="E40">
            <v>521931</v>
          </cell>
          <cell r="G40">
            <v>5.2626165453566465E-2</v>
          </cell>
        </row>
        <row r="41">
          <cell r="B41" t="str">
            <v>5*</v>
          </cell>
          <cell r="C41">
            <v>63920</v>
          </cell>
          <cell r="E41">
            <v>77586</v>
          </cell>
          <cell r="G41">
            <v>0.21379849812265328</v>
          </cell>
        </row>
        <row r="42">
          <cell r="B42" t="str">
            <v>4*</v>
          </cell>
          <cell r="C42">
            <v>302748</v>
          </cell>
          <cell r="E42">
            <v>314673</v>
          </cell>
          <cell r="G42">
            <v>3.9389194974037922E-2</v>
          </cell>
        </row>
        <row r="43">
          <cell r="B43" t="str">
            <v>3*</v>
          </cell>
          <cell r="C43">
            <v>101844</v>
          </cell>
          <cell r="E43">
            <v>100807</v>
          </cell>
          <cell r="G43">
            <v>-1.0182239503554458E-2</v>
          </cell>
        </row>
        <row r="44">
          <cell r="B44" t="str">
            <v>2*</v>
          </cell>
          <cell r="C44">
            <v>21324</v>
          </cell>
          <cell r="E44">
            <v>22212</v>
          </cell>
          <cell r="G44">
            <v>4.1643218908272273E-2</v>
          </cell>
        </row>
        <row r="45">
          <cell r="B45" t="str">
            <v>1*</v>
          </cell>
          <cell r="C45">
            <v>6001</v>
          </cell>
          <cell r="E45">
            <v>6653</v>
          </cell>
          <cell r="G45">
            <v>0.10864855857357103</v>
          </cell>
        </row>
        <row r="47">
          <cell r="B47" t="str">
            <v>Extrahotelera</v>
          </cell>
          <cell r="C47">
            <v>307352</v>
          </cell>
          <cell r="E47">
            <v>279967</v>
          </cell>
          <cell r="G47">
            <v>-8.9099794372576091E-2</v>
          </cell>
        </row>
      </sheetData>
      <sheetData sheetId="7"/>
      <sheetData sheetId="8"/>
      <sheetData sheetId="9">
        <row r="6">
          <cell r="E6" t="str">
            <v xml:space="preserve">acum. febrero 2012 </v>
          </cell>
        </row>
        <row r="8">
          <cell r="E8">
            <v>7114998</v>
          </cell>
        </row>
        <row r="9">
          <cell r="E9">
            <v>4262142</v>
          </cell>
        </row>
        <row r="10">
          <cell r="E10">
            <v>2852856</v>
          </cell>
        </row>
        <row r="12">
          <cell r="E12">
            <v>2676699</v>
          </cell>
        </row>
        <row r="13">
          <cell r="E13">
            <v>1756472</v>
          </cell>
        </row>
        <row r="14">
          <cell r="E14">
            <v>920227</v>
          </cell>
        </row>
        <row r="16">
          <cell r="E16">
            <v>2150282</v>
          </cell>
        </row>
        <row r="17">
          <cell r="E17">
            <v>998956</v>
          </cell>
        </row>
        <row r="18">
          <cell r="E18">
            <v>1151326</v>
          </cell>
        </row>
        <row r="20">
          <cell r="E20">
            <v>1098986</v>
          </cell>
        </row>
        <row r="21">
          <cell r="E21">
            <v>790602</v>
          </cell>
        </row>
        <row r="22">
          <cell r="E22">
            <v>308384</v>
          </cell>
        </row>
        <row r="24">
          <cell r="E24">
            <v>74638</v>
          </cell>
        </row>
        <row r="25">
          <cell r="E25">
            <v>74638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febrero 2011</v>
          </cell>
          <cell r="E6" t="str">
            <v xml:space="preserve">acum. febrero 2012 </v>
          </cell>
          <cell r="G6" t="str">
            <v>var. interanual</v>
          </cell>
          <cell r="J6" t="str">
            <v>acum. febrero 2011</v>
          </cell>
          <cell r="L6" t="str">
            <v xml:space="preserve">acum. febrero 2012 </v>
          </cell>
          <cell r="N6" t="str">
            <v>var. interanual</v>
          </cell>
        </row>
        <row r="8">
          <cell r="B8" t="str">
            <v>Total Pernoctaciones</v>
          </cell>
          <cell r="C8">
            <v>2583027</v>
          </cell>
          <cell r="E8">
            <v>2676699</v>
          </cell>
          <cell r="G8">
            <v>3.6264429291679875E-2</v>
          </cell>
          <cell r="I8" t="str">
            <v>Total Pernoctaciones</v>
          </cell>
          <cell r="J8">
            <v>2239645</v>
          </cell>
          <cell r="L8">
            <v>2150282</v>
          </cell>
          <cell r="N8">
            <v>-3.9900519948473975E-2</v>
          </cell>
        </row>
        <row r="10">
          <cell r="B10" t="str">
            <v>Hotelera</v>
          </cell>
          <cell r="C10">
            <v>1618713</v>
          </cell>
          <cell r="E10">
            <v>1756472</v>
          </cell>
          <cell r="G10">
            <v>8.5104030177060419E-2</v>
          </cell>
          <cell r="I10" t="str">
            <v>Hotelera</v>
          </cell>
          <cell r="J10">
            <v>1023150</v>
          </cell>
          <cell r="L10">
            <v>998956</v>
          </cell>
          <cell r="N10">
            <v>-2.3646581635146362E-2</v>
          </cell>
        </row>
        <row r="11">
          <cell r="B11" t="str">
            <v>5*</v>
          </cell>
          <cell r="C11">
            <v>206887</v>
          </cell>
          <cell r="E11">
            <v>308604</v>
          </cell>
          <cell r="G11">
            <v>0.49165486473292186</v>
          </cell>
          <cell r="I11" t="str">
            <v>5*</v>
          </cell>
          <cell r="J11">
            <v>129216</v>
          </cell>
          <cell r="L11">
            <v>111975</v>
          </cell>
          <cell r="N11">
            <v>-0.13342774888558692</v>
          </cell>
        </row>
        <row r="12">
          <cell r="B12" t="str">
            <v>4*</v>
          </cell>
          <cell r="C12">
            <v>1100042</v>
          </cell>
          <cell r="E12">
            <v>1132404</v>
          </cell>
          <cell r="G12">
            <v>2.9418876733797436E-2</v>
          </cell>
          <cell r="I12" t="str">
            <v>4*</v>
          </cell>
          <cell r="J12">
            <v>570943</v>
          </cell>
          <cell r="L12">
            <v>584177</v>
          </cell>
          <cell r="N12">
            <v>2.3179196522244778E-2</v>
          </cell>
        </row>
        <row r="13">
          <cell r="B13" t="str">
            <v>3*</v>
          </cell>
          <cell r="C13">
            <v>296385</v>
          </cell>
          <cell r="E13">
            <v>285960</v>
          </cell>
          <cell r="G13">
            <v>-3.5173844830203957E-2</v>
          </cell>
          <cell r="I13" t="str">
            <v>3*</v>
          </cell>
          <cell r="J13">
            <v>304309</v>
          </cell>
          <cell r="L13">
            <v>279898</v>
          </cell>
          <cell r="N13">
            <v>-8.0217804928543024E-2</v>
          </cell>
        </row>
        <row r="14">
          <cell r="B14" t="str">
            <v>1* y 2*</v>
          </cell>
          <cell r="C14">
            <v>15399</v>
          </cell>
          <cell r="E14">
            <v>29504</v>
          </cell>
          <cell r="G14">
            <v>0.91596856938762261</v>
          </cell>
          <cell r="I14" t="str">
            <v>1* y 2*</v>
          </cell>
          <cell r="J14">
            <v>18682</v>
          </cell>
          <cell r="L14">
            <v>22906</v>
          </cell>
          <cell r="N14">
            <v>0.22609998929450809</v>
          </cell>
        </row>
        <row r="16">
          <cell r="B16" t="str">
            <v>Extrahotelera</v>
          </cell>
          <cell r="C16">
            <v>964314</v>
          </cell>
          <cell r="E16">
            <v>920227</v>
          </cell>
          <cell r="G16">
            <v>-4.5718510775535771E-2</v>
          </cell>
          <cell r="I16" t="str">
            <v>Extrahotelera</v>
          </cell>
          <cell r="J16">
            <v>1216495</v>
          </cell>
          <cell r="L16">
            <v>1151326</v>
          </cell>
          <cell r="N16">
            <v>-5.3571120308755896E-2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febrero 2011</v>
          </cell>
          <cell r="E20" t="str">
            <v xml:space="preserve">acum. febrero 2012 </v>
          </cell>
          <cell r="G20" t="str">
            <v>var. interanual</v>
          </cell>
          <cell r="J20" t="str">
            <v>acum. febrero 2011</v>
          </cell>
          <cell r="L20" t="str">
            <v xml:space="preserve">acum. febrero 2012 </v>
          </cell>
          <cell r="N20" t="str">
            <v>var. interanual</v>
          </cell>
        </row>
        <row r="22">
          <cell r="B22" t="str">
            <v>Total Pernoctaciones</v>
          </cell>
          <cell r="C22">
            <v>1054066</v>
          </cell>
          <cell r="E22">
            <v>1098986</v>
          </cell>
          <cell r="G22">
            <v>4.2615927275901126E-2</v>
          </cell>
          <cell r="I22" t="str">
            <v>Total Pernoctaciones</v>
          </cell>
          <cell r="J22">
            <v>60518</v>
          </cell>
          <cell r="L22">
            <v>74638</v>
          </cell>
          <cell r="N22">
            <v>0.23331901252519913</v>
          </cell>
        </row>
        <row r="24">
          <cell r="B24" t="str">
            <v>Hotelera</v>
          </cell>
          <cell r="C24">
            <v>733622</v>
          </cell>
          <cell r="E24">
            <v>790602</v>
          </cell>
          <cell r="G24">
            <v>7.7669426489391E-2</v>
          </cell>
          <cell r="I24" t="str">
            <v>Hotelera</v>
          </cell>
          <cell r="J24">
            <v>60518</v>
          </cell>
          <cell r="L24">
            <v>74638</v>
          </cell>
          <cell r="N24">
            <v>0.23331901252519913</v>
          </cell>
        </row>
        <row r="25">
          <cell r="B25" t="str">
            <v>4* y 5*</v>
          </cell>
          <cell r="C25">
            <v>608929</v>
          </cell>
          <cell r="E25">
            <v>664353</v>
          </cell>
          <cell r="G25">
            <v>9.1018821570330866E-2</v>
          </cell>
          <cell r="I25" t="str">
            <v>4* y 5*</v>
          </cell>
          <cell r="J25">
            <v>14207</v>
          </cell>
          <cell r="L25">
            <v>19457</v>
          </cell>
          <cell r="N25">
            <v>0.36953614415429015</v>
          </cell>
        </row>
        <row r="26">
          <cell r="B26" t="str">
            <v>3*</v>
          </cell>
          <cell r="C26">
            <v>118777</v>
          </cell>
          <cell r="E26">
            <v>117616</v>
          </cell>
          <cell r="G26">
            <v>-9.7746196654234403E-3</v>
          </cell>
          <cell r="I26" t="str">
            <v>3*</v>
          </cell>
          <cell r="J26">
            <v>21187</v>
          </cell>
          <cell r="L26">
            <v>25053</v>
          </cell>
          <cell r="N26">
            <v>0.18247038278189456</v>
          </cell>
        </row>
        <row r="27">
          <cell r="B27" t="str">
            <v>1* y 2*</v>
          </cell>
          <cell r="C27">
            <v>5916</v>
          </cell>
          <cell r="E27">
            <v>8633</v>
          </cell>
          <cell r="G27">
            <v>0.45926301555104798</v>
          </cell>
          <cell r="I27" t="str">
            <v>2*</v>
          </cell>
          <cell r="J27">
            <v>19505</v>
          </cell>
          <cell r="L27">
            <v>23735</v>
          </cell>
          <cell r="N27">
            <v>0.21686746987951808</v>
          </cell>
        </row>
        <row r="28">
          <cell r="I28" t="str">
            <v>1*</v>
          </cell>
          <cell r="J28">
            <v>5619</v>
          </cell>
          <cell r="L28">
            <v>6393</v>
          </cell>
          <cell r="N28">
            <v>0.13774693005872932</v>
          </cell>
        </row>
        <row r="29">
          <cell r="B29" t="str">
            <v>Extrahotelera</v>
          </cell>
          <cell r="C29">
            <v>320444</v>
          </cell>
          <cell r="E29">
            <v>308384</v>
          </cell>
          <cell r="G29">
            <v>-3.7635281047546529E-2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febrero 2011</v>
          </cell>
          <cell r="E36" t="str">
            <v xml:space="preserve">acum. febrero 2012 </v>
          </cell>
          <cell r="G36" t="str">
            <v>var. interanual</v>
          </cell>
        </row>
        <row r="38">
          <cell r="B38" t="str">
            <v>Total Pernoctaciones</v>
          </cell>
          <cell r="C38">
            <v>6993514</v>
          </cell>
          <cell r="E38">
            <v>7114998</v>
          </cell>
          <cell r="G38">
            <v>1.7370952571196696E-2</v>
          </cell>
        </row>
        <row r="40">
          <cell r="B40" t="str">
            <v>Hotelera</v>
          </cell>
          <cell r="C40">
            <v>3986041</v>
          </cell>
          <cell r="E40">
            <v>4262142</v>
          </cell>
          <cell r="G40">
            <v>6.9266974423996208E-2</v>
          </cell>
        </row>
        <row r="41">
          <cell r="B41" t="str">
            <v>5*</v>
          </cell>
          <cell r="C41">
            <v>486751</v>
          </cell>
          <cell r="E41">
            <v>598055</v>
          </cell>
          <cell r="G41">
            <v>0.22866722410431617</v>
          </cell>
        </row>
        <row r="42">
          <cell r="B42" t="str">
            <v>4*</v>
          </cell>
          <cell r="C42">
            <v>2541894</v>
          </cell>
          <cell r="E42">
            <v>2705022</v>
          </cell>
          <cell r="G42">
            <v>6.4175768147688217E-2</v>
          </cell>
        </row>
        <row r="43">
          <cell r="B43" t="str">
            <v>3*</v>
          </cell>
          <cell r="C43">
            <v>853831</v>
          </cell>
          <cell r="E43">
            <v>832892</v>
          </cell>
          <cell r="G43">
            <v>-2.4523588391613838E-2</v>
          </cell>
        </row>
        <row r="44">
          <cell r="B44" t="str">
            <v>2*</v>
          </cell>
          <cell r="C44">
            <v>71102</v>
          </cell>
          <cell r="E44">
            <v>84893</v>
          </cell>
          <cell r="G44">
            <v>0.19396078872605549</v>
          </cell>
        </row>
        <row r="45">
          <cell r="B45" t="str">
            <v>1*</v>
          </cell>
          <cell r="C45">
            <v>32463</v>
          </cell>
          <cell r="E45">
            <v>41280</v>
          </cell>
          <cell r="G45">
            <v>0.27160151557157386</v>
          </cell>
        </row>
        <row r="47">
          <cell r="B47" t="str">
            <v>Extrahotelera</v>
          </cell>
          <cell r="C47">
            <v>3007473</v>
          </cell>
          <cell r="E47">
            <v>2852856</v>
          </cell>
          <cell r="G47">
            <v>-5.1410935360018173E-2</v>
          </cell>
        </row>
      </sheetData>
      <sheetData sheetId="12"/>
      <sheetData sheetId="13"/>
      <sheetData sheetId="14">
        <row r="6">
          <cell r="D6" t="str">
            <v xml:space="preserve">acum. febrero 2012 </v>
          </cell>
        </row>
        <row r="8">
          <cell r="D8">
            <v>71.259291753549945</v>
          </cell>
        </row>
        <row r="9">
          <cell r="D9">
            <v>79.866543741497367</v>
          </cell>
        </row>
        <row r="10">
          <cell r="D10">
            <v>61.377084731760213</v>
          </cell>
        </row>
        <row r="12">
          <cell r="D12">
            <v>73.932566579937358</v>
          </cell>
        </row>
        <row r="13">
          <cell r="D13">
            <v>86.752210203980837</v>
          </cell>
        </row>
        <row r="14">
          <cell r="D14">
            <v>57.66700506341806</v>
          </cell>
        </row>
        <row r="16">
          <cell r="D16">
            <v>73.596946982920898</v>
          </cell>
        </row>
        <row r="17">
          <cell r="D17">
            <v>82.032255945342271</v>
          </cell>
        </row>
        <row r="18">
          <cell r="D18">
            <v>67.568458983297532</v>
          </cell>
        </row>
        <row r="20">
          <cell r="D20">
            <v>75.438358045030199</v>
          </cell>
        </row>
        <row r="21">
          <cell r="D21">
            <v>80.542176039119809</v>
          </cell>
        </row>
        <row r="22">
          <cell r="D22">
            <v>64.895622895622893</v>
          </cell>
        </row>
        <row r="24">
          <cell r="D24">
            <v>49.738771158203384</v>
          </cell>
        </row>
        <row r="25">
          <cell r="D25">
            <v>49.738771158203384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febrero 2011</v>
          </cell>
          <cell r="D6" t="str">
            <v xml:space="preserve">acum. febrero 2012 </v>
          </cell>
          <cell r="E6" t="str">
            <v>var. interanual</v>
          </cell>
          <cell r="H6" t="str">
            <v>acum. febrero 2011</v>
          </cell>
          <cell r="I6" t="str">
            <v xml:space="preserve">acum. febrero 2012 </v>
          </cell>
          <cell r="J6" t="str">
            <v>var. interanual</v>
          </cell>
        </row>
        <row r="8">
          <cell r="B8" t="str">
            <v>Indice de ocupación total</v>
          </cell>
          <cell r="C8">
            <v>69.701355883631521</v>
          </cell>
          <cell r="D8">
            <v>73.932566579937358</v>
          </cell>
          <cell r="E8">
            <v>6.0704854915160755E-2</v>
          </cell>
          <cell r="G8" t="str">
            <v>Indice de ocupación total</v>
          </cell>
          <cell r="H8">
            <v>71.823364765312022</v>
          </cell>
          <cell r="I8">
            <v>73.596946982920898</v>
          </cell>
          <cell r="J8">
            <v>2.4693666516518498E-2</v>
          </cell>
        </row>
        <row r="10">
          <cell r="B10" t="str">
            <v>Hotelera</v>
          </cell>
          <cell r="C10">
            <v>83.252354906150913</v>
          </cell>
          <cell r="D10">
            <v>86.752210203980837</v>
          </cell>
          <cell r="E10">
            <v>4.2039114710632042E-2</v>
          </cell>
          <cell r="G10" t="str">
            <v>Hotelera</v>
          </cell>
          <cell r="H10">
            <v>84.609316079863447</v>
          </cell>
          <cell r="I10">
            <v>82.032255945342271</v>
          </cell>
          <cell r="J10">
            <v>-3.0458349670249851E-2</v>
          </cell>
        </row>
        <row r="11">
          <cell r="B11" t="str">
            <v>5*</v>
          </cell>
          <cell r="C11">
            <v>76.763557837869925</v>
          </cell>
          <cell r="D11">
            <v>92.623806951197551</v>
          </cell>
          <cell r="E11">
            <v>0.2066116990932807</v>
          </cell>
          <cell r="G11" t="str">
            <v>5*</v>
          </cell>
          <cell r="H11">
            <v>88.274957473408065</v>
          </cell>
          <cell r="I11">
            <v>75.221684804514311</v>
          </cell>
          <cell r="J11">
            <v>-0.14787061973749371</v>
          </cell>
        </row>
        <row r="12">
          <cell r="B12" t="str">
            <v>4*</v>
          </cell>
          <cell r="C12">
            <v>85.924603258292777</v>
          </cell>
          <cell r="D12">
            <v>88.487036429274696</v>
          </cell>
          <cell r="E12">
            <v>2.9821879575971266E-2</v>
          </cell>
          <cell r="G12" t="str">
            <v>4*</v>
          </cell>
          <cell r="H12">
            <v>89.46930473372781</v>
          </cell>
          <cell r="I12">
            <v>87.840881751473589</v>
          </cell>
          <cell r="J12">
            <v>-1.8200912448136486E-2</v>
          </cell>
        </row>
        <row r="13">
          <cell r="B13" t="str">
            <v>3*</v>
          </cell>
          <cell r="C13">
            <v>82.109751164942566</v>
          </cell>
          <cell r="D13">
            <v>74.77251333542516</v>
          </cell>
          <cell r="E13">
            <v>-8.9358909574312584E-2</v>
          </cell>
          <cell r="G13" t="str">
            <v>3*</v>
          </cell>
          <cell r="H13">
            <v>77.177609771314522</v>
          </cell>
          <cell r="I13">
            <v>74.843039734745176</v>
          </cell>
          <cell r="J13">
            <v>-3.0249317690544286E-2</v>
          </cell>
        </row>
        <row r="14">
          <cell r="B14" t="str">
            <v>1* y 2*</v>
          </cell>
          <cell r="C14">
            <v>45.789473684210527</v>
          </cell>
          <cell r="D14">
            <v>100.55896387184731</v>
          </cell>
          <cell r="E14">
            <v>1.1961153029483893</v>
          </cell>
          <cell r="G14" t="str">
            <v>1* y 2*</v>
          </cell>
          <cell r="H14">
            <v>61.365129417947706</v>
          </cell>
          <cell r="I14">
            <v>76.659973226238293</v>
          </cell>
          <cell r="J14">
            <v>0.24924324210448479</v>
          </cell>
        </row>
        <row r="16">
          <cell r="B16" t="str">
            <v>Extrahotelera</v>
          </cell>
          <cell r="C16">
            <v>54.743787127363888</v>
          </cell>
          <cell r="D16">
            <v>57.66700506341806</v>
          </cell>
          <cell r="E16">
            <v>5.3398167891694603E-2</v>
          </cell>
          <cell r="G16" t="str">
            <v>Extrahotelera</v>
          </cell>
          <cell r="H16">
            <v>63.724067628983491</v>
          </cell>
          <cell r="I16">
            <v>67.568458983297532</v>
          </cell>
          <cell r="J16">
            <v>6.0328718761284872E-2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febrero 2011</v>
          </cell>
          <cell r="D20" t="str">
            <v xml:space="preserve">acum. febrero 2012 </v>
          </cell>
          <cell r="E20" t="str">
            <v>var. interanual</v>
          </cell>
          <cell r="H20" t="str">
            <v>acum. febrero 2011</v>
          </cell>
          <cell r="I20" t="str">
            <v xml:space="preserve">acum. febrero 2012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70.23164330422523</v>
          </cell>
          <cell r="D22">
            <v>75.438358045030199</v>
          </cell>
          <cell r="E22">
            <v>7.4136308020742669E-2</v>
          </cell>
          <cell r="G22" t="str">
            <v>Indice de ocupación total</v>
          </cell>
          <cell r="H22">
            <v>52.682527660982132</v>
          </cell>
          <cell r="I22">
            <v>49.738771158203384</v>
          </cell>
          <cell r="J22">
            <v>-5.5877282914786219E-2</v>
          </cell>
        </row>
        <row r="24">
          <cell r="B24" t="str">
            <v>Hotelera</v>
          </cell>
          <cell r="C24">
            <v>75.939118031273225</v>
          </cell>
          <cell r="D24">
            <v>80.542176039119809</v>
          </cell>
          <cell r="E24">
            <v>6.0615110198553479E-2</v>
          </cell>
          <cell r="G24" t="str">
            <v>Hotelera</v>
          </cell>
          <cell r="H24">
            <v>52.682527660982132</v>
          </cell>
          <cell r="I24">
            <v>49.738771158203384</v>
          </cell>
          <cell r="J24">
            <v>-5.5877282914786219E-2</v>
          </cell>
        </row>
        <row r="25">
          <cell r="B25" t="str">
            <v>4* y 5*</v>
          </cell>
          <cell r="C25">
            <v>77.084401437557517</v>
          </cell>
          <cell r="D25">
            <v>81.481713150342188</v>
          </cell>
          <cell r="E25">
            <v>5.7045415554620726E-2</v>
          </cell>
          <cell r="G25" t="str">
            <v>4* y 5*</v>
          </cell>
          <cell r="H25">
            <v>77.084401437557517</v>
          </cell>
          <cell r="I25">
            <v>81.481713150342188</v>
          </cell>
          <cell r="J25">
            <v>5.7045415554620726E-2</v>
          </cell>
        </row>
        <row r="26">
          <cell r="B26" t="str">
            <v>3*</v>
          </cell>
          <cell r="C26">
            <v>77.073870272795702</v>
          </cell>
          <cell r="D26">
            <v>81.440243733554908</v>
          </cell>
          <cell r="E26">
            <v>5.6651799699493965E-2</v>
          </cell>
          <cell r="G26" t="str">
            <v>3*</v>
          </cell>
          <cell r="H26">
            <v>61.914085330216245</v>
          </cell>
          <cell r="I26">
            <v>52.063591022443887</v>
          </cell>
          <cell r="J26">
            <v>-0.1590994077556851</v>
          </cell>
        </row>
        <row r="27">
          <cell r="B27" t="str">
            <v>1* y 2*</v>
          </cell>
          <cell r="C27">
            <v>26.88235561412278</v>
          </cell>
          <cell r="D27">
            <v>39.528388278388277</v>
          </cell>
          <cell r="E27">
            <v>0.47042129959853085</v>
          </cell>
          <cell r="G27" t="str">
            <v>2*</v>
          </cell>
          <cell r="H27">
            <v>49.049439219433687</v>
          </cell>
          <cell r="I27">
            <v>81.56357388316151</v>
          </cell>
          <cell r="J27">
            <v>0.66288494182917224</v>
          </cell>
        </row>
        <row r="28">
          <cell r="G28" t="str">
            <v>1*</v>
          </cell>
          <cell r="H28">
            <v>47.618644067796609</v>
          </cell>
          <cell r="I28">
            <v>64.186746987951807</v>
          </cell>
          <cell r="J28">
            <v>0.34793310990893644</v>
          </cell>
        </row>
        <row r="29">
          <cell r="B29" t="str">
            <v>Extrahotelera</v>
          </cell>
          <cell r="C29">
            <v>59.921163253399556</v>
          </cell>
          <cell r="D29">
            <v>64.895622895622893</v>
          </cell>
          <cell r="E29">
            <v>8.301674019889993E-2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febrero 2011</v>
          </cell>
          <cell r="D36" t="str">
            <v xml:space="preserve">acum. febrero 2012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67.952014809399529</v>
          </cell>
          <cell r="D38">
            <v>71.259291753549945</v>
          </cell>
          <cell r="E38">
            <v>4.8670770887766723E-2</v>
          </cell>
        </row>
        <row r="40">
          <cell r="B40" t="str">
            <v>Hotelera</v>
          </cell>
          <cell r="C40">
            <v>78.402266364731219</v>
          </cell>
          <cell r="D40">
            <v>79.866543741497367</v>
          </cell>
          <cell r="E40">
            <v>1.8676467462742208E-2</v>
          </cell>
        </row>
        <row r="41">
          <cell r="B41" t="str">
            <v>5*</v>
          </cell>
          <cell r="C41">
            <v>72.680970391617848</v>
          </cell>
          <cell r="D41">
            <v>75.102345790636932</v>
          </cell>
          <cell r="E41">
            <v>3.3315122046008616E-2</v>
          </cell>
        </row>
        <row r="42">
          <cell r="B42" t="str">
            <v>4*</v>
          </cell>
          <cell r="C42">
            <v>81.928553517176383</v>
          </cell>
          <cell r="D42">
            <v>83.683595055128634</v>
          </cell>
          <cell r="E42">
            <v>2.1421610203142594E-2</v>
          </cell>
        </row>
        <row r="43">
          <cell r="B43" t="str">
            <v>3*</v>
          </cell>
          <cell r="C43">
            <v>76.10281796595909</v>
          </cell>
          <cell r="D43">
            <v>73.606942750587692</v>
          </cell>
          <cell r="E43">
            <v>-3.2796094574156331E-2</v>
          </cell>
        </row>
        <row r="44">
          <cell r="B44" t="str">
            <v>2*</v>
          </cell>
          <cell r="C44">
            <v>55.154171353217237</v>
          </cell>
          <cell r="D44">
            <v>70.322233267064277</v>
          </cell>
          <cell r="E44">
            <v>0.275012053335151</v>
          </cell>
        </row>
        <row r="45">
          <cell r="B45" t="str">
            <v>1*</v>
          </cell>
          <cell r="C45">
            <v>53.26431161500976</v>
          </cell>
          <cell r="D45">
            <v>74.298056155507552</v>
          </cell>
          <cell r="E45">
            <v>0.3948937647505526</v>
          </cell>
        </row>
        <row r="47">
          <cell r="B47" t="str">
            <v>Extrahotelera</v>
          </cell>
          <cell r="C47">
            <v>57.749916326676782</v>
          </cell>
          <cell r="D47">
            <v>61.377084731760213</v>
          </cell>
          <cell r="E47">
            <v>6.280820191263059E-2</v>
          </cell>
        </row>
      </sheetData>
      <sheetData sheetId="17"/>
      <sheetData sheetId="18"/>
      <sheetData sheetId="19">
        <row r="6">
          <cell r="D6" t="str">
            <v xml:space="preserve">acum. febrero 2012 </v>
          </cell>
        </row>
        <row r="8">
          <cell r="D8">
            <v>8.8726970263050919</v>
          </cell>
        </row>
        <row r="9">
          <cell r="D9">
            <v>8.1661024158365763</v>
          </cell>
        </row>
        <row r="10">
          <cell r="D10">
            <v>10.18997238960306</v>
          </cell>
        </row>
        <row r="12">
          <cell r="D12">
            <v>9.3628849463418735</v>
          </cell>
        </row>
        <row r="13">
          <cell r="D13">
            <v>8.7719652212128629</v>
          </cell>
        </row>
        <row r="14">
          <cell r="D14">
            <v>10.744416033252771</v>
          </cell>
        </row>
        <row r="16">
          <cell r="D16">
            <v>9.5472192375658231</v>
          </cell>
        </row>
        <row r="17">
          <cell r="D17">
            <v>9.1825936684193117</v>
          </cell>
        </row>
        <row r="18">
          <cell r="D18">
            <v>9.8878888335423145</v>
          </cell>
        </row>
        <row r="20">
          <cell r="D20">
            <v>9.7743249493044928</v>
          </cell>
        </row>
        <row r="21">
          <cell r="D21">
            <v>9.1785316244079134</v>
          </cell>
        </row>
        <row r="22">
          <cell r="D22">
            <v>11.725627376425855</v>
          </cell>
        </row>
        <row r="24">
          <cell r="D24">
            <v>2.2599085596633057</v>
          </cell>
        </row>
        <row r="25">
          <cell r="D25">
            <v>2.2599085596633057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febrero 2011</v>
          </cell>
          <cell r="D6" t="str">
            <v xml:space="preserve">acum. febrero 2012 </v>
          </cell>
          <cell r="E6" t="str">
            <v>diferencia interanual</v>
          </cell>
          <cell r="H6" t="str">
            <v>acum. febrero 2011</v>
          </cell>
          <cell r="I6" t="str">
            <v xml:space="preserve">acum. febrero 2012 </v>
          </cell>
          <cell r="J6" t="str">
            <v>diferencia interanual</v>
          </cell>
        </row>
        <row r="8">
          <cell r="B8" t="str">
            <v>Estancia media total</v>
          </cell>
          <cell r="C8">
            <v>9.2095717219544202</v>
          </cell>
          <cell r="D8">
            <v>9.3628849463418735</v>
          </cell>
          <cell r="E8">
            <v>0.15331322438745332</v>
          </cell>
          <cell r="G8" t="str">
            <v>Estancia media total</v>
          </cell>
          <cell r="H8">
            <v>9.3380795530353566</v>
          </cell>
          <cell r="I8">
            <v>9.5472192375658231</v>
          </cell>
          <cell r="J8">
            <v>0.2091396845304665</v>
          </cell>
        </row>
        <row r="10">
          <cell r="B10" t="str">
            <v>Hotelera</v>
          </cell>
          <cell r="C10">
            <v>8.6243047119749381</v>
          </cell>
          <cell r="D10">
            <v>8.7719652212128629</v>
          </cell>
          <cell r="E10">
            <v>0.14766050923792484</v>
          </cell>
          <cell r="G10" t="str">
            <v>Hotelera</v>
          </cell>
          <cell r="H10">
            <v>9.1154904982938803</v>
          </cell>
          <cell r="I10">
            <v>9.1825936684193117</v>
          </cell>
          <cell r="J10">
            <v>6.7103170125431433E-2</v>
          </cell>
        </row>
        <row r="11">
          <cell r="B11" t="str">
            <v>5*</v>
          </cell>
          <cell r="C11">
            <v>7.683825441039926</v>
          </cell>
          <cell r="D11">
            <v>8.8195250207196132</v>
          </cell>
          <cell r="E11">
            <v>1.1356995796796872</v>
          </cell>
          <cell r="G11" t="str">
            <v>5*</v>
          </cell>
          <cell r="H11">
            <v>8.8570841044622668</v>
          </cell>
          <cell r="I11">
            <v>7.7165598511474052</v>
          </cell>
          <cell r="J11">
            <v>-1.1405242533148616</v>
          </cell>
        </row>
        <row r="12">
          <cell r="B12" t="str">
            <v>4*</v>
          </cell>
          <cell r="C12">
            <v>8.517882999728986</v>
          </cell>
          <cell r="D12">
            <v>8.523544288553019</v>
          </cell>
          <cell r="E12">
            <v>5.6612888240330506E-3</v>
          </cell>
          <cell r="G12" t="str">
            <v>4*</v>
          </cell>
          <cell r="H12">
            <v>9.3402751648207829</v>
          </cell>
          <cell r="I12">
            <v>9.5685153639520415</v>
          </cell>
          <cell r="J12">
            <v>0.22824019913125859</v>
          </cell>
        </row>
        <row r="13">
          <cell r="B13" t="str">
            <v>3*</v>
          </cell>
          <cell r="C13">
            <v>9.9481421810492403</v>
          </cell>
          <cell r="D13">
            <v>9.8474465374152</v>
          </cell>
          <cell r="E13">
            <v>-0.10069564363404027</v>
          </cell>
          <cell r="G13" t="str">
            <v>3*</v>
          </cell>
          <cell r="H13">
            <v>9.2167368325408123</v>
          </cell>
          <cell r="I13">
            <v>9.1502827813920042</v>
          </cell>
          <cell r="J13">
            <v>-6.6454051148808091E-2</v>
          </cell>
        </row>
        <row r="14">
          <cell r="B14" t="str">
            <v>1* y 2*</v>
          </cell>
          <cell r="C14">
            <v>8.4193548387096779</v>
          </cell>
          <cell r="D14">
            <v>8.8045359594150998</v>
          </cell>
          <cell r="E14">
            <v>0.38518112070542188</v>
          </cell>
          <cell r="G14" t="str">
            <v>1* y 2*</v>
          </cell>
          <cell r="H14">
            <v>5.3225071225071225</v>
          </cell>
          <cell r="I14">
            <v>8.6896813353566014</v>
          </cell>
          <cell r="J14">
            <v>3.3671742128494788</v>
          </cell>
        </row>
        <row r="16">
          <cell r="B16" t="str">
            <v>Extrahotelera</v>
          </cell>
          <cell r="C16">
            <v>10.393554645397716</v>
          </cell>
          <cell r="D16">
            <v>10.744416033252771</v>
          </cell>
          <cell r="E16">
            <v>0.35086138785505483</v>
          </cell>
          <cell r="G16" t="str">
            <v>Extrahotelera</v>
          </cell>
          <cell r="H16">
            <v>9.5338840254864934</v>
          </cell>
          <cell r="I16">
            <v>9.8878888335423145</v>
          </cell>
          <cell r="J16">
            <v>0.35400480805582113</v>
          </cell>
        </row>
        <row r="20">
          <cell r="C20" t="str">
            <v>acum. febrero 2011</v>
          </cell>
          <cell r="D20" t="str">
            <v xml:space="preserve">acum. febrero 2012 </v>
          </cell>
          <cell r="E20" t="str">
            <v>diferencia interanual</v>
          </cell>
          <cell r="H20" t="str">
            <v>acum. febrero 2011</v>
          </cell>
          <cell r="I20" t="str">
            <v xml:space="preserve">acum. febrero 2012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9.377477669833814</v>
          </cell>
          <cell r="D22">
            <v>9.7743249493044928</v>
          </cell>
          <cell r="E22">
            <v>0.39684727947067877</v>
          </cell>
          <cell r="G22" t="str">
            <v>Estancia media total</v>
          </cell>
          <cell r="H22">
            <v>2.3004523510852626</v>
          </cell>
          <cell r="I22">
            <v>2.2599085596633057</v>
          </cell>
          <cell r="J22">
            <v>-4.0543791421956854E-2</v>
          </cell>
        </row>
        <row r="24">
          <cell r="B24" t="str">
            <v>Hotelera</v>
          </cell>
          <cell r="C24">
            <v>8.717405770236228</v>
          </cell>
          <cell r="D24">
            <v>9.1785316244079134</v>
          </cell>
          <cell r="E24">
            <v>0.46112585417168539</v>
          </cell>
          <cell r="G24" t="str">
            <v>Hotelera</v>
          </cell>
          <cell r="H24">
            <v>2.3004523510852626</v>
          </cell>
          <cell r="I24">
            <v>2.2599085596633057</v>
          </cell>
          <cell r="J24">
            <v>-4.0543791421956854E-2</v>
          </cell>
        </row>
        <row r="25">
          <cell r="B25" t="str">
            <v>4* y 5*</v>
          </cell>
          <cell r="C25">
            <v>9.0075589479601188</v>
          </cell>
          <cell r="D25">
            <v>9.3917413554242408</v>
          </cell>
          <cell r="E25">
            <v>0.38418240746412202</v>
          </cell>
          <cell r="G25" t="str">
            <v>4* y 5*</v>
          </cell>
          <cell r="H25">
            <v>1.7393486777668952</v>
          </cell>
          <cell r="I25">
            <v>2.0358899236161974</v>
          </cell>
          <cell r="J25">
            <v>0.29654124584930219</v>
          </cell>
        </row>
        <row r="26">
          <cell r="B26" t="str">
            <v>3*</v>
          </cell>
          <cell r="C26">
            <v>8.8758780451352557</v>
          </cell>
          <cell r="D26">
            <v>9.293299620733249</v>
          </cell>
          <cell r="E26">
            <v>0.41742157559799331</v>
          </cell>
          <cell r="G26" t="str">
            <v>3*</v>
          </cell>
          <cell r="H26">
            <v>2.5859880385695106</v>
          </cell>
          <cell r="I26">
            <v>2.3079686780285584</v>
          </cell>
          <cell r="J26">
            <v>-0.27801936054095222</v>
          </cell>
        </row>
        <row r="27">
          <cell r="B27" t="str">
            <v>1* y 2*</v>
          </cell>
          <cell r="C27">
            <v>1.8650693568726355</v>
          </cell>
          <cell r="D27">
            <v>3.148431801604668</v>
          </cell>
          <cell r="E27">
            <v>1.2833624447320324</v>
          </cell>
          <cell r="G27" t="str">
            <v>2*</v>
          </cell>
          <cell r="H27">
            <v>2.2987625220978196</v>
          </cell>
          <cell r="I27">
            <v>2.1559633027522938</v>
          </cell>
          <cell r="J27">
            <v>-0.14279921934552586</v>
          </cell>
        </row>
        <row r="28">
          <cell r="G28" t="str">
            <v>1*</v>
          </cell>
          <cell r="H28">
            <v>3.8459958932238192</v>
          </cell>
          <cell r="I28">
            <v>3.980697384806974</v>
          </cell>
          <cell r="J28">
            <v>0.13470149158315481</v>
          </cell>
        </row>
        <row r="29">
          <cell r="B29" t="str">
            <v>Extrahotelera</v>
          </cell>
          <cell r="C29">
            <v>11.343953554233929</v>
          </cell>
          <cell r="D29">
            <v>11.725627376425855</v>
          </cell>
          <cell r="E29">
            <v>0.38167382219192625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febrero 2011</v>
          </cell>
          <cell r="D36" t="str">
            <v xml:space="preserve">acum. febrero 2012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8.7071834898137297</v>
          </cell>
          <cell r="D38">
            <v>8.8726970263050919</v>
          </cell>
          <cell r="E38">
            <v>0.16551353649136225</v>
          </cell>
        </row>
        <row r="40">
          <cell r="B40" t="str">
            <v>Hotelera</v>
          </cell>
          <cell r="C40">
            <v>8.0390148375373354</v>
          </cell>
          <cell r="D40">
            <v>8.1661024158365763</v>
          </cell>
          <cell r="E40">
            <v>0.12708757829924089</v>
          </cell>
        </row>
        <row r="41">
          <cell r="B41" t="str">
            <v>5*</v>
          </cell>
          <cell r="C41">
            <v>7.6150031289111393</v>
          </cell>
          <cell r="D41">
            <v>7.7082849998711112</v>
          </cell>
          <cell r="E41">
            <v>9.3281870959971869E-2</v>
          </cell>
        </row>
        <row r="42">
          <cell r="B42" t="str">
            <v>4*</v>
          </cell>
          <cell r="C42">
            <v>8.3960719806571795</v>
          </cell>
          <cell r="D42">
            <v>8.5962952016855585</v>
          </cell>
          <cell r="E42">
            <v>0.20022322102837897</v>
          </cell>
        </row>
        <row r="43">
          <cell r="B43" t="str">
            <v>3*</v>
          </cell>
          <cell r="C43">
            <v>8.3837143081575736</v>
          </cell>
          <cell r="D43">
            <v>8.2622436933943071</v>
          </cell>
          <cell r="E43">
            <v>-0.12147061476326648</v>
          </cell>
        </row>
        <row r="44">
          <cell r="B44" t="str">
            <v>2*</v>
          </cell>
          <cell r="C44">
            <v>3.3343650347026825</v>
          </cell>
          <cell r="D44">
            <v>3.8219430938231587</v>
          </cell>
          <cell r="E44">
            <v>0.48757805912047614</v>
          </cell>
        </row>
        <row r="45">
          <cell r="B45" t="str">
            <v>1*</v>
          </cell>
          <cell r="C45">
            <v>5.4095984002666224</v>
          </cell>
          <cell r="D45">
            <v>6.2047196753344354</v>
          </cell>
          <cell r="E45">
            <v>0.79512127506781294</v>
          </cell>
        </row>
        <row r="47">
          <cell r="B47" t="str">
            <v>Extrahotelera</v>
          </cell>
          <cell r="C47">
            <v>9.785109581196803</v>
          </cell>
          <cell r="D47">
            <v>10.18997238960306</v>
          </cell>
          <cell r="E47">
            <v>0.4048628084062571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2011</v>
          </cell>
        </row>
        <row r="8">
          <cell r="E8">
            <v>166411</v>
          </cell>
        </row>
        <row r="9">
          <cell r="E9">
            <v>88943</v>
          </cell>
        </row>
        <row r="10">
          <cell r="E10">
            <v>77468</v>
          </cell>
        </row>
        <row r="12">
          <cell r="E12">
            <v>2501</v>
          </cell>
        </row>
        <row r="13">
          <cell r="E13">
            <v>2501</v>
          </cell>
        </row>
        <row r="14">
          <cell r="E14" t="str">
            <v>-</v>
          </cell>
        </row>
        <row r="16">
          <cell r="E16">
            <v>1088</v>
          </cell>
        </row>
        <row r="17">
          <cell r="E17">
            <v>377</v>
          </cell>
        </row>
        <row r="18">
          <cell r="E18">
            <v>711</v>
          </cell>
        </row>
        <row r="20">
          <cell r="E20">
            <v>27906</v>
          </cell>
        </row>
        <row r="21">
          <cell r="E21">
            <v>18803</v>
          </cell>
        </row>
        <row r="22">
          <cell r="E22">
            <v>9103</v>
          </cell>
        </row>
        <row r="24">
          <cell r="E24">
            <v>24280</v>
          </cell>
        </row>
        <row r="25">
          <cell r="E25">
            <v>16360</v>
          </cell>
        </row>
        <row r="26">
          <cell r="E26">
            <v>7920</v>
          </cell>
        </row>
        <row r="28">
          <cell r="E28">
            <v>134916</v>
          </cell>
        </row>
        <row r="29">
          <cell r="E29">
            <v>67262</v>
          </cell>
        </row>
        <row r="30">
          <cell r="E30">
            <v>67654</v>
          </cell>
        </row>
        <row r="32">
          <cell r="E32">
            <v>60341</v>
          </cell>
        </row>
        <row r="33">
          <cell r="E33">
            <v>33745</v>
          </cell>
        </row>
        <row r="34">
          <cell r="E34">
            <v>26596</v>
          </cell>
        </row>
        <row r="36">
          <cell r="E36">
            <v>48695</v>
          </cell>
        </row>
        <row r="37">
          <cell r="E37">
            <v>20296</v>
          </cell>
        </row>
        <row r="38">
          <cell r="E38">
            <v>28399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febrero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133957</v>
          </cell>
          <cell r="D39">
            <v>81929</v>
          </cell>
          <cell r="E39">
            <v>50665</v>
          </cell>
          <cell r="F39">
            <v>541</v>
          </cell>
          <cell r="G39">
            <v>822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febrero 2012</v>
          </cell>
          <cell r="G6" t="str">
            <v>febrero 2012</v>
          </cell>
        </row>
        <row r="8">
          <cell r="B8" t="str">
            <v>Hoteleras</v>
          </cell>
          <cell r="D8">
            <v>0.71691902567478605</v>
          </cell>
          <cell r="F8" t="str">
            <v>Hoteleras</v>
          </cell>
          <cell r="H8">
            <v>0.41615719425365438</v>
          </cell>
        </row>
        <row r="15">
          <cell r="B15" t="str">
            <v>Extrahoteleras</v>
          </cell>
          <cell r="D15">
            <v>0.28231646456709636</v>
          </cell>
          <cell r="F15" t="str">
            <v>Extrahoteleras</v>
          </cell>
          <cell r="H15">
            <v>0.58333962311621002</v>
          </cell>
        </row>
        <row r="22">
          <cell r="B22" t="str">
            <v>Hoteles Rurales</v>
          </cell>
          <cell r="D22">
            <v>4.6720040773853768E-4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2.973093503790694E-4</v>
          </cell>
          <cell r="F26" t="str">
            <v>Casas Rurales</v>
          </cell>
          <cell r="H26">
            <v>5.0318263013560767E-4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febrero 2012</v>
          </cell>
          <cell r="G35" t="str">
            <v>febrero 2012</v>
          </cell>
        </row>
        <row r="37">
          <cell r="B37" t="str">
            <v>Hoteleras</v>
          </cell>
          <cell r="D37">
            <v>0.70892373295429312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0.29107626704570694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acum. febrero 2012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Nacionalidad-Zona (datos)"/>
      <sheetName val="evolucion nac zonas"/>
      <sheetName val="Nacionalidad-Zon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Plazas Autorizadas tipología"/>
      <sheetName val="Gráfic Plazas Autoriz tipología"/>
      <sheetName val="Cuotas Plazas Autorizadas05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 t="str">
            <v>febrero 2012</v>
          </cell>
        </row>
      </sheetData>
      <sheetData sheetId="32"/>
      <sheetData sheetId="33"/>
      <sheetData sheetId="34"/>
      <sheetData sheetId="35">
        <row r="10">
          <cell r="B10" t="str">
            <v>febrero 2012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K14" sqref="J14:K14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febrero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43</v>
      </c>
      <c r="C8" s="25">
        <v>400833</v>
      </c>
      <c r="D8" s="26">
        <f>C8/C21-1</f>
        <v>-4.0217513630518953E-2</v>
      </c>
      <c r="E8" s="27">
        <v>140244</v>
      </c>
      <c r="F8" s="28">
        <f t="shared" ref="F8:F9" si="0">E8/E21-1</f>
        <v>-3.6415104710602941E-2</v>
      </c>
      <c r="G8" s="25">
        <v>112745</v>
      </c>
      <c r="H8" s="26">
        <f t="shared" ref="H8:H9" si="1">G8/G21-1</f>
        <v>-7.5481754817548152E-2</v>
      </c>
      <c r="I8" s="27">
        <v>55519</v>
      </c>
      <c r="J8" s="28">
        <f t="shared" ref="J8:J9" si="2">I8/I21-1</f>
        <v>-2.0517977488444306E-2</v>
      </c>
      <c r="K8" s="25">
        <v>18077</v>
      </c>
      <c r="L8" s="26">
        <f t="shared" ref="L8:L9" si="3">K8/K21-1</f>
        <v>0.31958537119497765</v>
      </c>
    </row>
    <row r="9" spans="2:18">
      <c r="B9" s="24" t="s">
        <v>44</v>
      </c>
      <c r="C9" s="25">
        <v>401065</v>
      </c>
      <c r="D9" s="26">
        <f t="shared" ref="D9:D10" si="4">C9/C22-1</f>
        <v>4.0214233841684877E-2</v>
      </c>
      <c r="E9" s="27">
        <v>145640</v>
      </c>
      <c r="F9" s="28">
        <f t="shared" si="0"/>
        <v>7.9390489742677595E-2</v>
      </c>
      <c r="G9" s="25">
        <v>112481</v>
      </c>
      <c r="H9" s="26">
        <f t="shared" si="1"/>
        <v>-4.5881754177623191E-2</v>
      </c>
      <c r="I9" s="27">
        <v>56917</v>
      </c>
      <c r="J9" s="28">
        <f t="shared" si="2"/>
        <v>2.1445748537382014E-2</v>
      </c>
      <c r="K9" s="25">
        <v>14950</v>
      </c>
      <c r="L9" s="26">
        <f t="shared" si="3"/>
        <v>0.18575507614213205</v>
      </c>
    </row>
    <row r="10" spans="2:18" ht="25.5">
      <c r="B10" s="30" t="str">
        <f>actualizaciones!$A$2</f>
        <v xml:space="preserve">acum. febrero 2012 </v>
      </c>
      <c r="C10" s="31">
        <v>801898</v>
      </c>
      <c r="D10" s="32">
        <v>-1.6073427300423715E-3</v>
      </c>
      <c r="E10" s="33">
        <v>285884</v>
      </c>
      <c r="F10" s="34">
        <v>1.9296043811859898E-2</v>
      </c>
      <c r="G10" s="31">
        <v>225226</v>
      </c>
      <c r="H10" s="32">
        <v>-6.0932288192128037E-2</v>
      </c>
      <c r="I10" s="33">
        <v>112436</v>
      </c>
      <c r="J10" s="34">
        <v>2.8468737767339825E-4</v>
      </c>
      <c r="K10" s="31">
        <v>33027</v>
      </c>
      <c r="L10" s="32">
        <v>0.25544531873645804</v>
      </c>
      <c r="O10" s="21"/>
      <c r="P10" s="21"/>
      <c r="Q10" s="21"/>
      <c r="R10" s="21"/>
    </row>
    <row r="11" spans="2:18" outlineLevel="1">
      <c r="B11" s="24" t="s">
        <v>33</v>
      </c>
      <c r="C11" s="25">
        <v>416333</v>
      </c>
      <c r="D11" s="26">
        <f t="shared" ref="D11:D22" si="5">C11/C24-1</f>
        <v>2.541285420489392E-2</v>
      </c>
      <c r="E11" s="27">
        <v>151945</v>
      </c>
      <c r="F11" s="28">
        <f t="shared" ref="F11:F22" si="6">E11/E24-1</f>
        <v>7.0910039186941498E-2</v>
      </c>
      <c r="G11" s="25">
        <v>117793</v>
      </c>
      <c r="H11" s="26">
        <f t="shared" ref="H11:H22" si="7">G11/G24-1</f>
        <v>2.3912451494314535E-3</v>
      </c>
      <c r="I11" s="27">
        <v>59100</v>
      </c>
      <c r="J11" s="28">
        <f t="shared" ref="J11:J22" si="8">I11/I24-1</f>
        <v>2.3784364335579511E-2</v>
      </c>
      <c r="K11" s="25">
        <v>12436</v>
      </c>
      <c r="L11" s="26">
        <f t="shared" ref="L11:L22" si="9">K11/K24-1</f>
        <v>-7.5252825698988723E-2</v>
      </c>
    </row>
    <row r="12" spans="2:18" outlineLevel="1">
      <c r="B12" s="24" t="s">
        <v>34</v>
      </c>
      <c r="C12" s="25">
        <v>412330</v>
      </c>
      <c r="D12" s="26">
        <f t="shared" si="5"/>
        <v>3.9559902077203724E-2</v>
      </c>
      <c r="E12" s="27">
        <v>144379</v>
      </c>
      <c r="F12" s="28">
        <f t="shared" si="6"/>
        <v>4.6679715818471745E-2</v>
      </c>
      <c r="G12" s="25">
        <v>123611</v>
      </c>
      <c r="H12" s="26">
        <f t="shared" si="7"/>
        <v>2.5289892337552411E-2</v>
      </c>
      <c r="I12" s="27">
        <v>57998</v>
      </c>
      <c r="J12" s="28">
        <f t="shared" si="8"/>
        <v>3.4533195390817228E-2</v>
      </c>
      <c r="K12" s="25">
        <v>15187</v>
      </c>
      <c r="L12" s="26">
        <f t="shared" si="9"/>
        <v>7.5631924633450254E-3</v>
      </c>
    </row>
    <row r="13" spans="2:18" outlineLevel="1">
      <c r="B13" s="24" t="s">
        <v>35</v>
      </c>
      <c r="C13" s="25">
        <v>458855</v>
      </c>
      <c r="D13" s="26">
        <f t="shared" si="5"/>
        <v>5.8227842262694063E-2</v>
      </c>
      <c r="E13" s="27">
        <v>169918</v>
      </c>
      <c r="F13" s="28">
        <f t="shared" si="6"/>
        <v>9.4007739011183533E-2</v>
      </c>
      <c r="G13" s="25">
        <v>137339</v>
      </c>
      <c r="H13" s="26">
        <f t="shared" si="7"/>
        <v>2.0455322247484808E-2</v>
      </c>
      <c r="I13" s="27">
        <v>59640</v>
      </c>
      <c r="J13" s="28">
        <f t="shared" si="8"/>
        <v>8.8182166511576954E-2</v>
      </c>
      <c r="K13" s="25">
        <v>13432</v>
      </c>
      <c r="L13" s="26">
        <f t="shared" si="9"/>
        <v>-3.2625135037810615E-2</v>
      </c>
    </row>
    <row r="14" spans="2:18" outlineLevel="1">
      <c r="B14" s="24" t="s">
        <v>36</v>
      </c>
      <c r="C14" s="25">
        <v>421231</v>
      </c>
      <c r="D14" s="26">
        <f t="shared" si="5"/>
        <v>0.15826855444313992</v>
      </c>
      <c r="E14" s="27">
        <v>150968</v>
      </c>
      <c r="F14" s="28">
        <f t="shared" si="6"/>
        <v>0.14045703493862138</v>
      </c>
      <c r="G14" s="25">
        <v>121257</v>
      </c>
      <c r="H14" s="26">
        <f t="shared" si="7"/>
        <v>0.17703530416719238</v>
      </c>
      <c r="I14" s="27">
        <v>57088</v>
      </c>
      <c r="J14" s="28">
        <f t="shared" si="8"/>
        <v>2.0905237933439347E-2</v>
      </c>
      <c r="K14" s="25">
        <v>13213</v>
      </c>
      <c r="L14" s="26">
        <f t="shared" si="9"/>
        <v>0.26367635807192036</v>
      </c>
    </row>
    <row r="15" spans="2:18" outlineLevel="1">
      <c r="B15" s="24" t="s">
        <v>37</v>
      </c>
      <c r="C15" s="25">
        <v>486850</v>
      </c>
      <c r="D15" s="26">
        <f t="shared" si="5"/>
        <v>4.6543622285564412E-2</v>
      </c>
      <c r="E15" s="27">
        <v>168963</v>
      </c>
      <c r="F15" s="28">
        <f t="shared" si="6"/>
        <v>2.250611217351306E-2</v>
      </c>
      <c r="G15" s="25">
        <v>143128</v>
      </c>
      <c r="H15" s="26">
        <f t="shared" si="7"/>
        <v>3.4311316664257907E-2</v>
      </c>
      <c r="I15" s="27">
        <v>75240</v>
      </c>
      <c r="J15" s="28">
        <f t="shared" si="8"/>
        <v>4.3348032282219728E-2</v>
      </c>
      <c r="K15" s="25">
        <v>8432</v>
      </c>
      <c r="L15" s="26">
        <f t="shared" si="9"/>
        <v>-0.13862498723056493</v>
      </c>
    </row>
    <row r="16" spans="2:18" outlineLevel="1">
      <c r="B16" s="24" t="s">
        <v>38</v>
      </c>
      <c r="C16" s="25">
        <v>490305</v>
      </c>
      <c r="D16" s="26">
        <f t="shared" si="5"/>
        <v>8.6526806113562227E-2</v>
      </c>
      <c r="E16" s="27">
        <v>178465</v>
      </c>
      <c r="F16" s="28">
        <f t="shared" si="6"/>
        <v>9.2390938416242685E-2</v>
      </c>
      <c r="G16" s="25">
        <v>142281</v>
      </c>
      <c r="H16" s="26">
        <f t="shared" si="7"/>
        <v>4.1542831207999731E-2</v>
      </c>
      <c r="I16" s="27">
        <v>69370</v>
      </c>
      <c r="J16" s="28">
        <f t="shared" si="8"/>
        <v>0.1180234338485342</v>
      </c>
      <c r="K16" s="25">
        <v>12036</v>
      </c>
      <c r="L16" s="26">
        <f t="shared" si="9"/>
        <v>0.13429459994345483</v>
      </c>
    </row>
    <row r="17" spans="2:18" outlineLevel="1">
      <c r="B17" s="24" t="s">
        <v>39</v>
      </c>
      <c r="C17" s="25">
        <v>384083</v>
      </c>
      <c r="D17" s="26">
        <f t="shared" si="5"/>
        <v>2.4377038643207172E-2</v>
      </c>
      <c r="E17" s="27">
        <v>140106</v>
      </c>
      <c r="F17" s="28">
        <f t="shared" si="6"/>
        <v>8.6960906770522151E-2</v>
      </c>
      <c r="G17" s="25">
        <v>116545</v>
      </c>
      <c r="H17" s="26">
        <f t="shared" si="7"/>
        <v>8.5239917683977318E-2</v>
      </c>
      <c r="I17" s="27">
        <v>56759</v>
      </c>
      <c r="J17" s="28">
        <f t="shared" si="8"/>
        <v>-0.12245087277168787</v>
      </c>
      <c r="K17" s="25">
        <v>12067</v>
      </c>
      <c r="L17" s="26">
        <f t="shared" si="9"/>
        <v>-4.849392840246014E-2</v>
      </c>
      <c r="N17" s="29"/>
      <c r="O17" s="29"/>
      <c r="P17" s="29"/>
    </row>
    <row r="18" spans="2:18" outlineLevel="1">
      <c r="B18" s="24" t="s">
        <v>40</v>
      </c>
      <c r="C18" s="25">
        <v>358180</v>
      </c>
      <c r="D18" s="26">
        <f t="shared" si="5"/>
        <v>-8.6272512641953902E-3</v>
      </c>
      <c r="E18" s="27">
        <v>129475</v>
      </c>
      <c r="F18" s="28">
        <f t="shared" si="6"/>
        <v>-2.2970291052603731E-2</v>
      </c>
      <c r="G18" s="25">
        <v>102109</v>
      </c>
      <c r="H18" s="26">
        <f t="shared" si="7"/>
        <v>4.2586254376646426E-3</v>
      </c>
      <c r="I18" s="27">
        <v>51400</v>
      </c>
      <c r="J18" s="28">
        <f t="shared" si="8"/>
        <v>-9.1936965585471042E-2</v>
      </c>
      <c r="K18" s="25">
        <v>13158</v>
      </c>
      <c r="L18" s="26">
        <f t="shared" si="9"/>
        <v>6.0530345772547678E-2</v>
      </c>
    </row>
    <row r="19" spans="2:18" outlineLevel="1">
      <c r="B19" s="24" t="s">
        <v>41</v>
      </c>
      <c r="C19" s="25">
        <v>474599</v>
      </c>
      <c r="D19" s="26">
        <f t="shared" si="5"/>
        <v>0.12318098019401291</v>
      </c>
      <c r="E19" s="27">
        <v>172615</v>
      </c>
      <c r="F19" s="28">
        <f t="shared" si="6"/>
        <v>0.10218950137602079</v>
      </c>
      <c r="G19" s="25">
        <v>140577</v>
      </c>
      <c r="H19" s="26">
        <f t="shared" si="7"/>
        <v>0.1159827573888399</v>
      </c>
      <c r="I19" s="27">
        <v>62145</v>
      </c>
      <c r="J19" s="28">
        <f t="shared" si="8"/>
        <v>3.9214046822742432E-2</v>
      </c>
      <c r="K19" s="25">
        <v>12591</v>
      </c>
      <c r="L19" s="26">
        <f t="shared" si="9"/>
        <v>-3.1758634378720174E-4</v>
      </c>
    </row>
    <row r="20" spans="2:18" outlineLevel="1">
      <c r="B20" s="24" t="s">
        <v>42</v>
      </c>
      <c r="C20" s="25">
        <v>454248</v>
      </c>
      <c r="D20" s="26">
        <f t="shared" si="5"/>
        <v>0.12337243205947157</v>
      </c>
      <c r="E20" s="27">
        <v>160253</v>
      </c>
      <c r="F20" s="28">
        <f t="shared" si="6"/>
        <v>0.14198063123089311</v>
      </c>
      <c r="G20" s="25">
        <v>131280</v>
      </c>
      <c r="H20" s="26">
        <f t="shared" si="7"/>
        <v>9.3835924611308297E-2</v>
      </c>
      <c r="I20" s="27">
        <v>66608</v>
      </c>
      <c r="J20" s="28">
        <f t="shared" si="8"/>
        <v>0.12437542201215401</v>
      </c>
      <c r="K20" s="25">
        <v>15944</v>
      </c>
      <c r="L20" s="26">
        <f t="shared" si="9"/>
        <v>9.4003019075065142E-2</v>
      </c>
    </row>
    <row r="21" spans="2:18" outlineLevel="1">
      <c r="B21" s="24" t="s">
        <v>43</v>
      </c>
      <c r="C21" s="25">
        <v>417629</v>
      </c>
      <c r="D21" s="26">
        <f>C21/C34-1</f>
        <v>0.13011064898375579</v>
      </c>
      <c r="E21" s="27">
        <v>145544</v>
      </c>
      <c r="F21" s="28">
        <f t="shared" si="6"/>
        <v>0.16046213093709882</v>
      </c>
      <c r="G21" s="25">
        <v>121950</v>
      </c>
      <c r="H21" s="26">
        <f t="shared" si="7"/>
        <v>0.11483892200241352</v>
      </c>
      <c r="I21" s="27">
        <v>56682</v>
      </c>
      <c r="J21" s="28">
        <f t="shared" si="8"/>
        <v>3.2665925777478177E-2</v>
      </c>
      <c r="K21" s="25">
        <v>13699</v>
      </c>
      <c r="L21" s="26">
        <f t="shared" si="9"/>
        <v>-0.18258845993197681</v>
      </c>
    </row>
    <row r="22" spans="2:18" outlineLevel="1">
      <c r="B22" s="24" t="s">
        <v>44</v>
      </c>
      <c r="C22" s="25">
        <v>385560</v>
      </c>
      <c r="D22" s="26">
        <f t="shared" si="5"/>
        <v>8.69355923157622E-3</v>
      </c>
      <c r="E22" s="27">
        <v>134928</v>
      </c>
      <c r="F22" s="28">
        <f t="shared" si="6"/>
        <v>2.5779818606171734E-2</v>
      </c>
      <c r="G22" s="25">
        <v>117890</v>
      </c>
      <c r="H22" s="26">
        <f t="shared" si="7"/>
        <v>4.3191944319023179E-3</v>
      </c>
      <c r="I22" s="27">
        <v>55722</v>
      </c>
      <c r="J22" s="28">
        <f t="shared" si="8"/>
        <v>-3.5283933518005517E-2</v>
      </c>
      <c r="K22" s="25">
        <v>12608</v>
      </c>
      <c r="L22" s="26">
        <f t="shared" si="9"/>
        <v>-4.3979375189566294E-2</v>
      </c>
    </row>
    <row r="23" spans="2:18" ht="15" customHeight="1">
      <c r="B23" s="35">
        <v>2011</v>
      </c>
      <c r="C23" s="36">
        <v>5160203</v>
      </c>
      <c r="D23" s="37">
        <f>C23/C36-1</f>
        <v>6.8072009231421982E-2</v>
      </c>
      <c r="E23" s="36">
        <v>1847559</v>
      </c>
      <c r="F23" s="37">
        <f>E23/E36-1</f>
        <v>7.9532885407226583E-2</v>
      </c>
      <c r="G23" s="36">
        <v>1515760</v>
      </c>
      <c r="H23" s="37">
        <f>G23/G36-1</f>
        <v>5.8131027973707283E-2</v>
      </c>
      <c r="I23" s="36">
        <v>727752</v>
      </c>
      <c r="J23" s="37">
        <f>I23/I36-1</f>
        <v>2.2629164980439764E-2</v>
      </c>
      <c r="K23" s="36">
        <v>154803</v>
      </c>
      <c r="L23" s="37">
        <f>K23/K36-1</f>
        <v>-4.2710028494793439E-3</v>
      </c>
      <c r="O23" s="21"/>
      <c r="P23" s="21"/>
      <c r="Q23" s="21"/>
      <c r="R23" s="21"/>
    </row>
    <row r="24" spans="2:18" hidden="1" outlineLevel="1">
      <c r="B24" s="24" t="s">
        <v>33</v>
      </c>
      <c r="C24" s="25">
        <v>406015</v>
      </c>
      <c r="D24" s="26">
        <f>C24/C37-1</f>
        <v>6.7008832719694489E-2</v>
      </c>
      <c r="E24" s="27">
        <v>141884</v>
      </c>
      <c r="F24" s="28">
        <f>E24/E37-1</f>
        <v>7.4284675898934616E-2</v>
      </c>
      <c r="G24" s="25">
        <v>117512</v>
      </c>
      <c r="H24" s="26">
        <f>G24/G37-1</f>
        <v>6.2802980970986244E-2</v>
      </c>
      <c r="I24" s="27">
        <v>57727</v>
      </c>
      <c r="J24" s="28">
        <f>I24/I37-1</f>
        <v>-8.4294348122650353E-2</v>
      </c>
      <c r="K24" s="25">
        <v>13448</v>
      </c>
      <c r="L24" s="26">
        <f>K24/K37-1</f>
        <v>2.7663151459575097E-2</v>
      </c>
    </row>
    <row r="25" spans="2:18" hidden="1" outlineLevel="1">
      <c r="B25" s="24" t="s">
        <v>34</v>
      </c>
      <c r="C25" s="25">
        <v>396639</v>
      </c>
      <c r="D25" s="26">
        <f t="shared" ref="D25:F75" si="10">C25/C38-1</f>
        <v>6.6801684767698877E-2</v>
      </c>
      <c r="E25" s="27">
        <v>137940</v>
      </c>
      <c r="F25" s="28">
        <f t="shared" si="10"/>
        <v>5.3725163665808484E-2</v>
      </c>
      <c r="G25" s="25">
        <v>120562</v>
      </c>
      <c r="H25" s="26">
        <f t="shared" ref="H25:H35" si="11">G25/G38-1</f>
        <v>0.13570594219827425</v>
      </c>
      <c r="I25" s="27">
        <v>56062</v>
      </c>
      <c r="J25" s="28">
        <f t="shared" ref="J25:J35" si="12">I25/I38-1</f>
        <v>-8.2124496545400993E-2</v>
      </c>
      <c r="K25" s="25">
        <v>15073</v>
      </c>
      <c r="L25" s="26">
        <f t="shared" ref="L25:L35" si="13">K25/K38-1</f>
        <v>7.7412437455325334E-2</v>
      </c>
    </row>
    <row r="26" spans="2:18" hidden="1" outlineLevel="1">
      <c r="B26" s="24" t="s">
        <v>35</v>
      </c>
      <c r="C26" s="25">
        <v>433607</v>
      </c>
      <c r="D26" s="26">
        <f t="shared" si="10"/>
        <v>7.0975693492495218E-2</v>
      </c>
      <c r="E26" s="27">
        <v>155317</v>
      </c>
      <c r="F26" s="28">
        <f t="shared" si="10"/>
        <v>6.8513600902599059E-2</v>
      </c>
      <c r="G26" s="25">
        <v>134586</v>
      </c>
      <c r="H26" s="26">
        <f t="shared" si="11"/>
        <v>0.10715695952615989</v>
      </c>
      <c r="I26" s="27">
        <v>54807</v>
      </c>
      <c r="J26" s="28">
        <f t="shared" si="12"/>
        <v>-6.4088114754098369E-2</v>
      </c>
      <c r="K26" s="25">
        <v>13885</v>
      </c>
      <c r="L26" s="26">
        <f t="shared" si="13"/>
        <v>8.4003435084706091E-2</v>
      </c>
    </row>
    <row r="27" spans="2:18" hidden="1" outlineLevel="1">
      <c r="B27" s="24" t="s">
        <v>36</v>
      </c>
      <c r="C27" s="25">
        <v>363673</v>
      </c>
      <c r="D27" s="26">
        <f t="shared" si="10"/>
        <v>2.6704195768659567E-2</v>
      </c>
      <c r="E27" s="27">
        <v>132375</v>
      </c>
      <c r="F27" s="28">
        <f t="shared" si="10"/>
        <v>6.244231309442605E-2</v>
      </c>
      <c r="G27" s="25">
        <v>103019</v>
      </c>
      <c r="H27" s="26">
        <f t="shared" si="11"/>
        <v>-1.918426414303942E-2</v>
      </c>
      <c r="I27" s="27">
        <v>55919</v>
      </c>
      <c r="J27" s="28">
        <f t="shared" si="12"/>
        <v>-2.0408520776399652E-2</v>
      </c>
      <c r="K27" s="25">
        <v>10456</v>
      </c>
      <c r="L27" s="26">
        <f t="shared" si="13"/>
        <v>-5.9965836554886298E-2</v>
      </c>
    </row>
    <row r="28" spans="2:18" hidden="1" outlineLevel="1">
      <c r="B28" s="24" t="s">
        <v>37</v>
      </c>
      <c r="C28" s="25">
        <v>465198</v>
      </c>
      <c r="D28" s="26">
        <f t="shared" si="10"/>
        <v>-5.5239406390156232E-3</v>
      </c>
      <c r="E28" s="27">
        <v>165244</v>
      </c>
      <c r="F28" s="28">
        <f t="shared" si="10"/>
        <v>-2.9460824621167614E-2</v>
      </c>
      <c r="G28" s="25">
        <v>138380</v>
      </c>
      <c r="H28" s="26">
        <f t="shared" si="11"/>
        <v>2.8083209509658147E-2</v>
      </c>
      <c r="I28" s="27">
        <v>72114</v>
      </c>
      <c r="J28" s="28">
        <f t="shared" si="12"/>
        <v>-0.17295716497505587</v>
      </c>
      <c r="K28" s="25">
        <v>9789</v>
      </c>
      <c r="L28" s="26">
        <f t="shared" si="13"/>
        <v>0.25871158544425876</v>
      </c>
    </row>
    <row r="29" spans="2:18" hidden="1" outlineLevel="1">
      <c r="B29" s="24" t="s">
        <v>38</v>
      </c>
      <c r="C29" s="25">
        <v>451259</v>
      </c>
      <c r="D29" s="26">
        <f t="shared" si="10"/>
        <v>3.9300314374877576E-2</v>
      </c>
      <c r="E29" s="27">
        <v>163371</v>
      </c>
      <c r="F29" s="28">
        <f t="shared" si="10"/>
        <v>7.2466717432975392E-2</v>
      </c>
      <c r="G29" s="25">
        <v>136606</v>
      </c>
      <c r="H29" s="26">
        <f t="shared" si="11"/>
        <v>6.2263314644748435E-2</v>
      </c>
      <c r="I29" s="27">
        <v>62047</v>
      </c>
      <c r="J29" s="28">
        <f t="shared" si="12"/>
        <v>-0.14973826294296599</v>
      </c>
      <c r="K29" s="25">
        <v>10611</v>
      </c>
      <c r="L29" s="26">
        <f t="shared" si="13"/>
        <v>-0.10756938603868793</v>
      </c>
    </row>
    <row r="30" spans="2:18" hidden="1" outlineLevel="1">
      <c r="B30" s="24" t="s">
        <v>39</v>
      </c>
      <c r="C30" s="25">
        <v>374943</v>
      </c>
      <c r="D30" s="26">
        <f t="shared" si="10"/>
        <v>7.1700518496075505E-2</v>
      </c>
      <c r="E30" s="27">
        <v>128897</v>
      </c>
      <c r="F30" s="28">
        <f t="shared" si="10"/>
        <v>6.1868239597320906E-2</v>
      </c>
      <c r="G30" s="25">
        <v>107391</v>
      </c>
      <c r="H30" s="26">
        <f t="shared" si="11"/>
        <v>6.1532530692129717E-2</v>
      </c>
      <c r="I30" s="27">
        <v>64679</v>
      </c>
      <c r="J30" s="28">
        <f t="shared" si="12"/>
        <v>4.2469860099284329E-2</v>
      </c>
      <c r="K30" s="25">
        <v>12682</v>
      </c>
      <c r="L30" s="26">
        <f t="shared" si="13"/>
        <v>-5.3333333333333011E-3</v>
      </c>
      <c r="N30" s="29"/>
      <c r="O30" s="29"/>
      <c r="P30" s="29"/>
    </row>
    <row r="31" spans="2:18" hidden="1" outlineLevel="1">
      <c r="B31" s="24" t="s">
        <v>40</v>
      </c>
      <c r="C31" s="25">
        <v>361297</v>
      </c>
      <c r="D31" s="26">
        <f t="shared" si="10"/>
        <v>3.1413702243550334E-2</v>
      </c>
      <c r="E31" s="27">
        <v>132519</v>
      </c>
      <c r="F31" s="28">
        <f t="shared" si="10"/>
        <v>6.9693667514227009E-2</v>
      </c>
      <c r="G31" s="25">
        <v>101676</v>
      </c>
      <c r="H31" s="26">
        <f t="shared" si="11"/>
        <v>1.1520324717960939E-2</v>
      </c>
      <c r="I31" s="27">
        <v>56604</v>
      </c>
      <c r="J31" s="28">
        <f t="shared" si="12"/>
        <v>8.6423492934657453E-3</v>
      </c>
      <c r="K31" s="25">
        <v>12407</v>
      </c>
      <c r="L31" s="26">
        <f t="shared" si="13"/>
        <v>-7.918955024491614E-2</v>
      </c>
    </row>
    <row r="32" spans="2:18" hidden="1" outlineLevel="1">
      <c r="B32" s="24" t="s">
        <v>41</v>
      </c>
      <c r="C32" s="25">
        <v>422549</v>
      </c>
      <c r="D32" s="26">
        <f t="shared" si="10"/>
        <v>9.8439404440409106E-3</v>
      </c>
      <c r="E32" s="27">
        <v>156611</v>
      </c>
      <c r="F32" s="28">
        <f t="shared" si="10"/>
        <v>9.4975074636257428E-2</v>
      </c>
      <c r="G32" s="25">
        <v>125967</v>
      </c>
      <c r="H32" s="26">
        <f t="shared" si="11"/>
        <v>1.8548915284662071E-2</v>
      </c>
      <c r="I32" s="27">
        <v>59800</v>
      </c>
      <c r="J32" s="28">
        <f t="shared" si="12"/>
        <v>-0.15080942913944906</v>
      </c>
      <c r="K32" s="25">
        <v>12595</v>
      </c>
      <c r="L32" s="26">
        <f t="shared" si="13"/>
        <v>-3.7005887300252338E-2</v>
      </c>
    </row>
    <row r="33" spans="2:17" hidden="1" outlineLevel="1">
      <c r="B33" s="24" t="s">
        <v>42</v>
      </c>
      <c r="C33" s="25">
        <v>404361</v>
      </c>
      <c r="D33" s="26">
        <f t="shared" si="10"/>
        <v>-1.2568741025816399E-2</v>
      </c>
      <c r="E33" s="27">
        <v>140329</v>
      </c>
      <c r="F33" s="28">
        <f t="shared" si="10"/>
        <v>3.8927675074590384E-2</v>
      </c>
      <c r="G33" s="25">
        <v>120018</v>
      </c>
      <c r="H33" s="26">
        <f t="shared" si="11"/>
        <v>-4.1397432927852029E-2</v>
      </c>
      <c r="I33" s="27">
        <v>59240</v>
      </c>
      <c r="J33" s="28">
        <f t="shared" si="12"/>
        <v>-9.1257727530718369E-2</v>
      </c>
      <c r="K33" s="25">
        <v>14574</v>
      </c>
      <c r="L33" s="26">
        <f t="shared" si="13"/>
        <v>-6.8932473008369022E-2</v>
      </c>
    </row>
    <row r="34" spans="2:17" hidden="1" outlineLevel="1">
      <c r="B34" s="24" t="s">
        <v>43</v>
      </c>
      <c r="C34" s="25">
        <v>369547</v>
      </c>
      <c r="D34" s="26">
        <f t="shared" si="10"/>
        <v>-4.1586484846284355E-2</v>
      </c>
      <c r="E34" s="27">
        <v>125419</v>
      </c>
      <c r="F34" s="28">
        <f t="shared" si="10"/>
        <v>-6.2582217172925114E-2</v>
      </c>
      <c r="G34" s="25">
        <v>109388</v>
      </c>
      <c r="H34" s="26">
        <f t="shared" si="11"/>
        <v>-4.6960218857272307E-2</v>
      </c>
      <c r="I34" s="27">
        <v>54889</v>
      </c>
      <c r="J34" s="28">
        <f t="shared" si="12"/>
        <v>-7.1534896309076723E-2</v>
      </c>
      <c r="K34" s="25">
        <v>16759</v>
      </c>
      <c r="L34" s="26">
        <f t="shared" si="13"/>
        <v>0.10460058001581851</v>
      </c>
    </row>
    <row r="35" spans="2:17" hidden="1" outlineLevel="1">
      <c r="B35" s="24" t="s">
        <v>44</v>
      </c>
      <c r="C35" s="25">
        <v>382237</v>
      </c>
      <c r="D35" s="26">
        <f t="shared" si="10"/>
        <v>3.9581855908386032E-3</v>
      </c>
      <c r="E35" s="27">
        <v>131537</v>
      </c>
      <c r="F35" s="28">
        <f t="shared" si="10"/>
        <v>-3.5256410256410242E-2</v>
      </c>
      <c r="G35" s="25">
        <v>117383</v>
      </c>
      <c r="H35" s="26">
        <f t="shared" si="11"/>
        <v>2.2963363195872777E-2</v>
      </c>
      <c r="I35" s="27">
        <v>57760</v>
      </c>
      <c r="J35" s="28">
        <f t="shared" si="12"/>
        <v>8.664009703691633E-4</v>
      </c>
      <c r="K35" s="25">
        <v>13188</v>
      </c>
      <c r="L35" s="26">
        <f t="shared" si="13"/>
        <v>-2.8150331613854052E-2</v>
      </c>
    </row>
    <row r="36" spans="2:17" collapsed="1">
      <c r="B36" s="38">
        <v>2010</v>
      </c>
      <c r="C36" s="39">
        <v>4831325</v>
      </c>
      <c r="D36" s="40">
        <f>C36/C49-1</f>
        <v>2.6242294141912259E-2</v>
      </c>
      <c r="E36" s="39">
        <v>1711443</v>
      </c>
      <c r="F36" s="40">
        <f>E36/E49-1</f>
        <v>3.7847681456564475E-2</v>
      </c>
      <c r="G36" s="39">
        <v>1432488</v>
      </c>
      <c r="H36" s="40">
        <f>G36/G49-1</f>
        <v>3.3093153690210819E-2</v>
      </c>
      <c r="I36" s="39">
        <v>711648</v>
      </c>
      <c r="J36" s="40">
        <f>I36/I49-1</f>
        <v>-7.6419928049711094E-2</v>
      </c>
      <c r="K36" s="39">
        <v>155467</v>
      </c>
      <c r="L36" s="40">
        <f>K36/K49-1</f>
        <v>7.0867314880191934E-3</v>
      </c>
    </row>
    <row r="37" spans="2:17" ht="15" hidden="1" customHeight="1" outlineLevel="1">
      <c r="B37" s="24" t="s">
        <v>33</v>
      </c>
      <c r="C37" s="25">
        <v>380517</v>
      </c>
      <c r="D37" s="26">
        <f t="shared" si="10"/>
        <v>-7.2369046545247118E-2</v>
      </c>
      <c r="E37" s="27">
        <v>132073</v>
      </c>
      <c r="F37" s="28">
        <f t="shared" si="10"/>
        <v>-6.8806757290315268E-2</v>
      </c>
      <c r="G37" s="25">
        <v>110568</v>
      </c>
      <c r="H37" s="26">
        <f t="shared" ref="H37:H75" si="14">G37/G50-1</f>
        <v>-6.6692552482083944E-2</v>
      </c>
      <c r="I37" s="27">
        <v>63041</v>
      </c>
      <c r="J37" s="28">
        <f t="shared" ref="J37:J75" si="15">I37/I50-1</f>
        <v>-9.4056275687638302E-2</v>
      </c>
      <c r="K37" s="25">
        <v>13086</v>
      </c>
      <c r="L37" s="26">
        <f t="shared" ref="L37:L75" si="16">K37/K50-1</f>
        <v>-0.18881725762459711</v>
      </c>
      <c r="N37" s="29"/>
      <c r="O37" s="29"/>
      <c r="P37" s="29"/>
    </row>
    <row r="38" spans="2:17" ht="15" hidden="1" customHeight="1" outlineLevel="1">
      <c r="B38" s="24" t="s">
        <v>34</v>
      </c>
      <c r="C38" s="25">
        <v>371802</v>
      </c>
      <c r="D38" s="26">
        <f t="shared" si="10"/>
        <v>-0.1388289248158614</v>
      </c>
      <c r="E38" s="27">
        <v>130907</v>
      </c>
      <c r="F38" s="28">
        <f t="shared" si="10"/>
        <v>-0.12197166849998664</v>
      </c>
      <c r="G38" s="25">
        <v>106156</v>
      </c>
      <c r="H38" s="26">
        <f t="shared" si="14"/>
        <v>-0.18952511833867769</v>
      </c>
      <c r="I38" s="27">
        <v>61078</v>
      </c>
      <c r="J38" s="28">
        <f t="shared" si="15"/>
        <v>-0.10979289035285889</v>
      </c>
      <c r="K38" s="25">
        <v>13990</v>
      </c>
      <c r="L38" s="26">
        <f t="shared" si="16"/>
        <v>-0.21593902370677576</v>
      </c>
      <c r="O38" s="29"/>
      <c r="P38" s="29"/>
      <c r="Q38" s="29"/>
    </row>
    <row r="39" spans="2:17" ht="15" hidden="1" customHeight="1" outlineLevel="1">
      <c r="B39" s="24" t="s">
        <v>35</v>
      </c>
      <c r="C39" s="25">
        <v>404871</v>
      </c>
      <c r="D39" s="26">
        <f t="shared" si="10"/>
        <v>-8.3705814324543937E-2</v>
      </c>
      <c r="E39" s="27">
        <v>145358</v>
      </c>
      <c r="F39" s="28">
        <f t="shared" si="10"/>
        <v>-9.402092955130481E-2</v>
      </c>
      <c r="G39" s="25">
        <v>121560</v>
      </c>
      <c r="H39" s="26">
        <f t="shared" si="14"/>
        <v>-6.9176225554007043E-2</v>
      </c>
      <c r="I39" s="27">
        <v>58560</v>
      </c>
      <c r="J39" s="28">
        <f t="shared" si="15"/>
        <v>-0.12160439197804007</v>
      </c>
      <c r="K39" s="25">
        <v>12809</v>
      </c>
      <c r="L39" s="26">
        <f t="shared" si="16"/>
        <v>-0.31524644499091203</v>
      </c>
    </row>
    <row r="40" spans="2:17" ht="15" hidden="1" customHeight="1" outlineLevel="1">
      <c r="B40" s="24" t="s">
        <v>36</v>
      </c>
      <c r="C40" s="25">
        <v>354214</v>
      </c>
      <c r="D40" s="26">
        <f t="shared" si="10"/>
        <v>-9.4912854949036563E-2</v>
      </c>
      <c r="E40" s="27">
        <v>124595</v>
      </c>
      <c r="F40" s="28">
        <f t="shared" si="10"/>
        <v>-9.3458963911525084E-2</v>
      </c>
      <c r="G40" s="25">
        <v>105034</v>
      </c>
      <c r="H40" s="26">
        <f t="shared" si="14"/>
        <v>-3.8475974257806467E-2</v>
      </c>
      <c r="I40" s="27">
        <v>57084</v>
      </c>
      <c r="J40" s="28">
        <f t="shared" si="15"/>
        <v>-0.18748576634024139</v>
      </c>
      <c r="K40" s="25">
        <v>11123</v>
      </c>
      <c r="L40" s="26">
        <f t="shared" si="16"/>
        <v>-0.2650323774283071</v>
      </c>
    </row>
    <row r="41" spans="2:17" ht="15" hidden="1" customHeight="1" outlineLevel="1">
      <c r="B41" s="24" t="s">
        <v>37</v>
      </c>
      <c r="C41" s="25">
        <v>467782</v>
      </c>
      <c r="D41" s="26">
        <f t="shared" si="10"/>
        <v>-0.12032194672458696</v>
      </c>
      <c r="E41" s="27">
        <v>170260</v>
      </c>
      <c r="F41" s="28">
        <f t="shared" si="10"/>
        <v>-9.4352067575186993E-2</v>
      </c>
      <c r="G41" s="25">
        <v>134600</v>
      </c>
      <c r="H41" s="26">
        <f t="shared" si="14"/>
        <v>-7.405496508788223E-2</v>
      </c>
      <c r="I41" s="27">
        <v>87195</v>
      </c>
      <c r="J41" s="28">
        <f t="shared" si="15"/>
        <v>-0.18687170113956397</v>
      </c>
      <c r="K41" s="25">
        <v>7777</v>
      </c>
      <c r="L41" s="26">
        <f t="shared" si="16"/>
        <v>-0.36813454663633405</v>
      </c>
    </row>
    <row r="42" spans="2:17" ht="15" hidden="1" customHeight="1" outlineLevel="1">
      <c r="B42" s="24" t="s">
        <v>38</v>
      </c>
      <c r="C42" s="25">
        <v>434195</v>
      </c>
      <c r="D42" s="26">
        <f t="shared" si="10"/>
        <v>-7.129030533126568E-2</v>
      </c>
      <c r="E42" s="27">
        <v>152332</v>
      </c>
      <c r="F42" s="28">
        <f t="shared" si="10"/>
        <v>-5.5440154272568876E-2</v>
      </c>
      <c r="G42" s="25">
        <v>128599</v>
      </c>
      <c r="H42" s="26">
        <f t="shared" si="14"/>
        <v>-3.1969347966818717E-2</v>
      </c>
      <c r="I42" s="27">
        <v>72974</v>
      </c>
      <c r="J42" s="28">
        <f t="shared" si="15"/>
        <v>-0.17509947549285587</v>
      </c>
      <c r="K42" s="25">
        <v>11890</v>
      </c>
      <c r="L42" s="26">
        <f t="shared" si="16"/>
        <v>-0.27220419905735449</v>
      </c>
      <c r="O42" s="21"/>
      <c r="P42" s="21"/>
      <c r="Q42" s="21"/>
    </row>
    <row r="43" spans="2:17" ht="15" hidden="1" customHeight="1" outlineLevel="1">
      <c r="B43" s="24" t="s">
        <v>39</v>
      </c>
      <c r="C43" s="25">
        <v>349858</v>
      </c>
      <c r="D43" s="26">
        <f t="shared" si="10"/>
        <v>-0.13063854424733679</v>
      </c>
      <c r="E43" s="27">
        <v>121387</v>
      </c>
      <c r="F43" s="28">
        <f t="shared" si="10"/>
        <v>-0.17064422019226166</v>
      </c>
      <c r="G43" s="25">
        <v>101166</v>
      </c>
      <c r="H43" s="26">
        <f t="shared" si="14"/>
        <v>-0.16294194060847766</v>
      </c>
      <c r="I43" s="27">
        <v>62044</v>
      </c>
      <c r="J43" s="28">
        <f t="shared" si="15"/>
        <v>-0.1513029204568771</v>
      </c>
      <c r="K43" s="25">
        <v>12750</v>
      </c>
      <c r="L43" s="26">
        <f t="shared" si="16"/>
        <v>-0.17422279792746109</v>
      </c>
    </row>
    <row r="44" spans="2:17" ht="15" hidden="1" customHeight="1" outlineLevel="1">
      <c r="B44" s="24" t="s">
        <v>40</v>
      </c>
      <c r="C44" s="25">
        <v>350293</v>
      </c>
      <c r="D44" s="26">
        <f t="shared" si="10"/>
        <v>-0.152212689231216</v>
      </c>
      <c r="E44" s="27">
        <v>123885</v>
      </c>
      <c r="F44" s="28">
        <f t="shared" si="10"/>
        <v>-0.19295788410800951</v>
      </c>
      <c r="G44" s="25">
        <v>100518</v>
      </c>
      <c r="H44" s="26">
        <f t="shared" si="14"/>
        <v>-0.11585891459231246</v>
      </c>
      <c r="I44" s="27">
        <v>56119</v>
      </c>
      <c r="J44" s="28">
        <f t="shared" si="15"/>
        <v>-0.2458340052679675</v>
      </c>
      <c r="K44" s="25">
        <v>13474</v>
      </c>
      <c r="L44" s="26">
        <f t="shared" si="16"/>
        <v>-0.22727533405975797</v>
      </c>
    </row>
    <row r="45" spans="2:17" ht="15" hidden="1" customHeight="1" outlineLevel="1">
      <c r="B45" s="24" t="s">
        <v>41</v>
      </c>
      <c r="C45" s="25">
        <v>418430</v>
      </c>
      <c r="D45" s="26">
        <f t="shared" si="10"/>
        <v>-1.4331682818470082E-2</v>
      </c>
      <c r="E45" s="27">
        <v>143027</v>
      </c>
      <c r="F45" s="28">
        <f t="shared" si="10"/>
        <v>-7.1385905909545411E-2</v>
      </c>
      <c r="G45" s="25">
        <v>123673</v>
      </c>
      <c r="H45" s="26">
        <f t="shared" si="14"/>
        <v>4.0475509414278799E-2</v>
      </c>
      <c r="I45" s="27">
        <v>70420</v>
      </c>
      <c r="J45" s="28">
        <f t="shared" si="15"/>
        <v>-8.3955563649608433E-2</v>
      </c>
      <c r="K45" s="25">
        <v>13079</v>
      </c>
      <c r="L45" s="26">
        <f t="shared" si="16"/>
        <v>-0.25657932132097994</v>
      </c>
    </row>
    <row r="46" spans="2:17" ht="15" hidden="1" customHeight="1" outlineLevel="1">
      <c r="B46" s="24" t="s">
        <v>42</v>
      </c>
      <c r="C46" s="25">
        <v>409508</v>
      </c>
      <c r="D46" s="26">
        <f t="shared" si="10"/>
        <v>-0.19401357652194617</v>
      </c>
      <c r="E46" s="27">
        <v>135071</v>
      </c>
      <c r="F46" s="28">
        <f t="shared" si="10"/>
        <v>-0.2637055934411574</v>
      </c>
      <c r="G46" s="25">
        <v>125201</v>
      </c>
      <c r="H46" s="26">
        <f t="shared" si="14"/>
        <v>-0.15002138507389728</v>
      </c>
      <c r="I46" s="27">
        <v>65189</v>
      </c>
      <c r="J46" s="28">
        <f t="shared" si="15"/>
        <v>-0.26371727393887368</v>
      </c>
      <c r="K46" s="25">
        <v>15653</v>
      </c>
      <c r="L46" s="26">
        <f t="shared" si="16"/>
        <v>-5.4256540390308694E-2</v>
      </c>
    </row>
    <row r="47" spans="2:17" ht="15" hidden="1" customHeight="1" outlineLevel="1">
      <c r="B47" s="24" t="s">
        <v>43</v>
      </c>
      <c r="C47" s="25">
        <v>385582</v>
      </c>
      <c r="D47" s="26">
        <f t="shared" si="10"/>
        <v>-0.16162881209259039</v>
      </c>
      <c r="E47" s="27">
        <v>133792</v>
      </c>
      <c r="F47" s="28">
        <f t="shared" si="10"/>
        <v>-0.20482128210919204</v>
      </c>
      <c r="G47" s="25">
        <v>114778</v>
      </c>
      <c r="H47" s="26">
        <f t="shared" si="14"/>
        <v>-0.16227775669284439</v>
      </c>
      <c r="I47" s="27">
        <v>59118</v>
      </c>
      <c r="J47" s="28">
        <f t="shared" si="15"/>
        <v>-0.13854807215923992</v>
      </c>
      <c r="K47" s="25">
        <v>15172</v>
      </c>
      <c r="L47" s="26">
        <f t="shared" si="16"/>
        <v>-0.21611986566778607</v>
      </c>
    </row>
    <row r="48" spans="2:17" ht="15" hidden="1" customHeight="1" outlineLevel="1">
      <c r="B48" s="24" t="s">
        <v>44</v>
      </c>
      <c r="C48" s="25">
        <v>380730</v>
      </c>
      <c r="D48" s="26">
        <f t="shared" si="10"/>
        <v>-7.081686992217151E-2</v>
      </c>
      <c r="E48" s="27">
        <v>136344</v>
      </c>
      <c r="F48" s="28">
        <f t="shared" si="10"/>
        <v>-7.3315616695325936E-2</v>
      </c>
      <c r="G48" s="25">
        <v>114748</v>
      </c>
      <c r="H48" s="26">
        <f t="shared" si="14"/>
        <v>-8.6466734071603102E-2</v>
      </c>
      <c r="I48" s="27">
        <v>57710</v>
      </c>
      <c r="J48" s="28">
        <f t="shared" si="15"/>
        <v>-0.12425263285683941</v>
      </c>
      <c r="K48" s="25">
        <v>13570</v>
      </c>
      <c r="L48" s="26">
        <f t="shared" si="16"/>
        <v>-0.20091861971499236</v>
      </c>
    </row>
    <row r="49" spans="2:12" collapsed="1">
      <c r="B49" s="38">
        <v>2009</v>
      </c>
      <c r="C49" s="39">
        <v>4707782</v>
      </c>
      <c r="D49" s="40">
        <f t="shared" si="10"/>
        <v>-0.11045141390545221</v>
      </c>
      <c r="E49" s="39">
        <v>1649031</v>
      </c>
      <c r="F49" s="40">
        <f t="shared" si="10"/>
        <v>-0.12786598265284532</v>
      </c>
      <c r="G49" s="39">
        <v>1386601</v>
      </c>
      <c r="H49" s="40">
        <f t="shared" si="14"/>
        <v>-9.4211475926005761E-2</v>
      </c>
      <c r="I49" s="39">
        <v>770532</v>
      </c>
      <c r="J49" s="40">
        <f t="shared" si="15"/>
        <v>-0.16088823451900369</v>
      </c>
      <c r="K49" s="39">
        <v>154373</v>
      </c>
      <c r="L49" s="40">
        <f t="shared" si="16"/>
        <v>-0.22743196308640867</v>
      </c>
    </row>
    <row r="50" spans="2:12" ht="15" hidden="1" customHeight="1" outlineLevel="1">
      <c r="B50" s="24" t="s">
        <v>33</v>
      </c>
      <c r="C50" s="25">
        <v>410203</v>
      </c>
      <c r="D50" s="26">
        <f t="shared" si="10"/>
        <v>-6.4181358592495297E-2</v>
      </c>
      <c r="E50" s="27">
        <v>141832</v>
      </c>
      <c r="F50" s="28">
        <f t="shared" si="10"/>
        <v>-5.1887107771702023E-2</v>
      </c>
      <c r="G50" s="25">
        <v>118469</v>
      </c>
      <c r="H50" s="26">
        <f t="shared" si="14"/>
        <v>-8.6831516795905506E-2</v>
      </c>
      <c r="I50" s="27">
        <v>69586</v>
      </c>
      <c r="J50" s="28">
        <f t="shared" si="15"/>
        <v>-0.11733218326652795</v>
      </c>
      <c r="K50" s="25">
        <v>16132</v>
      </c>
      <c r="L50" s="26">
        <f t="shared" si="16"/>
        <v>-4.5104770924588644E-2</v>
      </c>
    </row>
    <row r="51" spans="2:12" ht="15" hidden="1" customHeight="1" outlineLevel="1">
      <c r="B51" s="24" t="s">
        <v>34</v>
      </c>
      <c r="C51" s="25">
        <v>431740</v>
      </c>
      <c r="D51" s="26">
        <f t="shared" si="10"/>
        <v>-5.6367888444473602E-2</v>
      </c>
      <c r="E51" s="27">
        <v>149092</v>
      </c>
      <c r="F51" s="28">
        <f t="shared" si="10"/>
        <v>-0.10064182993919502</v>
      </c>
      <c r="G51" s="25">
        <v>130980</v>
      </c>
      <c r="H51" s="26">
        <f t="shared" si="14"/>
        <v>-5.6934639034388335E-3</v>
      </c>
      <c r="I51" s="27">
        <v>68611</v>
      </c>
      <c r="J51" s="28">
        <f t="shared" si="15"/>
        <v>-9.9096614932114857E-2</v>
      </c>
      <c r="K51" s="25">
        <v>17843</v>
      </c>
      <c r="L51" s="26">
        <f t="shared" si="16"/>
        <v>-5.6375271034956875E-2</v>
      </c>
    </row>
    <row r="52" spans="2:12" ht="15" hidden="1" customHeight="1" outlineLevel="1">
      <c r="B52" s="24" t="s">
        <v>35</v>
      </c>
      <c r="C52" s="25">
        <v>441857</v>
      </c>
      <c r="D52" s="26">
        <f t="shared" si="10"/>
        <v>-5.4131060229822059E-2</v>
      </c>
      <c r="E52" s="27">
        <v>160443</v>
      </c>
      <c r="F52" s="28">
        <f t="shared" si="10"/>
        <v>-6.0896591687299217E-2</v>
      </c>
      <c r="G52" s="25">
        <v>130594</v>
      </c>
      <c r="H52" s="26">
        <f t="shared" si="14"/>
        <v>-1.7691393498111996E-2</v>
      </c>
      <c r="I52" s="27">
        <v>66667</v>
      </c>
      <c r="J52" s="28">
        <f t="shared" si="15"/>
        <v>-0.15801106367930484</v>
      </c>
      <c r="K52" s="25">
        <v>18706</v>
      </c>
      <c r="L52" s="26">
        <f t="shared" si="16"/>
        <v>7.8404243053153522E-2</v>
      </c>
    </row>
    <row r="53" spans="2:12" ht="15" hidden="1" customHeight="1" outlineLevel="1">
      <c r="B53" s="24" t="s">
        <v>36</v>
      </c>
      <c r="C53" s="25">
        <v>391359</v>
      </c>
      <c r="D53" s="26">
        <f t="shared" si="10"/>
        <v>-4.4741254951926934E-2</v>
      </c>
      <c r="E53" s="27">
        <v>137440</v>
      </c>
      <c r="F53" s="28">
        <f t="shared" si="10"/>
        <v>-3.4648423507266157E-2</v>
      </c>
      <c r="G53" s="25">
        <v>109237</v>
      </c>
      <c r="H53" s="26">
        <f t="shared" si="14"/>
        <v>-6.2497725701393669E-3</v>
      </c>
      <c r="I53" s="27">
        <v>70256</v>
      </c>
      <c r="J53" s="28">
        <f t="shared" si="15"/>
        <v>-0.13965221650746995</v>
      </c>
      <c r="K53" s="25">
        <v>15134</v>
      </c>
      <c r="L53" s="26">
        <f t="shared" si="16"/>
        <v>7.6004265908282909E-2</v>
      </c>
    </row>
    <row r="54" spans="2:12" ht="13.5" hidden="1" customHeight="1" outlineLevel="1">
      <c r="B54" s="24" t="s">
        <v>37</v>
      </c>
      <c r="C54" s="25">
        <v>531765</v>
      </c>
      <c r="D54" s="26">
        <f t="shared" si="10"/>
        <v>6.0027393528467865E-3</v>
      </c>
      <c r="E54" s="27">
        <v>187998</v>
      </c>
      <c r="F54" s="28">
        <f t="shared" si="10"/>
        <v>1.26910936102822E-2</v>
      </c>
      <c r="G54" s="25">
        <v>145365</v>
      </c>
      <c r="H54" s="26">
        <f t="shared" si="14"/>
        <v>4.7388823241202305E-2</v>
      </c>
      <c r="I54" s="27">
        <v>107234</v>
      </c>
      <c r="J54" s="28">
        <f t="shared" si="15"/>
        <v>-6.2992057181304184E-2</v>
      </c>
      <c r="K54" s="25">
        <v>12308</v>
      </c>
      <c r="L54" s="26">
        <f t="shared" si="16"/>
        <v>0.23487508778970612</v>
      </c>
    </row>
    <row r="55" spans="2:12" ht="13.5" hidden="1" customHeight="1" outlineLevel="1">
      <c r="B55" s="24" t="s">
        <v>38</v>
      </c>
      <c r="C55" s="25">
        <v>467525</v>
      </c>
      <c r="D55" s="26">
        <f t="shared" si="10"/>
        <v>2.8873029458640342E-3</v>
      </c>
      <c r="E55" s="27">
        <v>161273</v>
      </c>
      <c r="F55" s="28">
        <f t="shared" si="10"/>
        <v>5.9506359196352943E-3</v>
      </c>
      <c r="G55" s="25">
        <v>132846</v>
      </c>
      <c r="H55" s="26">
        <f t="shared" si="14"/>
        <v>6.1799638729478801E-2</v>
      </c>
      <c r="I55" s="27">
        <v>88464</v>
      </c>
      <c r="J55" s="28">
        <f t="shared" si="15"/>
        <v>-0.11488203629960181</v>
      </c>
      <c r="K55" s="25">
        <v>16337</v>
      </c>
      <c r="L55" s="26">
        <f t="shared" si="16"/>
        <v>0.13767409470752079</v>
      </c>
    </row>
    <row r="56" spans="2:12" ht="15" hidden="1" customHeight="1" outlineLevel="1">
      <c r="B56" s="24" t="s">
        <v>39</v>
      </c>
      <c r="C56" s="25">
        <v>402431</v>
      </c>
      <c r="D56" s="26">
        <f t="shared" si="10"/>
        <v>-2.1998478673481037E-2</v>
      </c>
      <c r="E56" s="27">
        <v>146363</v>
      </c>
      <c r="F56" s="28">
        <f t="shared" si="10"/>
        <v>1.2850677480519934E-2</v>
      </c>
      <c r="G56" s="25">
        <v>120859</v>
      </c>
      <c r="H56" s="26">
        <f t="shared" si="14"/>
        <v>8.3237729896389778E-2</v>
      </c>
      <c r="I56" s="27">
        <v>73105</v>
      </c>
      <c r="J56" s="28">
        <f t="shared" si="15"/>
        <v>-0.11287876029948907</v>
      </c>
      <c r="K56" s="25">
        <v>15440</v>
      </c>
      <c r="L56" s="26">
        <f t="shared" si="16"/>
        <v>0.17227241667299364</v>
      </c>
    </row>
    <row r="57" spans="2:12" ht="15" hidden="1" customHeight="1" outlineLevel="1">
      <c r="B57" s="24" t="s">
        <v>40</v>
      </c>
      <c r="C57" s="25">
        <v>413185</v>
      </c>
      <c r="D57" s="26">
        <f t="shared" si="10"/>
        <v>0.20972440587551566</v>
      </c>
      <c r="E57" s="27">
        <v>153505</v>
      </c>
      <c r="F57" s="28">
        <f t="shared" si="10"/>
        <v>0.32186036098098647</v>
      </c>
      <c r="G57" s="25">
        <v>113690</v>
      </c>
      <c r="H57" s="26">
        <f t="shared" si="14"/>
        <v>0.16663759222583652</v>
      </c>
      <c r="I57" s="27">
        <v>74412</v>
      </c>
      <c r="J57" s="28">
        <f t="shared" si="15"/>
        <v>0.20277369195209083</v>
      </c>
      <c r="K57" s="25">
        <v>17437</v>
      </c>
      <c r="L57" s="26">
        <f t="shared" si="16"/>
        <v>0.18409615645796551</v>
      </c>
    </row>
    <row r="58" spans="2:12" ht="15" hidden="1" customHeight="1" outlineLevel="1">
      <c r="B58" s="24" t="s">
        <v>41</v>
      </c>
      <c r="C58" s="25">
        <v>424514</v>
      </c>
      <c r="D58" s="26">
        <f t="shared" si="10"/>
        <v>-3.1314106294082933E-2</v>
      </c>
      <c r="E58" s="27">
        <v>154022</v>
      </c>
      <c r="F58" s="28">
        <f t="shared" si="10"/>
        <v>-4.3288134119298549E-2</v>
      </c>
      <c r="G58" s="25">
        <v>118862</v>
      </c>
      <c r="H58" s="26">
        <f t="shared" si="14"/>
        <v>4.3509560514810364E-2</v>
      </c>
      <c r="I58" s="27">
        <v>76874</v>
      </c>
      <c r="J58" s="28">
        <f t="shared" si="15"/>
        <v>-4.4972296071756901E-2</v>
      </c>
      <c r="K58" s="25">
        <v>17593</v>
      </c>
      <c r="L58" s="26">
        <f t="shared" si="16"/>
        <v>0.13561838368190027</v>
      </c>
    </row>
    <row r="59" spans="2:12" ht="15" hidden="1" customHeight="1" outlineLevel="1">
      <c r="B59" s="24" t="s">
        <v>42</v>
      </c>
      <c r="C59" s="25">
        <v>508083</v>
      </c>
      <c r="D59" s="26">
        <f t="shared" si="10"/>
        <v>3.8962924489140738E-2</v>
      </c>
      <c r="E59" s="27">
        <v>183447</v>
      </c>
      <c r="F59" s="28">
        <f t="shared" si="10"/>
        <v>5.2170621332828571E-2</v>
      </c>
      <c r="G59" s="25">
        <v>147299</v>
      </c>
      <c r="H59" s="26">
        <f t="shared" si="14"/>
        <v>6.5538668537822087E-2</v>
      </c>
      <c r="I59" s="27">
        <v>88538</v>
      </c>
      <c r="J59" s="28">
        <f t="shared" si="15"/>
        <v>0.10897066559783553</v>
      </c>
      <c r="K59" s="25">
        <v>16551</v>
      </c>
      <c r="L59" s="26">
        <f t="shared" si="16"/>
        <v>-0.12916973587288227</v>
      </c>
    </row>
    <row r="60" spans="2:12" ht="15" hidden="1" customHeight="1" outlineLevel="1">
      <c r="B60" s="24" t="s">
        <v>43</v>
      </c>
      <c r="C60" s="25">
        <v>459918</v>
      </c>
      <c r="D60" s="26">
        <f t="shared" si="10"/>
        <v>8.5003986921011743E-2</v>
      </c>
      <c r="E60" s="27">
        <v>168254</v>
      </c>
      <c r="F60" s="28">
        <f t="shared" si="10"/>
        <v>0.11124026655923291</v>
      </c>
      <c r="G60" s="25">
        <v>137012</v>
      </c>
      <c r="H60" s="26">
        <f t="shared" si="14"/>
        <v>9.899735301195145E-2</v>
      </c>
      <c r="I60" s="27">
        <v>68626</v>
      </c>
      <c r="J60" s="28">
        <f t="shared" si="15"/>
        <v>6.2020732225855912E-3</v>
      </c>
      <c r="K60" s="25">
        <v>19355</v>
      </c>
      <c r="L60" s="26">
        <f t="shared" si="16"/>
        <v>0.27151491262646177</v>
      </c>
    </row>
    <row r="61" spans="2:12" ht="15" hidden="1" customHeight="1" outlineLevel="1">
      <c r="B61" s="24" t="s">
        <v>44</v>
      </c>
      <c r="C61" s="25">
        <v>409747</v>
      </c>
      <c r="D61" s="26">
        <f t="shared" si="10"/>
        <v>6.4378104075888398E-3</v>
      </c>
      <c r="E61" s="27">
        <v>147131</v>
      </c>
      <c r="F61" s="28">
        <f t="shared" si="10"/>
        <v>6.0652060939252461E-3</v>
      </c>
      <c r="G61" s="25">
        <v>125609</v>
      </c>
      <c r="H61" s="26">
        <f t="shared" si="14"/>
        <v>3.8176708818910665E-2</v>
      </c>
      <c r="I61" s="27">
        <v>65898</v>
      </c>
      <c r="J61" s="28">
        <f t="shared" si="15"/>
        <v>-6.3481053695019218E-3</v>
      </c>
      <c r="K61" s="25">
        <v>16982</v>
      </c>
      <c r="L61" s="26">
        <f t="shared" si="16"/>
        <v>0.17060729303095057</v>
      </c>
    </row>
    <row r="62" spans="2:12" collapsed="1">
      <c r="B62" s="38">
        <v>2008</v>
      </c>
      <c r="C62" s="39">
        <v>5292327</v>
      </c>
      <c r="D62" s="40">
        <f t="shared" si="10"/>
        <v>2.5655529758368267E-3</v>
      </c>
      <c r="E62" s="39">
        <v>1890800</v>
      </c>
      <c r="F62" s="40">
        <f t="shared" si="10"/>
        <v>1.2106957459176781E-2</v>
      </c>
      <c r="G62" s="39">
        <v>1530822</v>
      </c>
      <c r="H62" s="40">
        <f t="shared" si="14"/>
        <v>3.780039374562727E-2</v>
      </c>
      <c r="I62" s="39">
        <v>918271</v>
      </c>
      <c r="J62" s="40">
        <f t="shared" si="15"/>
        <v>-5.2693096088199387E-2</v>
      </c>
      <c r="K62" s="39">
        <v>199818</v>
      </c>
      <c r="L62" s="40">
        <f t="shared" si="16"/>
        <v>8.7948166498788449E-2</v>
      </c>
    </row>
    <row r="63" spans="2:12" ht="15" hidden="1" customHeight="1" outlineLevel="1">
      <c r="B63" s="24" t="s">
        <v>33</v>
      </c>
      <c r="C63" s="25">
        <v>438336</v>
      </c>
      <c r="D63" s="26">
        <f t="shared" si="10"/>
        <v>-3.96487545817239E-2</v>
      </c>
      <c r="E63" s="27">
        <v>149594</v>
      </c>
      <c r="F63" s="28">
        <f t="shared" si="10"/>
        <v>-6.4154295616488111E-2</v>
      </c>
      <c r="G63" s="25">
        <v>129734</v>
      </c>
      <c r="H63" s="26">
        <f t="shared" si="14"/>
        <v>-2.2218537555960816E-2</v>
      </c>
      <c r="I63" s="27">
        <v>78836</v>
      </c>
      <c r="J63" s="28">
        <f t="shared" si="15"/>
        <v>3.436241258511874E-2</v>
      </c>
      <c r="K63" s="25">
        <v>16894</v>
      </c>
      <c r="L63" s="26">
        <f t="shared" si="16"/>
        <v>3.8623804147601692E-3</v>
      </c>
    </row>
    <row r="64" spans="2:12" ht="15" hidden="1" customHeight="1" outlineLevel="1">
      <c r="B64" s="24" t="s">
        <v>34</v>
      </c>
      <c r="C64" s="25">
        <v>457530</v>
      </c>
      <c r="D64" s="26">
        <f t="shared" si="10"/>
        <v>5.778234000790694E-2</v>
      </c>
      <c r="E64" s="27">
        <v>165776</v>
      </c>
      <c r="F64" s="28">
        <f t="shared" si="10"/>
        <v>8.8654811001076972E-2</v>
      </c>
      <c r="G64" s="25">
        <v>131730</v>
      </c>
      <c r="H64" s="26">
        <f t="shared" si="14"/>
        <v>7.21000073247553E-2</v>
      </c>
      <c r="I64" s="27">
        <v>76158</v>
      </c>
      <c r="J64" s="28">
        <f t="shared" si="15"/>
        <v>3.5895482800364586E-2</v>
      </c>
      <c r="K64" s="25">
        <v>18909</v>
      </c>
      <c r="L64" s="26">
        <f t="shared" si="16"/>
        <v>4.5447006137004475E-2</v>
      </c>
    </row>
    <row r="65" spans="2:14" ht="15" hidden="1" customHeight="1" outlineLevel="1">
      <c r="B65" s="24" t="s">
        <v>35</v>
      </c>
      <c r="C65" s="25">
        <v>467144</v>
      </c>
      <c r="D65" s="26">
        <f t="shared" si="10"/>
        <v>-4.2374670725582431E-2</v>
      </c>
      <c r="E65" s="27">
        <v>170847</v>
      </c>
      <c r="F65" s="28">
        <f t="shared" si="10"/>
        <v>-3.4004104918551881E-2</v>
      </c>
      <c r="G65" s="25">
        <v>132946</v>
      </c>
      <c r="H65" s="26">
        <f t="shared" si="14"/>
        <v>-8.5439511302505378E-2</v>
      </c>
      <c r="I65" s="27">
        <v>79178</v>
      </c>
      <c r="J65" s="28">
        <f t="shared" si="15"/>
        <v>1.6699137211244608E-3</v>
      </c>
      <c r="K65" s="25">
        <v>17346</v>
      </c>
      <c r="L65" s="26">
        <f t="shared" si="16"/>
        <v>0.10266353060835298</v>
      </c>
    </row>
    <row r="66" spans="2:14" ht="15" hidden="1" customHeight="1" outlineLevel="1">
      <c r="B66" s="24" t="s">
        <v>36</v>
      </c>
      <c r="C66" s="25">
        <v>409689</v>
      </c>
      <c r="D66" s="26">
        <f t="shared" si="10"/>
        <v>-0.11690873113384459</v>
      </c>
      <c r="E66" s="27">
        <v>142373</v>
      </c>
      <c r="F66" s="28">
        <f t="shared" si="10"/>
        <v>-0.12996211195306773</v>
      </c>
      <c r="G66" s="25">
        <v>109924</v>
      </c>
      <c r="H66" s="26">
        <f t="shared" si="14"/>
        <v>-0.12626977187822908</v>
      </c>
      <c r="I66" s="27">
        <v>81660</v>
      </c>
      <c r="J66" s="28">
        <f t="shared" si="15"/>
        <v>-0.10450707314398511</v>
      </c>
      <c r="K66" s="25">
        <v>14065</v>
      </c>
      <c r="L66" s="26">
        <f t="shared" si="16"/>
        <v>-2.3467333194473361E-2</v>
      </c>
    </row>
    <row r="67" spans="2:14" ht="15" hidden="1" customHeight="1" outlineLevel="1">
      <c r="B67" s="24" t="s">
        <v>37</v>
      </c>
      <c r="C67" s="25">
        <v>528592</v>
      </c>
      <c r="D67" s="26">
        <f t="shared" si="10"/>
        <v>-8.2683081957001248E-3</v>
      </c>
      <c r="E67" s="27">
        <v>185642</v>
      </c>
      <c r="F67" s="28">
        <f t="shared" si="10"/>
        <v>1.8695640244738909E-2</v>
      </c>
      <c r="G67" s="25">
        <v>138788</v>
      </c>
      <c r="H67" s="26">
        <f t="shared" si="14"/>
        <v>-3.8484720422881646E-2</v>
      </c>
      <c r="I67" s="27">
        <v>114443</v>
      </c>
      <c r="J67" s="28">
        <f t="shared" si="15"/>
        <v>1.3406653738189389E-2</v>
      </c>
      <c r="K67" s="25">
        <v>9967</v>
      </c>
      <c r="L67" s="26">
        <f t="shared" si="16"/>
        <v>-0.1125456326239872</v>
      </c>
    </row>
    <row r="68" spans="2:14" ht="15" hidden="1" customHeight="1" outlineLevel="1">
      <c r="B68" s="24" t="s">
        <v>38</v>
      </c>
      <c r="C68" s="25">
        <v>466179</v>
      </c>
      <c r="D68" s="26">
        <f t="shared" si="10"/>
        <v>-4.1072023630761123E-2</v>
      </c>
      <c r="E68" s="27">
        <v>160319</v>
      </c>
      <c r="F68" s="28">
        <f t="shared" si="10"/>
        <v>-4.5686155457932975E-2</v>
      </c>
      <c r="G68" s="25">
        <v>125114</v>
      </c>
      <c r="H68" s="26">
        <f t="shared" si="14"/>
        <v>-2.0051067562698699E-2</v>
      </c>
      <c r="I68" s="27">
        <v>99946</v>
      </c>
      <c r="J68" s="28">
        <f t="shared" si="15"/>
        <v>-3.1343283582089598E-2</v>
      </c>
      <c r="K68" s="25">
        <v>14360</v>
      </c>
      <c r="L68" s="26">
        <f t="shared" si="16"/>
        <v>-2.6968423905678329E-2</v>
      </c>
    </row>
    <row r="69" spans="2:14" ht="15" hidden="1" customHeight="1" outlineLevel="1" thickBot="1">
      <c r="B69" s="24" t="s">
        <v>39</v>
      </c>
      <c r="C69" s="25">
        <v>411483</v>
      </c>
      <c r="D69" s="26">
        <f t="shared" si="10"/>
        <v>-3.2075724679442752E-2</v>
      </c>
      <c r="E69" s="27">
        <v>144506</v>
      </c>
      <c r="F69" s="28">
        <f t="shared" si="10"/>
        <v>-4.3272732087763721E-2</v>
      </c>
      <c r="G69" s="25">
        <v>111572</v>
      </c>
      <c r="H69" s="26">
        <f t="shared" si="14"/>
        <v>-2.6031391308902307E-2</v>
      </c>
      <c r="I69" s="27">
        <v>82407</v>
      </c>
      <c r="J69" s="28">
        <f t="shared" si="15"/>
        <v>2.8737282316958934E-2</v>
      </c>
      <c r="K69" s="25">
        <v>13171</v>
      </c>
      <c r="L69" s="26">
        <f t="shared" si="16"/>
        <v>-0.1635867149298279</v>
      </c>
    </row>
    <row r="70" spans="2:14" ht="16.5" hidden="1" customHeight="1" outlineLevel="1" thickBot="1">
      <c r="B70" s="24" t="s">
        <v>40</v>
      </c>
      <c r="C70" s="25">
        <v>341553</v>
      </c>
      <c r="D70" s="26">
        <f t="shared" si="10"/>
        <v>-9.2574880844212726E-2</v>
      </c>
      <c r="E70" s="27">
        <v>116128</v>
      </c>
      <c r="F70" s="28">
        <f t="shared" si="10"/>
        <v>-0.12235674662555363</v>
      </c>
      <c r="G70" s="25">
        <v>97451</v>
      </c>
      <c r="H70" s="26">
        <f t="shared" si="14"/>
        <v>-5.3726792511458066E-2</v>
      </c>
      <c r="I70" s="27">
        <v>61867</v>
      </c>
      <c r="J70" s="28">
        <f t="shared" si="15"/>
        <v>-0.10985295387183103</v>
      </c>
      <c r="K70" s="25">
        <v>14726</v>
      </c>
      <c r="L70" s="26">
        <f t="shared" si="16"/>
        <v>-1.6948003525184552E-3</v>
      </c>
      <c r="N70" s="41" t="s">
        <v>45</v>
      </c>
    </row>
    <row r="71" spans="2:14" ht="15" hidden="1" customHeight="1" outlineLevel="1">
      <c r="B71" s="24" t="s">
        <v>41</v>
      </c>
      <c r="C71" s="25">
        <v>438237</v>
      </c>
      <c r="D71" s="26">
        <f t="shared" si="10"/>
        <v>-8.0464135463768294E-2</v>
      </c>
      <c r="E71" s="27">
        <v>160991</v>
      </c>
      <c r="F71" s="28">
        <f t="shared" si="10"/>
        <v>-7.4987646660001572E-2</v>
      </c>
      <c r="G71" s="25">
        <v>113906</v>
      </c>
      <c r="H71" s="26">
        <f t="shared" si="14"/>
        <v>-0.14106460150965594</v>
      </c>
      <c r="I71" s="27">
        <v>80494</v>
      </c>
      <c r="J71" s="28">
        <f t="shared" si="15"/>
        <v>-5.4646669876801335E-2</v>
      </c>
      <c r="K71" s="25">
        <v>15492</v>
      </c>
      <c r="L71" s="26">
        <f t="shared" si="16"/>
        <v>0.11863672467326158</v>
      </c>
    </row>
    <row r="72" spans="2:14" ht="15" hidden="1" customHeight="1" outlineLevel="1">
      <c r="B72" s="24" t="s">
        <v>42</v>
      </c>
      <c r="C72" s="25">
        <v>489029</v>
      </c>
      <c r="D72" s="26">
        <f t="shared" si="10"/>
        <v>4.1072006403596983E-2</v>
      </c>
      <c r="E72" s="27">
        <v>174351</v>
      </c>
      <c r="F72" s="28">
        <f t="shared" si="10"/>
        <v>3.9356419412336363E-2</v>
      </c>
      <c r="G72" s="25">
        <v>138239</v>
      </c>
      <c r="H72" s="26">
        <f t="shared" si="14"/>
        <v>2.4425127646487743E-2</v>
      </c>
      <c r="I72" s="27">
        <v>79838</v>
      </c>
      <c r="J72" s="28">
        <f t="shared" si="15"/>
        <v>1.7446380099147341E-2</v>
      </c>
      <c r="K72" s="25">
        <v>19006</v>
      </c>
      <c r="L72" s="26">
        <f t="shared" si="16"/>
        <v>9.0481381605370448E-2</v>
      </c>
    </row>
    <row r="73" spans="2:14" ht="15" hidden="1" customHeight="1" outlineLevel="1">
      <c r="B73" s="24" t="s">
        <v>43</v>
      </c>
      <c r="C73" s="25">
        <v>423886</v>
      </c>
      <c r="D73" s="26">
        <f t="shared" si="10"/>
        <v>5.3911999867177762E-3</v>
      </c>
      <c r="E73" s="27">
        <v>151411</v>
      </c>
      <c r="F73" s="28">
        <f t="shared" si="10"/>
        <v>4.4180569836478334E-3</v>
      </c>
      <c r="G73" s="25">
        <v>124670</v>
      </c>
      <c r="H73" s="26">
        <f t="shared" si="14"/>
        <v>4.8625188200758673E-2</v>
      </c>
      <c r="I73" s="27">
        <v>68203</v>
      </c>
      <c r="J73" s="28">
        <f t="shared" si="15"/>
        <v>-3.6667184564753708E-2</v>
      </c>
      <c r="K73" s="25">
        <v>15222</v>
      </c>
      <c r="L73" s="26">
        <f t="shared" si="16"/>
        <v>-2.9951567677797608E-2</v>
      </c>
    </row>
    <row r="74" spans="2:14" ht="15" hidden="1" customHeight="1" outlineLevel="1">
      <c r="B74" s="24" t="s">
        <v>44</v>
      </c>
      <c r="C74" s="25">
        <v>407126</v>
      </c>
      <c r="D74" s="26">
        <f t="shared" si="10"/>
        <v>-3.4573850028218667E-2</v>
      </c>
      <c r="E74" s="27">
        <v>146244</v>
      </c>
      <c r="F74" s="28">
        <f t="shared" si="10"/>
        <v>-4.2078235124584085E-2</v>
      </c>
      <c r="G74" s="25">
        <v>120990</v>
      </c>
      <c r="H74" s="26">
        <f t="shared" si="14"/>
        <v>-6.7686901844745462E-2</v>
      </c>
      <c r="I74" s="27">
        <v>66319</v>
      </c>
      <c r="J74" s="28">
        <f t="shared" si="15"/>
        <v>-6.6302005635665573E-4</v>
      </c>
      <c r="K74" s="25">
        <v>14507</v>
      </c>
      <c r="L74" s="26">
        <f t="shared" si="16"/>
        <v>1.6893312771624869E-2</v>
      </c>
    </row>
    <row r="75" spans="2:14" collapsed="1">
      <c r="B75" s="38">
        <v>2007</v>
      </c>
      <c r="C75" s="39">
        <v>5278784</v>
      </c>
      <c r="D75" s="40">
        <f t="shared" si="10"/>
        <v>-3.1595778619496917E-2</v>
      </c>
      <c r="E75" s="39">
        <v>1868182</v>
      </c>
      <c r="F75" s="40">
        <f t="shared" si="10"/>
        <v>-3.2741212548908383E-2</v>
      </c>
      <c r="G75" s="39">
        <v>1475064</v>
      </c>
      <c r="H75" s="40">
        <f t="shared" si="14"/>
        <v>-3.7480513904377344E-2</v>
      </c>
      <c r="I75" s="39">
        <v>969349</v>
      </c>
      <c r="J75" s="40">
        <f t="shared" si="15"/>
        <v>-1.7351839799851221E-2</v>
      </c>
      <c r="K75" s="39">
        <v>183665</v>
      </c>
      <c r="L75" s="40">
        <f t="shared" si="16"/>
        <v>4.8803707330951074E-3</v>
      </c>
    </row>
    <row r="76" spans="2:14" ht="15" hidden="1" customHeight="1" outlineLevel="1">
      <c r="B76" s="24" t="s">
        <v>33</v>
      </c>
      <c r="C76" s="25">
        <v>456433</v>
      </c>
      <c r="D76" s="25"/>
      <c r="E76" s="27">
        <v>159849</v>
      </c>
      <c r="F76" s="28"/>
      <c r="G76" s="25">
        <v>132682</v>
      </c>
      <c r="H76" s="25"/>
      <c r="I76" s="27">
        <v>76217</v>
      </c>
      <c r="J76" s="28"/>
      <c r="K76" s="25">
        <v>16829</v>
      </c>
      <c r="L76" s="25"/>
    </row>
    <row r="77" spans="2:14" ht="15" hidden="1" customHeight="1" outlineLevel="1">
      <c r="B77" s="24" t="s">
        <v>34</v>
      </c>
      <c r="C77" s="25">
        <v>432537</v>
      </c>
      <c r="D77" s="25"/>
      <c r="E77" s="27">
        <v>152276</v>
      </c>
      <c r="F77" s="28"/>
      <c r="G77" s="25">
        <v>122871</v>
      </c>
      <c r="H77" s="25"/>
      <c r="I77" s="27">
        <v>73519</v>
      </c>
      <c r="J77" s="28"/>
      <c r="K77" s="25">
        <v>18087</v>
      </c>
      <c r="L77" s="25"/>
    </row>
    <row r="78" spans="2:14" ht="15" hidden="1" customHeight="1" outlineLevel="1">
      <c r="B78" s="24" t="s">
        <v>35</v>
      </c>
      <c r="C78" s="25">
        <v>487815</v>
      </c>
      <c r="D78" s="25"/>
      <c r="E78" s="27">
        <v>176861</v>
      </c>
      <c r="F78" s="28"/>
      <c r="G78" s="25">
        <v>145366</v>
      </c>
      <c r="H78" s="25"/>
      <c r="I78" s="27">
        <v>79046</v>
      </c>
      <c r="J78" s="28"/>
      <c r="K78" s="25">
        <v>15731</v>
      </c>
      <c r="L78" s="25"/>
    </row>
    <row r="79" spans="2:14" ht="15" hidden="1" customHeight="1" outlineLevel="1">
      <c r="B79" s="24" t="s">
        <v>36</v>
      </c>
      <c r="C79" s="25">
        <v>463926</v>
      </c>
      <c r="D79" s="25"/>
      <c r="E79" s="27">
        <v>163640</v>
      </c>
      <c r="F79" s="28"/>
      <c r="G79" s="25">
        <v>125810</v>
      </c>
      <c r="H79" s="25"/>
      <c r="I79" s="27">
        <v>91190</v>
      </c>
      <c r="J79" s="28"/>
      <c r="K79" s="25">
        <v>14403</v>
      </c>
      <c r="L79" s="25"/>
    </row>
    <row r="80" spans="2:14" ht="15" hidden="1" customHeight="1" outlineLevel="1">
      <c r="B80" s="24" t="s">
        <v>37</v>
      </c>
      <c r="C80" s="25">
        <v>532999</v>
      </c>
      <c r="D80" s="25"/>
      <c r="E80" s="27">
        <v>182235</v>
      </c>
      <c r="F80" s="28"/>
      <c r="G80" s="25">
        <v>144343</v>
      </c>
      <c r="H80" s="25"/>
      <c r="I80" s="27">
        <v>112929</v>
      </c>
      <c r="J80" s="28"/>
      <c r="K80" s="25">
        <v>11231</v>
      </c>
      <c r="L80" s="25"/>
    </row>
    <row r="81" spans="2:12" ht="15" hidden="1" customHeight="1" outlineLevel="1">
      <c r="B81" s="24" t="s">
        <v>38</v>
      </c>
      <c r="C81" s="25">
        <v>486146</v>
      </c>
      <c r="D81" s="25"/>
      <c r="E81" s="27">
        <v>167994</v>
      </c>
      <c r="F81" s="28"/>
      <c r="G81" s="25">
        <v>127674</v>
      </c>
      <c r="H81" s="25"/>
      <c r="I81" s="27">
        <v>103180</v>
      </c>
      <c r="J81" s="28"/>
      <c r="K81" s="25">
        <v>14758</v>
      </c>
      <c r="L81" s="25"/>
    </row>
    <row r="82" spans="2:12" ht="15" hidden="1" customHeight="1" outlineLevel="1">
      <c r="B82" s="24" t="s">
        <v>39</v>
      </c>
      <c r="C82" s="25">
        <v>425119</v>
      </c>
      <c r="D82" s="25"/>
      <c r="E82" s="27">
        <v>151042</v>
      </c>
      <c r="F82" s="28"/>
      <c r="G82" s="25">
        <v>114554</v>
      </c>
      <c r="H82" s="25"/>
      <c r="I82" s="27">
        <v>80105</v>
      </c>
      <c r="J82" s="28"/>
      <c r="K82" s="25">
        <v>15747</v>
      </c>
      <c r="L82" s="25"/>
    </row>
    <row r="83" spans="2:12" ht="15" hidden="1" customHeight="1" outlineLevel="1">
      <c r="B83" s="24" t="s">
        <v>40</v>
      </c>
      <c r="C83" s="25">
        <v>376398</v>
      </c>
      <c r="D83" s="25"/>
      <c r="E83" s="27">
        <v>132318</v>
      </c>
      <c r="F83" s="28"/>
      <c r="G83" s="25">
        <v>102984</v>
      </c>
      <c r="H83" s="25"/>
      <c r="I83" s="27">
        <v>69502</v>
      </c>
      <c r="J83" s="28"/>
      <c r="K83" s="25">
        <v>14751</v>
      </c>
      <c r="L83" s="25"/>
    </row>
    <row r="84" spans="2:12" ht="15" hidden="1" customHeight="1" outlineLevel="1">
      <c r="B84" s="24" t="s">
        <v>41</v>
      </c>
      <c r="C84" s="25">
        <v>476585</v>
      </c>
      <c r="D84" s="25"/>
      <c r="E84" s="27">
        <v>174042</v>
      </c>
      <c r="F84" s="28"/>
      <c r="G84" s="25">
        <v>132613</v>
      </c>
      <c r="H84" s="25"/>
      <c r="I84" s="27">
        <v>85147</v>
      </c>
      <c r="J84" s="28"/>
      <c r="K84" s="25">
        <v>13849</v>
      </c>
      <c r="L84" s="25"/>
    </row>
    <row r="85" spans="2:12" ht="15" hidden="1" customHeight="1" outlineLevel="1">
      <c r="B85" s="24" t="s">
        <v>42</v>
      </c>
      <c r="C85" s="25">
        <v>469736</v>
      </c>
      <c r="D85" s="25"/>
      <c r="E85" s="27">
        <v>167749</v>
      </c>
      <c r="F85" s="28"/>
      <c r="G85" s="25">
        <v>134943</v>
      </c>
      <c r="H85" s="25"/>
      <c r="I85" s="27">
        <v>78469</v>
      </c>
      <c r="J85" s="28"/>
      <c r="K85" s="25">
        <v>17429</v>
      </c>
      <c r="L85" s="25"/>
    </row>
    <row r="86" spans="2:12" ht="15" hidden="1" customHeight="1" outlineLevel="1">
      <c r="B86" s="24" t="s">
        <v>43</v>
      </c>
      <c r="C86" s="25">
        <v>421613</v>
      </c>
      <c r="D86" s="25"/>
      <c r="E86" s="27">
        <v>150745</v>
      </c>
      <c r="F86" s="28"/>
      <c r="G86" s="25">
        <v>118889</v>
      </c>
      <c r="H86" s="25"/>
      <c r="I86" s="27">
        <v>70799</v>
      </c>
      <c r="J86" s="28"/>
      <c r="K86" s="25">
        <v>15692</v>
      </c>
      <c r="L86" s="25"/>
    </row>
    <row r="87" spans="2:12" ht="15" hidden="1" customHeight="1" outlineLevel="1">
      <c r="B87" s="24" t="s">
        <v>44</v>
      </c>
      <c r="C87" s="25">
        <v>421706</v>
      </c>
      <c r="D87" s="25"/>
      <c r="E87" s="27">
        <v>152668</v>
      </c>
      <c r="F87" s="28"/>
      <c r="G87" s="25">
        <v>129774</v>
      </c>
      <c r="H87" s="25"/>
      <c r="I87" s="27">
        <v>66363</v>
      </c>
      <c r="J87" s="28"/>
      <c r="K87" s="25">
        <v>14266</v>
      </c>
      <c r="L87" s="25"/>
    </row>
    <row r="88" spans="2:12" collapsed="1">
      <c r="B88" s="38">
        <v>2006</v>
      </c>
      <c r="C88" s="39">
        <v>5451013</v>
      </c>
      <c r="D88" s="39"/>
      <c r="E88" s="39">
        <v>1931419</v>
      </c>
      <c r="F88" s="40"/>
      <c r="G88" s="39">
        <v>1532503</v>
      </c>
      <c r="H88" s="39"/>
      <c r="I88" s="39">
        <v>986466</v>
      </c>
      <c r="J88" s="40"/>
      <c r="K88" s="39">
        <v>182773</v>
      </c>
      <c r="L88" s="39"/>
    </row>
    <row r="89" spans="2:12" ht="15" customHeight="1">
      <c r="B89" s="42" t="s">
        <v>46</v>
      </c>
      <c r="C89" s="42"/>
      <c r="D89" s="42"/>
      <c r="E89" s="42"/>
      <c r="F89" s="42"/>
      <c r="G89" s="42"/>
      <c r="H89" s="42"/>
      <c r="I89" s="43"/>
      <c r="J89" s="43"/>
      <c r="K89" s="43"/>
      <c r="L89" s="43"/>
    </row>
  </sheetData>
  <mergeCells count="7">
    <mergeCell ref="B89:H89"/>
    <mergeCell ref="B5:L5"/>
    <mergeCell ref="C6:D6"/>
    <mergeCell ref="E6:F6"/>
    <mergeCell ref="G6:H6"/>
    <mergeCell ref="I6:J6"/>
    <mergeCell ref="K6:L6"/>
  </mergeCells>
  <hyperlinks>
    <hyperlink ref="N7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febrero 2011</v>
      </c>
      <c r="D6" s="48" t="s">
        <v>49</v>
      </c>
      <c r="E6" s="47" t="str">
        <f>actualizaciones!A2</f>
        <v xml:space="preserve">acum. febrero 2012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803189</v>
      </c>
      <c r="D8" s="54">
        <f>C8/C8</f>
        <v>1</v>
      </c>
      <c r="E8" s="53">
        <v>801898</v>
      </c>
      <c r="F8" s="54">
        <f>E8/E8</f>
        <v>1</v>
      </c>
      <c r="G8" s="54">
        <f>(E8-C8)/C8</f>
        <v>-1.6073427300423687E-3</v>
      </c>
    </row>
    <row r="9" spans="2:7" ht="15" customHeight="1">
      <c r="B9" s="52" t="s">
        <v>53</v>
      </c>
      <c r="C9" s="53">
        <v>495837</v>
      </c>
      <c r="D9" s="54">
        <f>C9/C8</f>
        <v>0.61733539677460725</v>
      </c>
      <c r="E9" s="53">
        <v>521931</v>
      </c>
      <c r="F9" s="54">
        <f>E9/E8</f>
        <v>0.65086956196423984</v>
      </c>
      <c r="G9" s="54">
        <f>(E9-C9)/C9</f>
        <v>5.2626165453566395E-2</v>
      </c>
    </row>
    <row r="10" spans="2:7" ht="15" customHeight="1">
      <c r="B10" s="55" t="s">
        <v>54</v>
      </c>
      <c r="C10" s="53">
        <v>307352</v>
      </c>
      <c r="D10" s="54">
        <f>C10/C8</f>
        <v>0.38266460322539275</v>
      </c>
      <c r="E10" s="53">
        <v>279967</v>
      </c>
      <c r="F10" s="54">
        <f>E10/E8</f>
        <v>0.34913043803576016</v>
      </c>
      <c r="G10" s="54">
        <f>(E10-C10)/C10</f>
        <v>-8.9099794372576063E-2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280472</v>
      </c>
      <c r="D12" s="60">
        <f>C12/C12</f>
        <v>1</v>
      </c>
      <c r="E12" s="59">
        <v>285884</v>
      </c>
      <c r="F12" s="60">
        <f>E12/E12</f>
        <v>1</v>
      </c>
      <c r="G12" s="61">
        <f>(E12-C12)/C12</f>
        <v>1.9296043811860009E-2</v>
      </c>
    </row>
    <row r="13" spans="2:7" ht="15" customHeight="1">
      <c r="B13" s="58" t="s">
        <v>53</v>
      </c>
      <c r="C13" s="59">
        <v>187692</v>
      </c>
      <c r="D13" s="60">
        <f>C13/C12</f>
        <v>0.6692004906015574</v>
      </c>
      <c r="E13" s="59">
        <v>200237</v>
      </c>
      <c r="F13" s="60">
        <f>E13/E12</f>
        <v>0.70041345440808156</v>
      </c>
      <c r="G13" s="61">
        <f>(E13-C13)/C13</f>
        <v>6.6838224324957909E-2</v>
      </c>
    </row>
    <row r="14" spans="2:7" ht="15" customHeight="1">
      <c r="B14" s="58" t="s">
        <v>54</v>
      </c>
      <c r="C14" s="59">
        <v>92780</v>
      </c>
      <c r="D14" s="60">
        <f>C14/C12</f>
        <v>0.3307995093984426</v>
      </c>
      <c r="E14" s="59">
        <v>85647</v>
      </c>
      <c r="F14" s="60">
        <f>E14/E12</f>
        <v>0.29958654559191839</v>
      </c>
      <c r="G14" s="61">
        <f>(E14-C14)/C14</f>
        <v>-7.6880793274412593E-2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239840</v>
      </c>
      <c r="D16" s="60">
        <f>C16/C16</f>
        <v>1</v>
      </c>
      <c r="E16" s="59">
        <v>225226</v>
      </c>
      <c r="F16" s="60">
        <f>E16/E16</f>
        <v>1</v>
      </c>
      <c r="G16" s="61">
        <f>(E16-C16)/C16</f>
        <v>-6.0932288192128085E-2</v>
      </c>
    </row>
    <row r="17" spans="2:12" ht="15" customHeight="1">
      <c r="B17" s="58" t="s">
        <v>53</v>
      </c>
      <c r="C17" s="59">
        <v>112243</v>
      </c>
      <c r="D17" s="60">
        <f>C17/C16</f>
        <v>0.46799116077384922</v>
      </c>
      <c r="E17" s="59">
        <v>108788</v>
      </c>
      <c r="F17" s="60">
        <f>E17/E16</f>
        <v>0.48301705842131903</v>
      </c>
      <c r="G17" s="61">
        <f>(E17-C17)/C17</f>
        <v>-3.0781429576900117E-2</v>
      </c>
    </row>
    <row r="18" spans="2:12" ht="15" customHeight="1">
      <c r="B18" s="58" t="s">
        <v>54</v>
      </c>
      <c r="C18" s="59">
        <v>127597</v>
      </c>
      <c r="D18" s="60">
        <f>C18/C16</f>
        <v>0.53200883922615072</v>
      </c>
      <c r="E18" s="59">
        <v>116438</v>
      </c>
      <c r="F18" s="60">
        <f>E18/E16</f>
        <v>0.51698294157868097</v>
      </c>
      <c r="G18" s="61">
        <f>(E18-C18)/C18</f>
        <v>-8.7455034209268243E-2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112404</v>
      </c>
      <c r="D20" s="60">
        <f>C20/C20</f>
        <v>1</v>
      </c>
      <c r="E20" s="59">
        <v>112436</v>
      </c>
      <c r="F20" s="60">
        <f>E20/E20</f>
        <v>1</v>
      </c>
      <c r="G20" s="61">
        <f>(E20-C20)/C20</f>
        <v>2.8468737767339239E-4</v>
      </c>
    </row>
    <row r="21" spans="2:12" ht="15" customHeight="1">
      <c r="B21" s="58" t="s">
        <v>53</v>
      </c>
      <c r="C21" s="59">
        <v>84156</v>
      </c>
      <c r="D21" s="60">
        <f>C21/C20</f>
        <v>0.74869221735881286</v>
      </c>
      <c r="E21" s="59">
        <v>86136</v>
      </c>
      <c r="F21" s="60">
        <f>E21/E20</f>
        <v>0.76608915294033941</v>
      </c>
      <c r="G21" s="61">
        <f>(E21-C21)/C21</f>
        <v>2.3527734207899616E-2</v>
      </c>
    </row>
    <row r="22" spans="2:12" ht="15" customHeight="1">
      <c r="B22" s="62" t="s">
        <v>54</v>
      </c>
      <c r="C22" s="59">
        <v>28248</v>
      </c>
      <c r="D22" s="60">
        <f>C22/C20</f>
        <v>0.25130778264118714</v>
      </c>
      <c r="E22" s="59">
        <v>26300</v>
      </c>
      <c r="F22" s="60">
        <f>E22/E20</f>
        <v>0.23391084705966061</v>
      </c>
      <c r="G22" s="61">
        <f>(E22-C22)/C22</f>
        <v>-6.8960634381195124E-2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26307</v>
      </c>
      <c r="D24" s="60">
        <f>C24/C24</f>
        <v>1</v>
      </c>
      <c r="E24" s="59">
        <v>33027</v>
      </c>
      <c r="F24" s="60">
        <f>E24/E24</f>
        <v>1</v>
      </c>
      <c r="G24" s="61">
        <f>(E24-C24)/C24</f>
        <v>0.25544531873645798</v>
      </c>
    </row>
    <row r="25" spans="2:12" ht="15" customHeight="1">
      <c r="B25" s="58" t="s">
        <v>53</v>
      </c>
      <c r="C25" s="59">
        <v>26307</v>
      </c>
      <c r="D25" s="60">
        <f>C25/C24</f>
        <v>1</v>
      </c>
      <c r="E25" s="59">
        <v>33027</v>
      </c>
      <c r="F25" s="60">
        <f>E25/E24</f>
        <v>1</v>
      </c>
      <c r="G25" s="61">
        <f>(E25-C25)/C25</f>
        <v>0.25544531873645798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febrero 2011</v>
      </c>
      <c r="D6" s="68" t="s">
        <v>49</v>
      </c>
      <c r="E6" s="47" t="str">
        <f>actualizaciones!$A$2</f>
        <v xml:space="preserve">acum. febrero 2012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febrero 2011</v>
      </c>
      <c r="K6" s="68" t="s">
        <v>49</v>
      </c>
      <c r="L6" s="47" t="str">
        <f>actualizaciones!$A$2</f>
        <v xml:space="preserve">acum. febrero 2012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280472</v>
      </c>
      <c r="D8" s="54">
        <f>C8/$C$8</f>
        <v>1</v>
      </c>
      <c r="E8" s="71">
        <v>285884</v>
      </c>
      <c r="F8" s="54">
        <f>E8/$E$8</f>
        <v>1</v>
      </c>
      <c r="G8" s="54">
        <f>(E8-C8)/C8</f>
        <v>1.9296043811860009E-2</v>
      </c>
      <c r="H8" s="66"/>
      <c r="I8" s="70" t="s">
        <v>65</v>
      </c>
      <c r="J8" s="71">
        <v>239840</v>
      </c>
      <c r="K8" s="54">
        <f>J8/$C$8</f>
        <v>0.85512992384266517</v>
      </c>
      <c r="L8" s="71">
        <v>225226</v>
      </c>
      <c r="M8" s="54">
        <f>L8/$E$8</f>
        <v>0.78782303311832769</v>
      </c>
      <c r="N8" s="54">
        <f>(L8-J8)/J8</f>
        <v>-6.0932288192128085E-2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187692</v>
      </c>
      <c r="D10" s="74">
        <f>C10/$C$8</f>
        <v>0.6692004906015574</v>
      </c>
      <c r="E10" s="73">
        <v>200237</v>
      </c>
      <c r="F10" s="74">
        <f>E10/$E$8</f>
        <v>0.70041345440808156</v>
      </c>
      <c r="G10" s="74">
        <f>(E10-C10)/C10</f>
        <v>6.6838224324957909E-2</v>
      </c>
      <c r="H10" s="66"/>
      <c r="I10" s="72" t="s">
        <v>67</v>
      </c>
      <c r="J10" s="73">
        <v>112243</v>
      </c>
      <c r="K10" s="74">
        <f>J10/$C$8</f>
        <v>0.40019324567158221</v>
      </c>
      <c r="L10" s="73">
        <v>108788</v>
      </c>
      <c r="M10" s="74">
        <f>L10/$E$8</f>
        <v>0.38053196401337608</v>
      </c>
      <c r="N10" s="74">
        <f>(L10-J10)/J10</f>
        <v>-3.0781429576900117E-2</v>
      </c>
    </row>
    <row r="11" spans="2:14" ht="15" customHeight="1">
      <c r="B11" s="75" t="s">
        <v>68</v>
      </c>
      <c r="C11" s="76">
        <v>26925</v>
      </c>
      <c r="D11" s="60">
        <f>C11/$C$8</f>
        <v>9.5998887589492002E-2</v>
      </c>
      <c r="E11" s="76">
        <v>34991</v>
      </c>
      <c r="F11" s="60">
        <f>E11/$E$8</f>
        <v>0.1223957968966434</v>
      </c>
      <c r="G11" s="61">
        <f>(E11-C11)/C11</f>
        <v>0.29957288765088208</v>
      </c>
      <c r="H11" s="66"/>
      <c r="I11" s="75" t="s">
        <v>68</v>
      </c>
      <c r="J11" s="76">
        <v>14589</v>
      </c>
      <c r="K11" s="60">
        <f>J11/$C$8</f>
        <v>5.2015887503921963E-2</v>
      </c>
      <c r="L11" s="76">
        <v>14511</v>
      </c>
      <c r="M11" s="60">
        <f>L11/$E$8</f>
        <v>5.0758349540373018E-2</v>
      </c>
      <c r="N11" s="61">
        <f>(L11-J11)/J11</f>
        <v>-5.3464939337857292E-3</v>
      </c>
    </row>
    <row r="12" spans="2:14" ht="15" customHeight="1">
      <c r="B12" s="75" t="s">
        <v>69</v>
      </c>
      <c r="C12" s="76">
        <v>129145</v>
      </c>
      <c r="D12" s="60">
        <f>C12/$C$8</f>
        <v>0.46045594569154852</v>
      </c>
      <c r="E12" s="76">
        <v>132856</v>
      </c>
      <c r="F12" s="60">
        <f>E12/$E$8</f>
        <v>0.4647199563459305</v>
      </c>
      <c r="G12" s="61">
        <f>(E12-C12)/C12</f>
        <v>2.873514266909288E-2</v>
      </c>
      <c r="H12" s="66"/>
      <c r="I12" s="75" t="s">
        <v>69</v>
      </c>
      <c r="J12" s="76">
        <v>61127</v>
      </c>
      <c r="K12" s="60">
        <f>J12/$C$8</f>
        <v>0.21794332411078468</v>
      </c>
      <c r="L12" s="76">
        <v>61052</v>
      </c>
      <c r="M12" s="60">
        <f>L12/$E$8</f>
        <v>0.2135551482419443</v>
      </c>
      <c r="N12" s="61">
        <f>(L12-J12)/J12</f>
        <v>-1.2269537193057077E-3</v>
      </c>
    </row>
    <row r="13" spans="2:14" ht="15" customHeight="1">
      <c r="B13" s="75" t="s">
        <v>70</v>
      </c>
      <c r="C13" s="76">
        <v>29793</v>
      </c>
      <c r="D13" s="60">
        <f>C13/$C$8</f>
        <v>0.10622450725919165</v>
      </c>
      <c r="E13" s="76">
        <v>29039</v>
      </c>
      <c r="F13" s="60">
        <f>E13/$E$8</f>
        <v>0.10157616375872731</v>
      </c>
      <c r="G13" s="61">
        <f>(E13-C13)/C13</f>
        <v>-2.5307958245225387E-2</v>
      </c>
      <c r="H13" s="66"/>
      <c r="I13" s="75" t="s">
        <v>70</v>
      </c>
      <c r="J13" s="76">
        <v>33017</v>
      </c>
      <c r="K13" s="60">
        <f>J13/$C$8</f>
        <v>0.11771941584186657</v>
      </c>
      <c r="L13" s="76">
        <v>30589</v>
      </c>
      <c r="M13" s="60">
        <f>L13/$E$8</f>
        <v>0.10699794322172629</v>
      </c>
      <c r="N13" s="61">
        <f>(L13-J13)/J13</f>
        <v>-7.3537874428324809E-2</v>
      </c>
    </row>
    <row r="14" spans="2:14" ht="15" customHeight="1">
      <c r="B14" s="75" t="s">
        <v>71</v>
      </c>
      <c r="C14" s="76">
        <v>1829</v>
      </c>
      <c r="D14" s="60">
        <f>C14/$C$8</f>
        <v>6.5211500613251948E-3</v>
      </c>
      <c r="E14" s="76">
        <v>3351</v>
      </c>
      <c r="F14" s="60">
        <f>E14/$E$8</f>
        <v>1.1721537406780372E-2</v>
      </c>
      <c r="G14" s="61">
        <f>(E14-C14)/C14</f>
        <v>0.83214871514488786</v>
      </c>
      <c r="H14" s="66"/>
      <c r="I14" s="75" t="s">
        <v>71</v>
      </c>
      <c r="J14" s="76">
        <v>3510</v>
      </c>
      <c r="K14" s="60">
        <f>J14/$C$8</f>
        <v>1.2514618215008984E-2</v>
      </c>
      <c r="L14" s="76">
        <v>2636</v>
      </c>
      <c r="M14" s="60">
        <f>L14/$E$8</f>
        <v>9.2205230093324562E-3</v>
      </c>
      <c r="N14" s="61">
        <f>(L14-J14)/J14</f>
        <v>-0.249002849002849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92780</v>
      </c>
      <c r="D16" s="74">
        <f>C16/$C$8</f>
        <v>0.3307995093984426</v>
      </c>
      <c r="E16" s="73">
        <v>85647</v>
      </c>
      <c r="F16" s="74">
        <f>E16/$E$8</f>
        <v>0.29958654559191839</v>
      </c>
      <c r="G16" s="74">
        <f>(E16-C16)/C16</f>
        <v>-7.6880793274412593E-2</v>
      </c>
      <c r="H16" s="66"/>
      <c r="I16" s="72" t="s">
        <v>73</v>
      </c>
      <c r="J16" s="73">
        <v>127597</v>
      </c>
      <c r="K16" s="74">
        <f>J16/$C$8</f>
        <v>0.45493667817108302</v>
      </c>
      <c r="L16" s="73">
        <v>116438</v>
      </c>
      <c r="M16" s="74">
        <f>L16/$E$8</f>
        <v>0.40729106910495166</v>
      </c>
      <c r="N16" s="74">
        <f>(L16-J16)/J16</f>
        <v>-8.7455034209268243E-2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febrero 2011</v>
      </c>
      <c r="D20" s="68" t="s">
        <v>49</v>
      </c>
      <c r="E20" s="47" t="str">
        <f>actualizaciones!$A$2</f>
        <v xml:space="preserve">acum. febrero 2012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febrero 2011</v>
      </c>
      <c r="K20" s="68" t="s">
        <v>49</v>
      </c>
      <c r="L20" s="47" t="str">
        <f>actualizaciones!$A$2</f>
        <v xml:space="preserve">acum. febrero 2012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112404</v>
      </c>
      <c r="D22" s="54">
        <f>C22/$C$8</f>
        <v>0.40076727801705697</v>
      </c>
      <c r="E22" s="71">
        <v>112436</v>
      </c>
      <c r="F22" s="54">
        <f>E22/$E$8</f>
        <v>0.39329238432371172</v>
      </c>
      <c r="G22" s="54">
        <f>(E22-C22)/C22</f>
        <v>2.8468737767339239E-4</v>
      </c>
      <c r="H22" s="66"/>
      <c r="I22" s="70" t="s">
        <v>65</v>
      </c>
      <c r="J22" s="71">
        <v>26307</v>
      </c>
      <c r="K22" s="54">
        <f>J22/$C$8</f>
        <v>9.3795459083259647E-2</v>
      </c>
      <c r="L22" s="71">
        <v>33027</v>
      </c>
      <c r="M22" s="54">
        <f>L22/$E$8</f>
        <v>0.11552587762868856</v>
      </c>
      <c r="N22" s="54">
        <f>(L22-J22)/J22</f>
        <v>0.25544531873645798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84156</v>
      </c>
      <c r="D24" s="74">
        <f>C24/$C$8</f>
        <v>0.30005134202344619</v>
      </c>
      <c r="E24" s="73">
        <v>86136</v>
      </c>
      <c r="F24" s="74">
        <f>E24/$E$8</f>
        <v>0.30129702956443871</v>
      </c>
      <c r="G24" s="74">
        <f>(E24-C24)/C24</f>
        <v>2.3527734207899616E-2</v>
      </c>
      <c r="H24" s="66"/>
      <c r="I24" s="72" t="s">
        <v>67</v>
      </c>
      <c r="J24" s="73">
        <v>26307</v>
      </c>
      <c r="K24" s="74">
        <f>J24/$C$8</f>
        <v>9.3795459083259647E-2</v>
      </c>
      <c r="L24" s="73">
        <v>33027</v>
      </c>
      <c r="M24" s="74">
        <f>L24/$E$8</f>
        <v>0.11552587762868856</v>
      </c>
      <c r="N24" s="74">
        <f>(L24-J24)/J24</f>
        <v>0.25544531873645798</v>
      </c>
    </row>
    <row r="25" spans="2:16" ht="15" customHeight="1">
      <c r="B25" s="75" t="s">
        <v>77</v>
      </c>
      <c r="C25" s="76">
        <v>67602</v>
      </c>
      <c r="D25" s="60">
        <f>C25/$C$8</f>
        <v>0.24102940757009611</v>
      </c>
      <c r="E25" s="76">
        <v>70738</v>
      </c>
      <c r="F25" s="60">
        <f>E25/$E$8</f>
        <v>0.24743602300233661</v>
      </c>
      <c r="G25" s="61">
        <f>(E25-C25)/C25</f>
        <v>4.6389160084021185E-2</v>
      </c>
      <c r="H25" s="66"/>
      <c r="I25" s="75" t="s">
        <v>77</v>
      </c>
      <c r="J25" s="76">
        <v>8168</v>
      </c>
      <c r="K25" s="60">
        <f>J25/$C$8</f>
        <v>2.9122336632533729E-2</v>
      </c>
      <c r="L25" s="76">
        <v>9557</v>
      </c>
      <c r="M25" s="60">
        <f>L25/$E$8</f>
        <v>3.3429642792181441E-2</v>
      </c>
      <c r="N25" s="61">
        <f>(L25-J25)/J25</f>
        <v>0.17005386875612144</v>
      </c>
    </row>
    <row r="26" spans="2:16" ht="15" customHeight="1">
      <c r="B26" s="75" t="s">
        <v>70</v>
      </c>
      <c r="C26" s="76">
        <v>13382</v>
      </c>
      <c r="D26" s="60">
        <f>C26/$C$8</f>
        <v>4.7712427622008613E-2</v>
      </c>
      <c r="E26" s="76">
        <v>12656</v>
      </c>
      <c r="F26" s="60">
        <f>E26/$E$8</f>
        <v>4.4269703795945206E-2</v>
      </c>
      <c r="G26" s="61">
        <f>(E26-C26)/C26</f>
        <v>-5.4251980272007172E-2</v>
      </c>
      <c r="H26" s="66"/>
      <c r="I26" s="75" t="s">
        <v>70</v>
      </c>
      <c r="J26" s="76">
        <v>8193</v>
      </c>
      <c r="K26" s="60">
        <f>J26/$C$8</f>
        <v>2.9211472089905589E-2</v>
      </c>
      <c r="L26" s="76">
        <v>10855</v>
      </c>
      <c r="M26" s="60">
        <f>L26/$E$8</f>
        <v>3.7969945852163817E-2</v>
      </c>
      <c r="N26" s="61">
        <f>(L26-J26)/J26</f>
        <v>0.32491150982546074</v>
      </c>
    </row>
    <row r="27" spans="2:16" ht="15" customHeight="1">
      <c r="B27" s="75" t="s">
        <v>71</v>
      </c>
      <c r="C27" s="76">
        <v>3172</v>
      </c>
      <c r="D27" s="60">
        <f>C27/$C$8</f>
        <v>1.1309506831341453E-2</v>
      </c>
      <c r="E27" s="76">
        <v>2742</v>
      </c>
      <c r="F27" s="60">
        <f>E27/$E$8</f>
        <v>9.591302766156903E-3</v>
      </c>
      <c r="G27" s="61">
        <f>(E27-C27)/C27</f>
        <v>-0.13556116015132408</v>
      </c>
      <c r="H27" s="66"/>
      <c r="I27" s="75" t="s">
        <v>78</v>
      </c>
      <c r="J27" s="76">
        <v>8485</v>
      </c>
      <c r="K27" s="60">
        <f>J27/$C$8</f>
        <v>3.0252574232008899E-2</v>
      </c>
      <c r="L27" s="76">
        <v>11009</v>
      </c>
      <c r="M27" s="60">
        <f>L27/$E$8</f>
        <v>3.8508625876229517E-2</v>
      </c>
      <c r="N27" s="61">
        <f>(L27-J27)/J27</f>
        <v>0.29746611667648792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1461</v>
      </c>
      <c r="K28" s="60">
        <f>J28/$C$8</f>
        <v>5.209076128811432E-3</v>
      </c>
      <c r="L28" s="76">
        <v>1606</v>
      </c>
      <c r="M28" s="60">
        <f>L28/$E$8</f>
        <v>5.6176631081137803E-3</v>
      </c>
      <c r="N28" s="61">
        <f>(L28-J28)/J28</f>
        <v>9.9247091033538667E-2</v>
      </c>
    </row>
    <row r="29" spans="2:16" ht="15" customHeight="1">
      <c r="B29" s="72" t="s">
        <v>73</v>
      </c>
      <c r="C29" s="73">
        <v>28248</v>
      </c>
      <c r="D29" s="74">
        <f>C29/$C$8</f>
        <v>0.10071593599361077</v>
      </c>
      <c r="E29" s="73">
        <v>26300</v>
      </c>
      <c r="F29" s="74">
        <f>E29/$E$8</f>
        <v>9.1995354759272993E-2</v>
      </c>
      <c r="G29" s="74">
        <f>(E29-C29)/C29</f>
        <v>-6.8960634381195124E-2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febrero 2011</v>
      </c>
      <c r="D36" s="68" t="s">
        <v>49</v>
      </c>
      <c r="E36" s="47" t="str">
        <f>actualizaciones!$A$2</f>
        <v xml:space="preserve">acum. febrero 2012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803189</v>
      </c>
      <c r="D38" s="54">
        <f>C38/$C$38</f>
        <v>1</v>
      </c>
      <c r="E38" s="71">
        <v>801898</v>
      </c>
      <c r="F38" s="54">
        <f>E38/$E$38</f>
        <v>1</v>
      </c>
      <c r="G38" s="54">
        <f>E38/C38-1</f>
        <v>-1.6073427300423715E-3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495837</v>
      </c>
      <c r="D40" s="74">
        <f t="shared" ref="D40:D45" si="0">C40/$C$38</f>
        <v>0.61733539677460725</v>
      </c>
      <c r="E40" s="73">
        <v>521931</v>
      </c>
      <c r="F40" s="74">
        <f t="shared" ref="F40:F45" si="1">E40/$E$38</f>
        <v>0.65086956196423984</v>
      </c>
      <c r="G40" s="74">
        <f t="shared" ref="G40:G45" si="2">E40/C40-1</f>
        <v>5.2626165453566465E-2</v>
      </c>
      <c r="H40" s="66"/>
      <c r="I40" s="66"/>
    </row>
    <row r="41" spans="2:14" ht="15" customHeight="1">
      <c r="B41" s="75" t="s">
        <v>68</v>
      </c>
      <c r="C41" s="76">
        <v>63920</v>
      </c>
      <c r="D41" s="60">
        <f t="shared" si="0"/>
        <v>7.958276321015352E-2</v>
      </c>
      <c r="E41" s="76">
        <v>77586</v>
      </c>
      <c r="F41" s="60">
        <f t="shared" si="1"/>
        <v>9.6752953617542381E-2</v>
      </c>
      <c r="G41" s="61">
        <f t="shared" si="2"/>
        <v>0.21379849812265328</v>
      </c>
      <c r="H41" s="66"/>
      <c r="I41" s="66"/>
    </row>
    <row r="42" spans="2:14" ht="15" customHeight="1">
      <c r="B42" s="75" t="s">
        <v>69</v>
      </c>
      <c r="C42" s="76">
        <v>302748</v>
      </c>
      <c r="D42" s="60">
        <f t="shared" si="0"/>
        <v>0.37693245300919209</v>
      </c>
      <c r="E42" s="76">
        <v>314673</v>
      </c>
      <c r="F42" s="60">
        <f t="shared" si="1"/>
        <v>0.39241025666605978</v>
      </c>
      <c r="G42" s="61">
        <f t="shared" si="2"/>
        <v>3.9389194974037922E-2</v>
      </c>
      <c r="H42" s="66"/>
      <c r="I42" s="66"/>
    </row>
    <row r="43" spans="2:14" ht="15" customHeight="1">
      <c r="B43" s="75" t="s">
        <v>70</v>
      </c>
      <c r="C43" s="76">
        <v>101844</v>
      </c>
      <c r="D43" s="60">
        <f t="shared" si="0"/>
        <v>0.12679954531249804</v>
      </c>
      <c r="E43" s="76">
        <v>100807</v>
      </c>
      <c r="F43" s="60">
        <f t="shared" si="1"/>
        <v>0.12571050183439789</v>
      </c>
      <c r="G43" s="61">
        <f t="shared" si="2"/>
        <v>-1.0182239503554458E-2</v>
      </c>
      <c r="H43" s="66"/>
      <c r="I43" s="66"/>
    </row>
    <row r="44" spans="2:14" ht="15" customHeight="1">
      <c r="B44" s="75" t="s">
        <v>78</v>
      </c>
      <c r="C44" s="76">
        <v>21324</v>
      </c>
      <c r="D44" s="60">
        <f t="shared" si="0"/>
        <v>2.6549168377554971E-2</v>
      </c>
      <c r="E44" s="76">
        <v>22212</v>
      </c>
      <c r="F44" s="60">
        <f t="shared" si="1"/>
        <v>2.769928345001484E-2</v>
      </c>
      <c r="G44" s="61">
        <f t="shared" si="2"/>
        <v>4.1643218908272273E-2</v>
      </c>
      <c r="H44" s="66"/>
      <c r="I44" s="66"/>
    </row>
    <row r="45" spans="2:14" ht="15" customHeight="1">
      <c r="B45" s="75" t="s">
        <v>79</v>
      </c>
      <c r="C45" s="76">
        <v>6001</v>
      </c>
      <c r="D45" s="60">
        <f t="shared" si="0"/>
        <v>7.4714668652085623E-3</v>
      </c>
      <c r="E45" s="76">
        <v>6653</v>
      </c>
      <c r="F45" s="60">
        <f t="shared" si="1"/>
        <v>8.2965663962249556E-3</v>
      </c>
      <c r="G45" s="61">
        <f t="shared" si="2"/>
        <v>0.10864855857357103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307352</v>
      </c>
      <c r="D47" s="74">
        <f>C47/$C$38</f>
        <v>0.38266460322539275</v>
      </c>
      <c r="E47" s="73">
        <v>279967</v>
      </c>
      <c r="F47" s="74">
        <f>E47/$E$38</f>
        <v>0.34913043803576016</v>
      </c>
      <c r="G47" s="74">
        <f>E47/C47-1</f>
        <v>-8.9099794372576091E-2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9"/>
  <sheetViews>
    <sheetView showGridLines="0" showRowColHeaders="0" zoomScaleNormal="100" workbookViewId="0"/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43</v>
      </c>
      <c r="C8" s="83">
        <v>3508753</v>
      </c>
      <c r="D8" s="84">
        <f>C8/C21-1</f>
        <v>-1.9238972020767076E-2</v>
      </c>
      <c r="E8" s="85">
        <v>1293268</v>
      </c>
      <c r="F8" s="86">
        <f t="shared" ref="F8:F9" si="0">E8/E21-1</f>
        <v>-1.7319852712106232E-2</v>
      </c>
      <c r="G8" s="83">
        <v>1064661</v>
      </c>
      <c r="H8" s="84">
        <f t="shared" ref="H8:H9" si="1">G8/G21-1</f>
        <v>-5.2181344728583823E-2</v>
      </c>
      <c r="I8" s="85">
        <v>547845</v>
      </c>
      <c r="J8" s="86">
        <f t="shared" ref="J8:J9" si="2">I8/I21-1</f>
        <v>2.6101826341192957E-2</v>
      </c>
      <c r="K8" s="83">
        <v>41796</v>
      </c>
      <c r="L8" s="84">
        <f t="shared" ref="L8:L9" si="3">K8/K21-1</f>
        <v>0.31628507542594408</v>
      </c>
    </row>
    <row r="9" spans="2:18">
      <c r="B9" s="82" t="s">
        <v>44</v>
      </c>
      <c r="C9" s="83">
        <v>3606245</v>
      </c>
      <c r="D9" s="84">
        <f t="shared" ref="D9:D10" si="4">C9/C22-1</f>
        <v>5.5713345581820617E-2</v>
      </c>
      <c r="E9" s="85">
        <v>1383431</v>
      </c>
      <c r="F9" s="86">
        <f t="shared" si="0"/>
        <v>9.1925191303627196E-2</v>
      </c>
      <c r="G9" s="83">
        <v>1085621</v>
      </c>
      <c r="H9" s="84">
        <f t="shared" si="1"/>
        <v>-2.7543735499879096E-2</v>
      </c>
      <c r="I9" s="85">
        <v>551141</v>
      </c>
      <c r="J9" s="86">
        <f t="shared" si="2"/>
        <v>5.9566630844148927E-2</v>
      </c>
      <c r="K9" s="83">
        <v>32842</v>
      </c>
      <c r="L9" s="84">
        <f t="shared" si="3"/>
        <v>0.14173474708847555</v>
      </c>
    </row>
    <row r="10" spans="2:18" ht="25.5">
      <c r="B10" s="30" t="str">
        <f>actualizaciones!$A$2</f>
        <v xml:space="preserve">acum. febrero 2012 </v>
      </c>
      <c r="C10" s="31">
        <v>7114998</v>
      </c>
      <c r="D10" s="32">
        <v>1.7370952571196696E-2</v>
      </c>
      <c r="E10" s="33">
        <v>2676699</v>
      </c>
      <c r="F10" s="34">
        <v>3.6264429291679834E-2</v>
      </c>
      <c r="G10" s="31">
        <v>2150282</v>
      </c>
      <c r="H10" s="32">
        <v>-3.9900519948473989E-2</v>
      </c>
      <c r="I10" s="33">
        <v>1098986</v>
      </c>
      <c r="J10" s="34">
        <v>4.2615927275901022E-2</v>
      </c>
      <c r="K10" s="31">
        <v>74638</v>
      </c>
      <c r="L10" s="32">
        <v>0.23331901252519915</v>
      </c>
      <c r="O10" s="81"/>
      <c r="P10" s="81"/>
      <c r="Q10" s="81"/>
      <c r="R10" s="81"/>
    </row>
    <row r="11" spans="2:18" outlineLevel="1">
      <c r="B11" s="82" t="s">
        <v>33</v>
      </c>
      <c r="C11" s="83">
        <v>3276850</v>
      </c>
      <c r="D11" s="84">
        <f t="shared" ref="D11:D22" si="5">C11/C24-1</f>
        <v>7.8053742633071854E-2</v>
      </c>
      <c r="E11" s="85">
        <v>1228866</v>
      </c>
      <c r="F11" s="86">
        <f t="shared" ref="F11:F22" si="6">E11/E24-1</f>
        <v>8.1070666976331696E-2</v>
      </c>
      <c r="G11" s="83">
        <v>1036319</v>
      </c>
      <c r="H11" s="84">
        <f t="shared" ref="H11:H22" si="7">G11/G24-1</f>
        <v>6.5918490564485177E-2</v>
      </c>
      <c r="I11" s="85">
        <v>491652</v>
      </c>
      <c r="J11" s="86">
        <f t="shared" ref="J11:J22" si="8">I11/I24-1</f>
        <v>0.10035540674825216</v>
      </c>
      <c r="K11" s="83">
        <v>28750</v>
      </c>
      <c r="L11" s="84">
        <f t="shared" ref="L11:L22" si="9">K11/K24-1</f>
        <v>6.229875402491869E-3</v>
      </c>
    </row>
    <row r="12" spans="2:18" outlineLevel="1">
      <c r="B12" s="82" t="s">
        <v>34</v>
      </c>
      <c r="C12" s="83">
        <v>3458609</v>
      </c>
      <c r="D12" s="84">
        <f t="shared" si="5"/>
        <v>7.3821046229201492E-2</v>
      </c>
      <c r="E12" s="85">
        <v>1294980</v>
      </c>
      <c r="F12" s="86">
        <f t="shared" si="6"/>
        <v>6.3632488355302996E-2</v>
      </c>
      <c r="G12" s="83">
        <v>1099561</v>
      </c>
      <c r="H12" s="84">
        <f t="shared" si="7"/>
        <v>6.2478379595362732E-2</v>
      </c>
      <c r="I12" s="85">
        <v>484244</v>
      </c>
      <c r="J12" s="86">
        <f t="shared" si="8"/>
        <v>8.7509376165002539E-2</v>
      </c>
      <c r="K12" s="83">
        <v>30132</v>
      </c>
      <c r="L12" s="84">
        <f t="shared" si="9"/>
        <v>-9.4348926657681353E-3</v>
      </c>
    </row>
    <row r="13" spans="2:18" outlineLevel="1">
      <c r="B13" s="82" t="s">
        <v>35</v>
      </c>
      <c r="C13" s="83">
        <v>3346622</v>
      </c>
      <c r="D13" s="84">
        <f t="shared" si="5"/>
        <v>9.3253241664349895E-2</v>
      </c>
      <c r="E13" s="85">
        <v>1339844</v>
      </c>
      <c r="F13" s="86">
        <f t="shared" si="6"/>
        <v>0.1422389466989713</v>
      </c>
      <c r="G13" s="83">
        <v>1076645</v>
      </c>
      <c r="H13" s="84">
        <f t="shared" si="7"/>
        <v>2.38414034580543E-2</v>
      </c>
      <c r="I13" s="85">
        <v>362475</v>
      </c>
      <c r="J13" s="86">
        <f t="shared" si="8"/>
        <v>5.8253192495664408E-2</v>
      </c>
      <c r="K13" s="83">
        <v>27556</v>
      </c>
      <c r="L13" s="84">
        <f t="shared" si="9"/>
        <v>-1.5786841917279859E-2</v>
      </c>
    </row>
    <row r="14" spans="2:18" outlineLevel="1">
      <c r="B14" s="82" t="s">
        <v>36</v>
      </c>
      <c r="C14" s="83">
        <v>3189974</v>
      </c>
      <c r="D14" s="84">
        <f t="shared" si="5"/>
        <v>0.15137034038610553</v>
      </c>
      <c r="E14" s="85">
        <v>1254561</v>
      </c>
      <c r="F14" s="86">
        <f t="shared" si="6"/>
        <v>0.16173382078406973</v>
      </c>
      <c r="G14" s="83">
        <v>1016923</v>
      </c>
      <c r="H14" s="84">
        <f t="shared" si="7"/>
        <v>0.13699285663972494</v>
      </c>
      <c r="I14" s="85">
        <v>395215</v>
      </c>
      <c r="J14" s="86">
        <f t="shared" si="8"/>
        <v>0.14596260684999818</v>
      </c>
      <c r="K14" s="83">
        <v>26763</v>
      </c>
      <c r="L14" s="84">
        <f t="shared" si="9"/>
        <v>0.18483265450681774</v>
      </c>
    </row>
    <row r="15" spans="2:18" outlineLevel="1">
      <c r="B15" s="82" t="s">
        <v>37</v>
      </c>
      <c r="C15" s="83">
        <v>3858837</v>
      </c>
      <c r="D15" s="84">
        <f t="shared" si="5"/>
        <v>7.0787629618920489E-2</v>
      </c>
      <c r="E15" s="85">
        <v>1461141</v>
      </c>
      <c r="F15" s="86">
        <f t="shared" si="6"/>
        <v>5.1947210449053927E-2</v>
      </c>
      <c r="G15" s="83">
        <v>1221327</v>
      </c>
      <c r="H15" s="84">
        <f t="shared" si="7"/>
        <v>4.8292667435151593E-2</v>
      </c>
      <c r="I15" s="85">
        <v>496356</v>
      </c>
      <c r="J15" s="86">
        <f t="shared" si="8"/>
        <v>0.1115102113937656</v>
      </c>
      <c r="K15" s="83">
        <v>18819</v>
      </c>
      <c r="L15" s="84">
        <f t="shared" si="9"/>
        <v>-0.16800035368495514</v>
      </c>
    </row>
    <row r="16" spans="2:18" outlineLevel="1">
      <c r="B16" s="82" t="s">
        <v>38</v>
      </c>
      <c r="C16" s="83">
        <v>3554722</v>
      </c>
      <c r="D16" s="84">
        <f t="shared" si="5"/>
        <v>9.2600105979740999E-2</v>
      </c>
      <c r="E16" s="85">
        <v>1396810</v>
      </c>
      <c r="F16" s="86">
        <f t="shared" si="6"/>
        <v>6.9248828986478994E-2</v>
      </c>
      <c r="G16" s="83">
        <v>1146555</v>
      </c>
      <c r="H16" s="84">
        <f t="shared" si="7"/>
        <v>6.3812711140224465E-2</v>
      </c>
      <c r="I16" s="85">
        <v>413348</v>
      </c>
      <c r="J16" s="86">
        <f t="shared" si="8"/>
        <v>0.11183198304337072</v>
      </c>
      <c r="K16" s="83">
        <v>24013</v>
      </c>
      <c r="L16" s="84">
        <f t="shared" si="9"/>
        <v>4.7048050928752083E-2</v>
      </c>
    </row>
    <row r="17" spans="2:18" outlineLevel="1">
      <c r="B17" s="82" t="s">
        <v>39</v>
      </c>
      <c r="C17" s="83">
        <v>2885529</v>
      </c>
      <c r="D17" s="84">
        <f t="shared" si="5"/>
        <v>8.4266846831139386E-2</v>
      </c>
      <c r="E17" s="85">
        <v>1128843</v>
      </c>
      <c r="F17" s="86">
        <f t="shared" si="6"/>
        <v>0.13264756316467019</v>
      </c>
      <c r="G17" s="83">
        <v>943805</v>
      </c>
      <c r="H17" s="84">
        <f t="shared" si="7"/>
        <v>0.1211775271502189</v>
      </c>
      <c r="I17" s="85">
        <v>374950</v>
      </c>
      <c r="J17" s="86">
        <f t="shared" si="8"/>
        <v>-8.8200962988181475E-2</v>
      </c>
      <c r="K17" s="83">
        <v>25250</v>
      </c>
      <c r="L17" s="84">
        <f t="shared" si="9"/>
        <v>-3.3566808282619487E-2</v>
      </c>
      <c r="N17" s="87"/>
      <c r="O17" s="87"/>
      <c r="P17" s="87"/>
    </row>
    <row r="18" spans="2:18" outlineLevel="1">
      <c r="B18" s="82" t="s">
        <v>40</v>
      </c>
      <c r="C18" s="83">
        <v>2621208</v>
      </c>
      <c r="D18" s="84">
        <f t="shared" si="5"/>
        <v>6.6137585505909424E-2</v>
      </c>
      <c r="E18" s="85">
        <v>1030395</v>
      </c>
      <c r="F18" s="86">
        <f t="shared" si="6"/>
        <v>8.1722744212902265E-2</v>
      </c>
      <c r="G18" s="83">
        <v>818155</v>
      </c>
      <c r="H18" s="84">
        <f t="shared" si="7"/>
        <v>7.9202122116682094E-2</v>
      </c>
      <c r="I18" s="85">
        <v>337728</v>
      </c>
      <c r="J18" s="86">
        <f t="shared" si="8"/>
        <v>-0.10121593246771221</v>
      </c>
      <c r="K18" s="83">
        <v>26636</v>
      </c>
      <c r="L18" s="84">
        <f t="shared" si="9"/>
        <v>5.2140938536893611E-2</v>
      </c>
    </row>
    <row r="19" spans="2:18" outlineLevel="1">
      <c r="B19" s="82" t="s">
        <v>41</v>
      </c>
      <c r="C19" s="83">
        <v>3387557</v>
      </c>
      <c r="D19" s="84">
        <f t="shared" si="5"/>
        <v>0.25249552067072734</v>
      </c>
      <c r="E19" s="85">
        <v>1290783</v>
      </c>
      <c r="F19" s="86">
        <f t="shared" si="6"/>
        <v>0.21625113071008584</v>
      </c>
      <c r="G19" s="83">
        <v>1065250</v>
      </c>
      <c r="H19" s="84">
        <f t="shared" si="7"/>
        <v>0.29587412655468404</v>
      </c>
      <c r="I19" s="85">
        <v>434718</v>
      </c>
      <c r="J19" s="86">
        <f t="shared" si="8"/>
        <v>0.15690026373146759</v>
      </c>
      <c r="K19" s="83">
        <v>26724</v>
      </c>
      <c r="L19" s="84">
        <f t="shared" si="9"/>
        <v>-2.9981851179673336E-2</v>
      </c>
    </row>
    <row r="20" spans="2:18" outlineLevel="1">
      <c r="B20" s="82" t="s">
        <v>42</v>
      </c>
      <c r="C20" s="83">
        <v>3657065</v>
      </c>
      <c r="D20" s="84">
        <f t="shared" si="5"/>
        <v>0.1506685054381256</v>
      </c>
      <c r="E20" s="85">
        <v>1346616</v>
      </c>
      <c r="F20" s="86">
        <f t="shared" si="6"/>
        <v>0.18307587286610039</v>
      </c>
      <c r="G20" s="83">
        <v>1159384</v>
      </c>
      <c r="H20" s="84">
        <f t="shared" si="7"/>
        <v>0.14445458987507953</v>
      </c>
      <c r="I20" s="85">
        <v>553005</v>
      </c>
      <c r="J20" s="86">
        <f t="shared" si="8"/>
        <v>0.13452748280785842</v>
      </c>
      <c r="K20" s="83">
        <v>34319</v>
      </c>
      <c r="L20" s="84">
        <f t="shared" si="9"/>
        <v>0.20565606885649035</v>
      </c>
    </row>
    <row r="21" spans="2:18" outlineLevel="1">
      <c r="B21" s="82" t="s">
        <v>43</v>
      </c>
      <c r="C21" s="83">
        <v>3577582</v>
      </c>
      <c r="D21" s="84">
        <f>C21/C34-1</f>
        <v>0.17311309370786399</v>
      </c>
      <c r="E21" s="85">
        <v>1316062</v>
      </c>
      <c r="F21" s="86">
        <f t="shared" si="6"/>
        <v>0.21722683285284727</v>
      </c>
      <c r="G21" s="83">
        <v>1123275</v>
      </c>
      <c r="H21" s="84">
        <f t="shared" si="7"/>
        <v>0.19382149351636246</v>
      </c>
      <c r="I21" s="85">
        <v>533909</v>
      </c>
      <c r="J21" s="86">
        <f t="shared" si="8"/>
        <v>2.1569505353630447E-2</v>
      </c>
      <c r="K21" s="83">
        <v>31753</v>
      </c>
      <c r="L21" s="84">
        <f t="shared" si="9"/>
        <v>-8.3104732753891075E-2</v>
      </c>
    </row>
    <row r="22" spans="2:18" outlineLevel="1">
      <c r="B22" s="82" t="s">
        <v>44</v>
      </c>
      <c r="C22" s="83">
        <v>3415932</v>
      </c>
      <c r="D22" s="84">
        <f t="shared" si="5"/>
        <v>5.8338344739510717E-2</v>
      </c>
      <c r="E22" s="85">
        <v>1266965</v>
      </c>
      <c r="F22" s="86">
        <f t="shared" si="6"/>
        <v>8.9998322371392492E-2</v>
      </c>
      <c r="G22" s="83">
        <v>1116370</v>
      </c>
      <c r="H22" s="84">
        <f t="shared" si="7"/>
        <v>9.1681620160079857E-2</v>
      </c>
      <c r="I22" s="85">
        <v>520157</v>
      </c>
      <c r="J22" s="86">
        <f t="shared" si="8"/>
        <v>-4.7212839694320885E-2</v>
      </c>
      <c r="K22" s="83">
        <v>28765</v>
      </c>
      <c r="L22" s="84">
        <f t="shared" si="9"/>
        <v>4.1892127770990495E-3</v>
      </c>
    </row>
    <row r="23" spans="2:18" ht="15" customHeight="1">
      <c r="B23" s="35">
        <v>2011</v>
      </c>
      <c r="C23" s="88">
        <v>40230487</v>
      </c>
      <c r="D23" s="89">
        <f>C23/C36-1</f>
        <v>0.11043781800147245</v>
      </c>
      <c r="E23" s="88">
        <v>15355866</v>
      </c>
      <c r="F23" s="89">
        <f>E23/E36-1</f>
        <v>0.12129901828523426</v>
      </c>
      <c r="G23" s="88">
        <v>12823569</v>
      </c>
      <c r="H23" s="89">
        <f>G23/G36-1</f>
        <v>0.10600887286283589</v>
      </c>
      <c r="I23" s="88">
        <v>5397757</v>
      </c>
      <c r="J23" s="89">
        <f>I23/I36-1</f>
        <v>5.4957801742654633E-2</v>
      </c>
      <c r="K23" s="88">
        <v>329480</v>
      </c>
      <c r="L23" s="89">
        <f>K23/K36-1</f>
        <v>1.1096653818771118E-2</v>
      </c>
      <c r="O23" s="81"/>
      <c r="P23" s="81"/>
      <c r="Q23" s="81"/>
      <c r="R23" s="81"/>
    </row>
    <row r="24" spans="2:18" hidden="1" outlineLevel="1">
      <c r="B24" s="82" t="s">
        <v>33</v>
      </c>
      <c r="C24" s="83">
        <v>3039598</v>
      </c>
      <c r="D24" s="84">
        <f>C24/C37-1</f>
        <v>6.4640757384912817E-3</v>
      </c>
      <c r="E24" s="85">
        <v>1136712</v>
      </c>
      <c r="F24" s="86">
        <f>E24/E37-1</f>
        <v>2.0222028557298932E-2</v>
      </c>
      <c r="G24" s="83">
        <v>972231</v>
      </c>
      <c r="H24" s="84">
        <f>G24/G37-1</f>
        <v>6.1057422090288416E-2</v>
      </c>
      <c r="I24" s="85">
        <v>446812</v>
      </c>
      <c r="J24" s="86">
        <f>I24/I37-1</f>
        <v>-0.11982854058568837</v>
      </c>
      <c r="K24" s="83">
        <v>28572</v>
      </c>
      <c r="L24" s="84">
        <f>K24/K37-1</f>
        <v>-0.20800532209779354</v>
      </c>
    </row>
    <row r="25" spans="2:18" hidden="1" outlineLevel="1">
      <c r="B25" s="82" t="s">
        <v>34</v>
      </c>
      <c r="C25" s="83">
        <v>3220843</v>
      </c>
      <c r="D25" s="84">
        <f t="shared" ref="D25:F75" si="10">C25/C38-1</f>
        <v>7.4448105062862036E-2</v>
      </c>
      <c r="E25" s="85">
        <v>1217507</v>
      </c>
      <c r="F25" s="86">
        <f t="shared" si="10"/>
        <v>6.7316374423827874E-2</v>
      </c>
      <c r="G25" s="83">
        <v>1034902</v>
      </c>
      <c r="H25" s="84">
        <f t="shared" ref="H25:H35" si="11">G25/G38-1</f>
        <v>0.16204480864867787</v>
      </c>
      <c r="I25" s="85">
        <v>445278</v>
      </c>
      <c r="J25" s="86">
        <f t="shared" ref="J25:J35" si="12">I25/I38-1</f>
        <v>-8.6603609868368459E-2</v>
      </c>
      <c r="K25" s="83">
        <v>30419</v>
      </c>
      <c r="L25" s="84">
        <f t="shared" ref="L25:L35" si="13">K25/K38-1</f>
        <v>9.8000288766965094E-2</v>
      </c>
    </row>
    <row r="26" spans="2:18" hidden="1" outlineLevel="1">
      <c r="B26" s="82" t="s">
        <v>35</v>
      </c>
      <c r="C26" s="83">
        <v>3061159</v>
      </c>
      <c r="D26" s="84">
        <f t="shared" si="10"/>
        <v>6.3841048647435006E-2</v>
      </c>
      <c r="E26" s="85">
        <v>1172998</v>
      </c>
      <c r="F26" s="86">
        <f t="shared" si="10"/>
        <v>6.7908343628545698E-2</v>
      </c>
      <c r="G26" s="83">
        <v>1051574</v>
      </c>
      <c r="H26" s="84">
        <f t="shared" si="11"/>
        <v>0.12665906685123351</v>
      </c>
      <c r="I26" s="85">
        <v>342522</v>
      </c>
      <c r="J26" s="86">
        <f t="shared" si="12"/>
        <v>-8.60523198104447E-2</v>
      </c>
      <c r="K26" s="83">
        <v>27998</v>
      </c>
      <c r="L26" s="84">
        <f t="shared" si="13"/>
        <v>-3.3551950293406962E-2</v>
      </c>
    </row>
    <row r="27" spans="2:18" hidden="1" outlineLevel="1">
      <c r="B27" s="82" t="s">
        <v>36</v>
      </c>
      <c r="C27" s="83">
        <v>2770589</v>
      </c>
      <c r="D27" s="84">
        <f t="shared" si="10"/>
        <v>1.9562233433795928E-2</v>
      </c>
      <c r="E27" s="85">
        <v>1079904</v>
      </c>
      <c r="F27" s="86">
        <f t="shared" si="10"/>
        <v>2.1019749033726942E-2</v>
      </c>
      <c r="G27" s="83">
        <v>894397</v>
      </c>
      <c r="H27" s="84">
        <f t="shared" si="11"/>
        <v>5.5148941190349854E-2</v>
      </c>
      <c r="I27" s="85">
        <v>344876</v>
      </c>
      <c r="J27" s="86">
        <f t="shared" si="12"/>
        <v>-0.11994488108604673</v>
      </c>
      <c r="K27" s="83">
        <v>22588</v>
      </c>
      <c r="L27" s="84">
        <f t="shared" si="13"/>
        <v>-0.12656123119755613</v>
      </c>
    </row>
    <row r="28" spans="2:18" hidden="1" outlineLevel="1">
      <c r="B28" s="82" t="s">
        <v>37</v>
      </c>
      <c r="C28" s="83">
        <v>3603737</v>
      </c>
      <c r="D28" s="84">
        <f t="shared" si="10"/>
        <v>9.482941182402671E-3</v>
      </c>
      <c r="E28" s="85">
        <v>1388987</v>
      </c>
      <c r="F28" s="86">
        <f t="shared" si="10"/>
        <v>-5.6241109416018675E-3</v>
      </c>
      <c r="G28" s="83">
        <v>1165063</v>
      </c>
      <c r="H28" s="84">
        <f t="shared" si="11"/>
        <v>6.6312834692007883E-2</v>
      </c>
      <c r="I28" s="85">
        <v>446560</v>
      </c>
      <c r="J28" s="86">
        <f t="shared" si="12"/>
        <v>-0.20802333933369399</v>
      </c>
      <c r="K28" s="83">
        <v>22619</v>
      </c>
      <c r="L28" s="84">
        <f t="shared" si="13"/>
        <v>5.7753460531238199E-2</v>
      </c>
    </row>
    <row r="29" spans="2:18" hidden="1" outlineLevel="1">
      <c r="B29" s="82" t="s">
        <v>38</v>
      </c>
      <c r="C29" s="83">
        <v>3253452</v>
      </c>
      <c r="D29" s="84">
        <f t="shared" si="10"/>
        <v>2.3377128292525029E-2</v>
      </c>
      <c r="E29" s="85">
        <v>1306347</v>
      </c>
      <c r="F29" s="86">
        <f t="shared" si="10"/>
        <v>6.2691066817865959E-2</v>
      </c>
      <c r="G29" s="83">
        <v>1077779</v>
      </c>
      <c r="H29" s="84">
        <f t="shared" si="11"/>
        <v>5.9954800081823967E-2</v>
      </c>
      <c r="I29" s="85">
        <v>371772</v>
      </c>
      <c r="J29" s="86">
        <f t="shared" si="12"/>
        <v>-0.18210977890221103</v>
      </c>
      <c r="K29" s="83">
        <v>22934</v>
      </c>
      <c r="L29" s="84">
        <f t="shared" si="13"/>
        <v>-0.15869405722670582</v>
      </c>
    </row>
    <row r="30" spans="2:18" hidden="1" outlineLevel="1">
      <c r="B30" s="82" t="s">
        <v>39</v>
      </c>
      <c r="C30" s="83">
        <v>2661272</v>
      </c>
      <c r="D30" s="84">
        <f t="shared" si="10"/>
        <v>3.607557089287261E-2</v>
      </c>
      <c r="E30" s="85">
        <v>996641</v>
      </c>
      <c r="F30" s="86">
        <f t="shared" si="10"/>
        <v>2.8320468678580957E-2</v>
      </c>
      <c r="G30" s="83">
        <v>841798</v>
      </c>
      <c r="H30" s="84">
        <f t="shared" si="11"/>
        <v>3.9864019359453051E-2</v>
      </c>
      <c r="I30" s="85">
        <v>411220</v>
      </c>
      <c r="J30" s="86">
        <f t="shared" si="12"/>
        <v>1.8269521248408971E-2</v>
      </c>
      <c r="K30" s="83">
        <v>26127</v>
      </c>
      <c r="L30" s="84">
        <f t="shared" si="13"/>
        <v>-7.0279695395345509E-2</v>
      </c>
      <c r="N30" s="87"/>
      <c r="O30" s="87"/>
      <c r="P30" s="87"/>
    </row>
    <row r="31" spans="2:18" hidden="1" outlineLevel="1">
      <c r="B31" s="82" t="s">
        <v>40</v>
      </c>
      <c r="C31" s="83">
        <v>2458602</v>
      </c>
      <c r="D31" s="84">
        <f t="shared" si="10"/>
        <v>1.4648129592242709E-2</v>
      </c>
      <c r="E31" s="85">
        <v>952550</v>
      </c>
      <c r="F31" s="86">
        <f t="shared" si="10"/>
        <v>5.6023396480771925E-2</v>
      </c>
      <c r="G31" s="83">
        <v>758111</v>
      </c>
      <c r="H31" s="84">
        <f t="shared" si="11"/>
        <v>1.3876573919904711E-2</v>
      </c>
      <c r="I31" s="85">
        <v>375761</v>
      </c>
      <c r="J31" s="86">
        <f t="shared" si="12"/>
        <v>-6.123107523355098E-3</v>
      </c>
      <c r="K31" s="83">
        <v>25316</v>
      </c>
      <c r="L31" s="84">
        <f t="shared" si="13"/>
        <v>-0.16008095285491519</v>
      </c>
    </row>
    <row r="32" spans="2:18" hidden="1" outlineLevel="1">
      <c r="B32" s="82" t="s">
        <v>41</v>
      </c>
      <c r="C32" s="83">
        <v>2704646</v>
      </c>
      <c r="D32" s="84">
        <f t="shared" si="10"/>
        <v>-7.3257212835748375E-2</v>
      </c>
      <c r="E32" s="85">
        <v>1061280</v>
      </c>
      <c r="F32" s="86">
        <f t="shared" si="10"/>
        <v>-3.62592387094548E-2</v>
      </c>
      <c r="G32" s="83">
        <v>822032</v>
      </c>
      <c r="H32" s="84">
        <f t="shared" si="11"/>
        <v>-8.4832298150475771E-2</v>
      </c>
      <c r="I32" s="85">
        <v>375761</v>
      </c>
      <c r="J32" s="86">
        <f t="shared" si="12"/>
        <v>-0.16679749170702285</v>
      </c>
      <c r="K32" s="83">
        <v>27550</v>
      </c>
      <c r="L32" s="84">
        <f t="shared" si="13"/>
        <v>-7.6649797231625127E-2</v>
      </c>
    </row>
    <row r="33" spans="2:17" hidden="1" outlineLevel="1">
      <c r="B33" s="82" t="s">
        <v>42</v>
      </c>
      <c r="C33" s="83">
        <v>3178209</v>
      </c>
      <c r="D33" s="84">
        <f t="shared" si="10"/>
        <v>-3.2647373846854788E-2</v>
      </c>
      <c r="E33" s="85">
        <v>1138233</v>
      </c>
      <c r="F33" s="86">
        <f t="shared" si="10"/>
        <v>-1.7154822554183546E-2</v>
      </c>
      <c r="G33" s="83">
        <v>1013045</v>
      </c>
      <c r="H33" s="84">
        <f t="shared" si="11"/>
        <v>-2.182026045654728E-2</v>
      </c>
      <c r="I33" s="85">
        <v>487432</v>
      </c>
      <c r="J33" s="86">
        <f t="shared" si="12"/>
        <v>-0.10964006174023433</v>
      </c>
      <c r="K33" s="83">
        <v>28465</v>
      </c>
      <c r="L33" s="84">
        <f t="shared" si="13"/>
        <v>-0.22362535457124155</v>
      </c>
    </row>
    <row r="34" spans="2:17" hidden="1" outlineLevel="1">
      <c r="B34" s="82" t="s">
        <v>43</v>
      </c>
      <c r="C34" s="83">
        <v>3049648</v>
      </c>
      <c r="D34" s="84">
        <f t="shared" si="10"/>
        <v>-3.0898829095330149E-2</v>
      </c>
      <c r="E34" s="85">
        <v>1081197</v>
      </c>
      <c r="F34" s="86">
        <f t="shared" si="10"/>
        <v>-2.5021980350693696E-2</v>
      </c>
      <c r="G34" s="83">
        <v>940907</v>
      </c>
      <c r="H34" s="84">
        <f t="shared" si="11"/>
        <v>-6.0253586820276928E-2</v>
      </c>
      <c r="I34" s="85">
        <v>522636</v>
      </c>
      <c r="J34" s="86">
        <f t="shared" si="12"/>
        <v>-1.6238661453931491E-2</v>
      </c>
      <c r="K34" s="83">
        <v>34631</v>
      </c>
      <c r="L34" s="84">
        <f t="shared" si="13"/>
        <v>-0.11819825325287092</v>
      </c>
    </row>
    <row r="35" spans="2:17" hidden="1" outlineLevel="1">
      <c r="B35" s="82" t="s">
        <v>44</v>
      </c>
      <c r="C35" s="83">
        <v>3227637</v>
      </c>
      <c r="D35" s="84">
        <f t="shared" si="10"/>
        <v>-5.6395205550938021E-2</v>
      </c>
      <c r="E35" s="85">
        <v>1162355</v>
      </c>
      <c r="F35" s="86">
        <f t="shared" si="10"/>
        <v>-6.4817630768884138E-2</v>
      </c>
      <c r="G35" s="83">
        <v>1022615</v>
      </c>
      <c r="H35" s="84">
        <f t="shared" si="11"/>
        <v>-5.5476328141885189E-2</v>
      </c>
      <c r="I35" s="85">
        <v>545932</v>
      </c>
      <c r="J35" s="86">
        <f t="shared" si="12"/>
        <v>-8.1423600594961676E-2</v>
      </c>
      <c r="K35" s="83">
        <v>28645</v>
      </c>
      <c r="L35" s="84">
        <f t="shared" si="13"/>
        <v>-0.13141696230934841</v>
      </c>
    </row>
    <row r="36" spans="2:17" collapsed="1">
      <c r="B36" s="38">
        <v>2010</v>
      </c>
      <c r="C36" s="90">
        <v>36229392</v>
      </c>
      <c r="D36" s="91">
        <f>C36/C49-1</f>
        <v>2.8979059372828964E-3</v>
      </c>
      <c r="E36" s="90">
        <v>13694711</v>
      </c>
      <c r="F36" s="91">
        <f>E36/E49-1</f>
        <v>1.2961071591193862E-2</v>
      </c>
      <c r="G36" s="90">
        <v>11594454</v>
      </c>
      <c r="H36" s="91">
        <f>G36/G49-1</f>
        <v>2.8574515770976694E-2</v>
      </c>
      <c r="I36" s="90">
        <v>5116562</v>
      </c>
      <c r="J36" s="91">
        <f>I36/I49-1</f>
        <v>-0.10016953504486348</v>
      </c>
      <c r="K36" s="90">
        <v>325864</v>
      </c>
      <c r="L36" s="91">
        <f>K36/K49-1</f>
        <v>-0.10538612110879586</v>
      </c>
    </row>
    <row r="37" spans="2:17" ht="15" hidden="1" customHeight="1" outlineLevel="1">
      <c r="B37" s="82" t="s">
        <v>33</v>
      </c>
      <c r="C37" s="83">
        <v>3020076</v>
      </c>
      <c r="D37" s="84">
        <f t="shared" si="10"/>
        <v>-0.10062421660235699</v>
      </c>
      <c r="E37" s="85">
        <v>1114181</v>
      </c>
      <c r="F37" s="86">
        <f t="shared" si="10"/>
        <v>-9.2075037504899426E-2</v>
      </c>
      <c r="G37" s="83">
        <v>916285</v>
      </c>
      <c r="H37" s="84">
        <f t="shared" ref="H37:H75" si="14">G37/G50-1</f>
        <v>-0.12024590887968012</v>
      </c>
      <c r="I37" s="85">
        <v>507642</v>
      </c>
      <c r="J37" s="86">
        <f t="shared" ref="J37:J75" si="15">I37/I50-1</f>
        <v>-0.12698887673607528</v>
      </c>
      <c r="K37" s="83">
        <v>36076</v>
      </c>
      <c r="L37" s="84">
        <f t="shared" ref="L37:L75" si="16">K37/K50-1</f>
        <v>-5.4810312303500308E-2</v>
      </c>
      <c r="N37" s="87"/>
      <c r="O37" s="87"/>
      <c r="P37" s="87"/>
    </row>
    <row r="38" spans="2:17" ht="15" hidden="1" customHeight="1" outlineLevel="1">
      <c r="B38" s="82" t="s">
        <v>34</v>
      </c>
      <c r="C38" s="83">
        <v>2997672</v>
      </c>
      <c r="D38" s="84">
        <f t="shared" si="10"/>
        <v>-0.11885319628502189</v>
      </c>
      <c r="E38" s="85">
        <v>1140718</v>
      </c>
      <c r="F38" s="86">
        <f t="shared" si="10"/>
        <v>-9.1916617178084081E-2</v>
      </c>
      <c r="G38" s="83">
        <v>890587</v>
      </c>
      <c r="H38" s="84">
        <f t="shared" si="14"/>
        <v>-0.16278385482275881</v>
      </c>
      <c r="I38" s="85">
        <v>487497</v>
      </c>
      <c r="J38" s="86">
        <f t="shared" si="15"/>
        <v>-0.11267867121220665</v>
      </c>
      <c r="K38" s="83">
        <v>27704</v>
      </c>
      <c r="L38" s="84">
        <f t="shared" si="16"/>
        <v>-0.34725036520427877</v>
      </c>
      <c r="O38" s="87"/>
      <c r="P38" s="87"/>
      <c r="Q38" s="87"/>
    </row>
    <row r="39" spans="2:17" ht="15" hidden="1" customHeight="1" outlineLevel="1">
      <c r="B39" s="82" t="s">
        <v>35</v>
      </c>
      <c r="C39" s="83">
        <v>2877459</v>
      </c>
      <c r="D39" s="84">
        <f t="shared" si="10"/>
        <v>-0.12571846305344481</v>
      </c>
      <c r="E39" s="85">
        <v>1098407</v>
      </c>
      <c r="F39" s="86">
        <f t="shared" si="10"/>
        <v>-0.14627355913207107</v>
      </c>
      <c r="G39" s="83">
        <v>933356</v>
      </c>
      <c r="H39" s="84">
        <f t="shared" si="14"/>
        <v>-9.4199361231962486E-2</v>
      </c>
      <c r="I39" s="85">
        <v>374772</v>
      </c>
      <c r="J39" s="86">
        <f t="shared" si="15"/>
        <v>-0.21729922998043105</v>
      </c>
      <c r="K39" s="83">
        <v>28970</v>
      </c>
      <c r="L39" s="84">
        <f t="shared" si="16"/>
        <v>-0.32806049079185418</v>
      </c>
    </row>
    <row r="40" spans="2:17" ht="15" hidden="1" customHeight="1" outlineLevel="1">
      <c r="B40" s="82" t="s">
        <v>36</v>
      </c>
      <c r="C40" s="83">
        <v>2717430</v>
      </c>
      <c r="D40" s="84">
        <f t="shared" si="10"/>
        <v>-0.11981197986997827</v>
      </c>
      <c r="E40" s="85">
        <v>1057672</v>
      </c>
      <c r="F40" s="86">
        <f t="shared" si="10"/>
        <v>-0.1130276103356781</v>
      </c>
      <c r="G40" s="83">
        <v>847650</v>
      </c>
      <c r="H40" s="84">
        <f t="shared" si="14"/>
        <v>-9.9423095311454213E-2</v>
      </c>
      <c r="I40" s="85">
        <v>391880</v>
      </c>
      <c r="J40" s="86">
        <f t="shared" si="15"/>
        <v>-0.22710382858540357</v>
      </c>
      <c r="K40" s="83">
        <v>25861</v>
      </c>
      <c r="L40" s="84">
        <f t="shared" si="16"/>
        <v>-0.24259020618556704</v>
      </c>
    </row>
    <row r="41" spans="2:17" ht="15" hidden="1" customHeight="1" outlineLevel="1">
      <c r="B41" s="82" t="s">
        <v>37</v>
      </c>
      <c r="C41" s="83">
        <v>3569884</v>
      </c>
      <c r="D41" s="84">
        <f t="shared" si="10"/>
        <v>-0.14115038584531348</v>
      </c>
      <c r="E41" s="85">
        <v>1396843</v>
      </c>
      <c r="F41" s="86">
        <f t="shared" si="10"/>
        <v>-0.12639381489850454</v>
      </c>
      <c r="G41" s="83">
        <v>1092609</v>
      </c>
      <c r="H41" s="84">
        <f t="shared" si="14"/>
        <v>-0.11538875696384754</v>
      </c>
      <c r="I41" s="85">
        <v>563855</v>
      </c>
      <c r="J41" s="86">
        <f t="shared" si="15"/>
        <v>-0.24445590856101518</v>
      </c>
      <c r="K41" s="83">
        <v>21384</v>
      </c>
      <c r="L41" s="84">
        <f t="shared" si="16"/>
        <v>-0.32942393928941016</v>
      </c>
    </row>
    <row r="42" spans="2:17" ht="15" hidden="1" customHeight="1" outlineLevel="1">
      <c r="B42" s="82" t="s">
        <v>38</v>
      </c>
      <c r="C42" s="83">
        <v>3179133</v>
      </c>
      <c r="D42" s="84">
        <f t="shared" si="10"/>
        <v>-0.16385121540279957</v>
      </c>
      <c r="E42" s="85">
        <v>1229282</v>
      </c>
      <c r="F42" s="86">
        <f t="shared" si="10"/>
        <v>-0.17766683546607032</v>
      </c>
      <c r="G42" s="83">
        <v>1016816</v>
      </c>
      <c r="H42" s="84">
        <f t="shared" si="14"/>
        <v>-0.13327628003395919</v>
      </c>
      <c r="I42" s="85">
        <v>454550</v>
      </c>
      <c r="J42" s="86">
        <f t="shared" si="15"/>
        <v>-0.24326043128578301</v>
      </c>
      <c r="K42" s="83">
        <v>27260</v>
      </c>
      <c r="L42" s="84">
        <f t="shared" si="16"/>
        <v>-0.35486924624304816</v>
      </c>
      <c r="O42" s="81"/>
      <c r="P42" s="81"/>
      <c r="Q42" s="81"/>
    </row>
    <row r="43" spans="2:17" ht="15" hidden="1" customHeight="1" outlineLevel="1">
      <c r="B43" s="82" t="s">
        <v>39</v>
      </c>
      <c r="C43" s="83">
        <v>2568608</v>
      </c>
      <c r="D43" s="84">
        <f t="shared" si="10"/>
        <v>-0.16802419155012427</v>
      </c>
      <c r="E43" s="85">
        <v>969193</v>
      </c>
      <c r="F43" s="86">
        <f t="shared" si="10"/>
        <v>-0.20338817271116283</v>
      </c>
      <c r="G43" s="83">
        <v>809527</v>
      </c>
      <c r="H43" s="84">
        <f t="shared" si="14"/>
        <v>-0.18128786859779866</v>
      </c>
      <c r="I43" s="85">
        <v>403842</v>
      </c>
      <c r="J43" s="86">
        <f t="shared" si="15"/>
        <v>-0.20322858134983268</v>
      </c>
      <c r="K43" s="83">
        <v>28102</v>
      </c>
      <c r="L43" s="84">
        <f t="shared" si="16"/>
        <v>-0.28193990188062146</v>
      </c>
    </row>
    <row r="44" spans="2:17" ht="15" hidden="1" customHeight="1" outlineLevel="1">
      <c r="B44" s="82" t="s">
        <v>40</v>
      </c>
      <c r="C44" s="83">
        <v>2423108</v>
      </c>
      <c r="D44" s="84">
        <f t="shared" si="10"/>
        <v>-0.18381636922596034</v>
      </c>
      <c r="E44" s="85">
        <v>902016</v>
      </c>
      <c r="F44" s="86">
        <f t="shared" si="10"/>
        <v>-0.24811887179820602</v>
      </c>
      <c r="G44" s="83">
        <v>747735</v>
      </c>
      <c r="H44" s="84">
        <f t="shared" si="14"/>
        <v>-0.15025961495845819</v>
      </c>
      <c r="I44" s="85">
        <v>378076</v>
      </c>
      <c r="J44" s="86">
        <f t="shared" si="15"/>
        <v>-0.25850731047196918</v>
      </c>
      <c r="K44" s="83">
        <v>30141</v>
      </c>
      <c r="L44" s="84">
        <f t="shared" si="16"/>
        <v>-0.36440892412804182</v>
      </c>
    </row>
    <row r="45" spans="2:17" ht="15" hidden="1" customHeight="1" outlineLevel="1">
      <c r="B45" s="82" t="s">
        <v>41</v>
      </c>
      <c r="C45" s="83">
        <v>2918443</v>
      </c>
      <c r="D45" s="84">
        <f t="shared" si="10"/>
        <v>-0.13583689398582843</v>
      </c>
      <c r="E45" s="85">
        <v>1101209</v>
      </c>
      <c r="F45" s="86">
        <f t="shared" si="10"/>
        <v>-0.16406812804258264</v>
      </c>
      <c r="G45" s="83">
        <v>898231</v>
      </c>
      <c r="H45" s="84">
        <f t="shared" si="14"/>
        <v>-8.3659359930302601E-2</v>
      </c>
      <c r="I45" s="85">
        <v>450984</v>
      </c>
      <c r="J45" s="86">
        <f t="shared" si="15"/>
        <v>-0.26445855052419376</v>
      </c>
      <c r="K45" s="83">
        <v>29837</v>
      </c>
      <c r="L45" s="84">
        <f t="shared" si="16"/>
        <v>-0.29333049121311161</v>
      </c>
    </row>
    <row r="46" spans="2:17" ht="15" hidden="1" customHeight="1" outlineLevel="1">
      <c r="B46" s="82" t="s">
        <v>42</v>
      </c>
      <c r="C46" s="83">
        <v>3285471</v>
      </c>
      <c r="D46" s="84">
        <f t="shared" si="10"/>
        <v>-0.17517913745897196</v>
      </c>
      <c r="E46" s="85">
        <v>1158100</v>
      </c>
      <c r="F46" s="86">
        <f t="shared" si="10"/>
        <v>-0.23331495125217727</v>
      </c>
      <c r="G46" s="83">
        <v>1035643</v>
      </c>
      <c r="H46" s="84">
        <f t="shared" si="14"/>
        <v>-0.16210452223089711</v>
      </c>
      <c r="I46" s="85">
        <v>547455</v>
      </c>
      <c r="J46" s="86">
        <f t="shared" si="15"/>
        <v>-0.17383614503649758</v>
      </c>
      <c r="K46" s="83">
        <v>36664</v>
      </c>
      <c r="L46" s="84">
        <f t="shared" si="16"/>
        <v>-0.23743760399334446</v>
      </c>
    </row>
    <row r="47" spans="2:17" ht="15" hidden="1" customHeight="1" outlineLevel="1">
      <c r="B47" s="82" t="s">
        <v>43</v>
      </c>
      <c r="C47" s="83">
        <v>3146883</v>
      </c>
      <c r="D47" s="84">
        <f t="shared" si="10"/>
        <v>-0.16047434562851515</v>
      </c>
      <c r="E47" s="85">
        <v>1108945</v>
      </c>
      <c r="F47" s="86">
        <f t="shared" si="10"/>
        <v>-0.20602548433773582</v>
      </c>
      <c r="G47" s="83">
        <v>1001235</v>
      </c>
      <c r="H47" s="84">
        <f t="shared" si="14"/>
        <v>-0.16602043561664603</v>
      </c>
      <c r="I47" s="85">
        <v>531263</v>
      </c>
      <c r="J47" s="86">
        <f t="shared" si="15"/>
        <v>-0.16080813186639598</v>
      </c>
      <c r="K47" s="83">
        <v>39273</v>
      </c>
      <c r="L47" s="84">
        <f t="shared" si="16"/>
        <v>-0.1910646975220911</v>
      </c>
    </row>
    <row r="48" spans="2:17" ht="15" hidden="1" customHeight="1" outlineLevel="1">
      <c r="B48" s="82" t="s">
        <v>44</v>
      </c>
      <c r="C48" s="83">
        <v>3420539</v>
      </c>
      <c r="D48" s="84">
        <f t="shared" si="10"/>
        <v>-9.9811253323199511E-2</v>
      </c>
      <c r="E48" s="85">
        <v>1242918</v>
      </c>
      <c r="F48" s="86">
        <f t="shared" si="10"/>
        <v>-0.14317681089085155</v>
      </c>
      <c r="G48" s="83">
        <v>1082678</v>
      </c>
      <c r="H48" s="84">
        <f t="shared" si="14"/>
        <v>-0.10436098286529238</v>
      </c>
      <c r="I48" s="85">
        <v>594324</v>
      </c>
      <c r="J48" s="86">
        <f t="shared" si="15"/>
        <v>-6.7863041156349002E-2</v>
      </c>
      <c r="K48" s="83">
        <v>32979</v>
      </c>
      <c r="L48" s="84">
        <f t="shared" si="16"/>
        <v>-0.23347433990330979</v>
      </c>
    </row>
    <row r="49" spans="2:12" collapsed="1">
      <c r="B49" s="38">
        <v>2009</v>
      </c>
      <c r="C49" s="90">
        <v>36124706</v>
      </c>
      <c r="D49" s="91">
        <f t="shared" si="10"/>
        <v>-0.1411573422777006</v>
      </c>
      <c r="E49" s="90">
        <v>13519484</v>
      </c>
      <c r="F49" s="91">
        <f t="shared" si="10"/>
        <v>-0.16276246416833373</v>
      </c>
      <c r="G49" s="90">
        <v>11272352</v>
      </c>
      <c r="H49" s="91">
        <f t="shared" si="14"/>
        <v>-0.13153237221397163</v>
      </c>
      <c r="I49" s="90">
        <v>5686140</v>
      </c>
      <c r="J49" s="91">
        <f t="shared" si="15"/>
        <v>-0.1907996498579807</v>
      </c>
      <c r="K49" s="90">
        <v>364251</v>
      </c>
      <c r="L49" s="91">
        <f t="shared" si="16"/>
        <v>-0.27214579024668051</v>
      </c>
    </row>
    <row r="50" spans="2:12" ht="15" hidden="1" customHeight="1" outlineLevel="1">
      <c r="B50" s="82" t="s">
        <v>33</v>
      </c>
      <c r="C50" s="83">
        <v>3357969</v>
      </c>
      <c r="D50" s="84">
        <f t="shared" si="10"/>
        <v>-7.3087376260990933E-2</v>
      </c>
      <c r="E50" s="85">
        <v>1227173</v>
      </c>
      <c r="F50" s="86">
        <f t="shared" si="10"/>
        <v>-9.7680844634016717E-2</v>
      </c>
      <c r="G50" s="83">
        <v>1041524</v>
      </c>
      <c r="H50" s="84">
        <f t="shared" si="14"/>
        <v>-7.734611347096787E-2</v>
      </c>
      <c r="I50" s="85">
        <v>581484</v>
      </c>
      <c r="J50" s="86">
        <f t="shared" si="15"/>
        <v>-7.5771350825550421E-2</v>
      </c>
      <c r="K50" s="83">
        <v>38168</v>
      </c>
      <c r="L50" s="84">
        <f t="shared" si="16"/>
        <v>-8.4261036468330164E-2</v>
      </c>
    </row>
    <row r="51" spans="2:12" ht="15" hidden="1" customHeight="1" outlineLevel="1">
      <c r="B51" s="82" t="s">
        <v>34</v>
      </c>
      <c r="C51" s="83">
        <v>3402012</v>
      </c>
      <c r="D51" s="84">
        <f t="shared" si="10"/>
        <v>-6.7762877199155191E-2</v>
      </c>
      <c r="E51" s="85">
        <v>1256182</v>
      </c>
      <c r="F51" s="86">
        <f t="shared" si="10"/>
        <v>-9.2129046432750328E-2</v>
      </c>
      <c r="G51" s="83">
        <v>1063748</v>
      </c>
      <c r="H51" s="84">
        <f t="shared" si="14"/>
        <v>-5.7954817169829753E-2</v>
      </c>
      <c r="I51" s="85">
        <v>549403</v>
      </c>
      <c r="J51" s="86">
        <f t="shared" si="15"/>
        <v>-9.6544556686010696E-2</v>
      </c>
      <c r="K51" s="83">
        <v>42442</v>
      </c>
      <c r="L51" s="84">
        <f t="shared" si="16"/>
        <v>-1.911299082483997E-2</v>
      </c>
    </row>
    <row r="52" spans="2:12" ht="15" hidden="1" customHeight="1" outlineLevel="1">
      <c r="B52" s="82" t="s">
        <v>35</v>
      </c>
      <c r="C52" s="83">
        <v>3291227</v>
      </c>
      <c r="D52" s="84">
        <f t="shared" si="10"/>
        <v>-4.4851448513034131E-2</v>
      </c>
      <c r="E52" s="85">
        <v>1286603</v>
      </c>
      <c r="F52" s="86">
        <f t="shared" si="10"/>
        <v>-6.4076357689890395E-2</v>
      </c>
      <c r="G52" s="83">
        <v>1030421</v>
      </c>
      <c r="H52" s="84">
        <f t="shared" si="14"/>
        <v>-6.7350550603041404E-3</v>
      </c>
      <c r="I52" s="85">
        <v>478819</v>
      </c>
      <c r="J52" s="86">
        <f t="shared" si="15"/>
        <v>-7.7478695959601773E-2</v>
      </c>
      <c r="K52" s="83">
        <v>43114</v>
      </c>
      <c r="L52" s="84">
        <f t="shared" si="16"/>
        <v>-1.1894666880572058E-2</v>
      </c>
    </row>
    <row r="53" spans="2:12" ht="15" hidden="1" customHeight="1" outlineLevel="1">
      <c r="B53" s="82" t="s">
        <v>36</v>
      </c>
      <c r="C53" s="83">
        <v>3087329</v>
      </c>
      <c r="D53" s="84">
        <f t="shared" si="10"/>
        <v>-4.1075012121172594E-2</v>
      </c>
      <c r="E53" s="85">
        <v>1192452</v>
      </c>
      <c r="F53" s="86">
        <f t="shared" si="10"/>
        <v>-4.1001741144490844E-2</v>
      </c>
      <c r="G53" s="83">
        <v>941230</v>
      </c>
      <c r="H53" s="84">
        <f t="shared" si="14"/>
        <v>-6.6907985689711458E-3</v>
      </c>
      <c r="I53" s="85">
        <v>507028</v>
      </c>
      <c r="J53" s="86">
        <f t="shared" si="15"/>
        <v>-9.5819958627576862E-2</v>
      </c>
      <c r="K53" s="83">
        <v>34144</v>
      </c>
      <c r="L53" s="84">
        <f t="shared" si="16"/>
        <v>-7.4562948909066229E-2</v>
      </c>
    </row>
    <row r="54" spans="2:12" ht="13.5" hidden="1" customHeight="1" outlineLevel="1">
      <c r="B54" s="82" t="s">
        <v>37</v>
      </c>
      <c r="C54" s="83">
        <v>4156588</v>
      </c>
      <c r="D54" s="84">
        <f t="shared" si="10"/>
        <v>-1.7439634036220064E-2</v>
      </c>
      <c r="E54" s="85">
        <v>1598939</v>
      </c>
      <c r="F54" s="86">
        <f t="shared" si="10"/>
        <v>-2.3279694132551931E-2</v>
      </c>
      <c r="G54" s="83">
        <v>1235129</v>
      </c>
      <c r="H54" s="84">
        <f t="shared" si="14"/>
        <v>1.4205606862704112E-2</v>
      </c>
      <c r="I54" s="85">
        <v>746290</v>
      </c>
      <c r="J54" s="86">
        <f t="shared" si="15"/>
        <v>-3.5677690040457399E-2</v>
      </c>
      <c r="K54" s="83">
        <v>31889</v>
      </c>
      <c r="L54" s="84">
        <f t="shared" si="16"/>
        <v>0.17706333973128596</v>
      </c>
    </row>
    <row r="55" spans="2:12" ht="13.5" hidden="1" customHeight="1" outlineLevel="1">
      <c r="B55" s="82" t="s">
        <v>38</v>
      </c>
      <c r="C55" s="83">
        <v>3802114</v>
      </c>
      <c r="D55" s="84">
        <f t="shared" si="10"/>
        <v>3.2414452282811146E-2</v>
      </c>
      <c r="E55" s="85">
        <v>1494871</v>
      </c>
      <c r="F55" s="86">
        <f t="shared" si="10"/>
        <v>5.8478364463779631E-2</v>
      </c>
      <c r="G55" s="83">
        <v>1173172</v>
      </c>
      <c r="H55" s="84">
        <f t="shared" si="14"/>
        <v>5.9619947559663711E-2</v>
      </c>
      <c r="I55" s="85">
        <v>600669</v>
      </c>
      <c r="J55" s="86">
        <f t="shared" si="15"/>
        <v>-8.5029474934881E-2</v>
      </c>
      <c r="K55" s="83">
        <v>42255</v>
      </c>
      <c r="L55" s="84">
        <f t="shared" si="16"/>
        <v>7.318584914656201E-3</v>
      </c>
    </row>
    <row r="56" spans="2:12" ht="15" hidden="1" customHeight="1" outlineLevel="1">
      <c r="B56" s="82" t="s">
        <v>39</v>
      </c>
      <c r="C56" s="83">
        <v>3087359</v>
      </c>
      <c r="D56" s="84">
        <f t="shared" si="10"/>
        <v>5.3191050247438643E-2</v>
      </c>
      <c r="E56" s="85">
        <v>1216644</v>
      </c>
      <c r="F56" s="86">
        <f t="shared" si="10"/>
        <v>0.10804253505426176</v>
      </c>
      <c r="G56" s="83">
        <v>988781</v>
      </c>
      <c r="H56" s="84">
        <f t="shared" si="14"/>
        <v>0.1353905793382042</v>
      </c>
      <c r="I56" s="85">
        <v>506848</v>
      </c>
      <c r="J56" s="86">
        <f t="shared" si="15"/>
        <v>-2.2996349112722636E-2</v>
      </c>
      <c r="K56" s="83">
        <v>39136</v>
      </c>
      <c r="L56" s="84">
        <f t="shared" si="16"/>
        <v>-7.4230023182097704E-2</v>
      </c>
    </row>
    <row r="57" spans="2:12" ht="15" hidden="1" customHeight="1" outlineLevel="1">
      <c r="B57" s="82" t="s">
        <v>40</v>
      </c>
      <c r="C57" s="83">
        <v>2968827</v>
      </c>
      <c r="D57" s="84">
        <f t="shared" si="10"/>
        <v>9.5694103058083568E-2</v>
      </c>
      <c r="E57" s="85">
        <v>1199679</v>
      </c>
      <c r="F57" s="86">
        <f t="shared" si="10"/>
        <v>0.19350856074096923</v>
      </c>
      <c r="G57" s="83">
        <v>879957</v>
      </c>
      <c r="H57" s="84">
        <f t="shared" si="14"/>
        <v>4.3191420753884824E-2</v>
      </c>
      <c r="I57" s="85">
        <v>509885</v>
      </c>
      <c r="J57" s="86">
        <f t="shared" si="15"/>
        <v>0.18899488616887061</v>
      </c>
      <c r="K57" s="83">
        <v>47422</v>
      </c>
      <c r="L57" s="84">
        <f t="shared" si="16"/>
        <v>8.0227790432801926E-2</v>
      </c>
    </row>
    <row r="58" spans="2:12" ht="15" hidden="1" customHeight="1" outlineLevel="1">
      <c r="B58" s="82" t="s">
        <v>41</v>
      </c>
      <c r="C58" s="83">
        <v>3377190</v>
      </c>
      <c r="D58" s="84">
        <f t="shared" si="10"/>
        <v>2.2995041009888029E-2</v>
      </c>
      <c r="E58" s="85">
        <v>1317343</v>
      </c>
      <c r="F58" s="86">
        <f t="shared" si="10"/>
        <v>1.5665862775091188E-2</v>
      </c>
      <c r="G58" s="83">
        <v>980237</v>
      </c>
      <c r="H58" s="84">
        <f t="shared" si="14"/>
        <v>6.3934607720127046E-2</v>
      </c>
      <c r="I58" s="85">
        <v>613132</v>
      </c>
      <c r="J58" s="86">
        <f t="shared" si="15"/>
        <v>0.10866361563512017</v>
      </c>
      <c r="K58" s="83">
        <v>42222</v>
      </c>
      <c r="L58" s="84">
        <f t="shared" si="16"/>
        <v>-4.9760313280669766E-2</v>
      </c>
    </row>
    <row r="59" spans="2:12" ht="15" hidden="1" customHeight="1" outlineLevel="1">
      <c r="B59" s="82" t="s">
        <v>42</v>
      </c>
      <c r="C59" s="83">
        <v>3983254</v>
      </c>
      <c r="D59" s="84">
        <f t="shared" si="10"/>
        <v>3.0876709520935686E-2</v>
      </c>
      <c r="E59" s="85">
        <v>1510529</v>
      </c>
      <c r="F59" s="86">
        <f t="shared" si="10"/>
        <v>6.5267447166076353E-2</v>
      </c>
      <c r="G59" s="83">
        <v>1236005</v>
      </c>
      <c r="H59" s="84">
        <f t="shared" si="14"/>
        <v>6.4159244415554317E-2</v>
      </c>
      <c r="I59" s="85">
        <v>662647</v>
      </c>
      <c r="J59" s="86">
        <f t="shared" si="15"/>
        <v>-2.3091211982721793E-2</v>
      </c>
      <c r="K59" s="83">
        <v>48080</v>
      </c>
      <c r="L59" s="84">
        <f t="shared" si="16"/>
        <v>-2.9294785084088781E-2</v>
      </c>
    </row>
    <row r="60" spans="2:12" ht="15" hidden="1" customHeight="1" outlineLevel="1">
      <c r="B60" s="82" t="s">
        <v>43</v>
      </c>
      <c r="C60" s="83">
        <v>3748406</v>
      </c>
      <c r="D60" s="84">
        <f t="shared" si="10"/>
        <v>5.9235601833850238E-2</v>
      </c>
      <c r="E60" s="85">
        <v>1396701</v>
      </c>
      <c r="F60" s="86">
        <f t="shared" si="10"/>
        <v>8.3445489163613606E-2</v>
      </c>
      <c r="G60" s="83">
        <v>1200551</v>
      </c>
      <c r="H60" s="84">
        <f t="shared" si="14"/>
        <v>0.1040351437023932</v>
      </c>
      <c r="I60" s="85">
        <v>633065</v>
      </c>
      <c r="J60" s="86">
        <f t="shared" si="15"/>
        <v>1.6640356638718545E-2</v>
      </c>
      <c r="K60" s="83">
        <v>48549</v>
      </c>
      <c r="L60" s="84">
        <f t="shared" si="16"/>
        <v>0.20675598419129537</v>
      </c>
    </row>
    <row r="61" spans="2:12" ht="15" hidden="1" customHeight="1" outlineLevel="1">
      <c r="B61" s="82" t="s">
        <v>44</v>
      </c>
      <c r="C61" s="83">
        <v>3799802</v>
      </c>
      <c r="D61" s="84">
        <f t="shared" si="10"/>
        <v>1.5006585866151667E-2</v>
      </c>
      <c r="E61" s="85">
        <v>1450612</v>
      </c>
      <c r="F61" s="86">
        <f t="shared" si="10"/>
        <v>3.2811757979732681E-2</v>
      </c>
      <c r="G61" s="83">
        <v>1208833</v>
      </c>
      <c r="H61" s="84">
        <f t="shared" si="14"/>
        <v>6.4048926605690282E-2</v>
      </c>
      <c r="I61" s="85">
        <v>637593</v>
      </c>
      <c r="J61" s="86">
        <f t="shared" si="15"/>
        <v>-8.9654175494007227E-3</v>
      </c>
      <c r="K61" s="83">
        <v>43024</v>
      </c>
      <c r="L61" s="84">
        <f t="shared" si="16"/>
        <v>0.10741036266762771</v>
      </c>
    </row>
    <row r="62" spans="2:12" collapsed="1">
      <c r="B62" s="38">
        <v>2008</v>
      </c>
      <c r="C62" s="90">
        <v>42062077</v>
      </c>
      <c r="D62" s="91">
        <f t="shared" si="10"/>
        <v>2.9322277811290043E-3</v>
      </c>
      <c r="E62" s="90">
        <v>16147728</v>
      </c>
      <c r="F62" s="91">
        <f t="shared" si="10"/>
        <v>1.411494936624913E-2</v>
      </c>
      <c r="G62" s="90">
        <v>12979588</v>
      </c>
      <c r="H62" s="91">
        <f t="shared" si="14"/>
        <v>3.1050786105855765E-2</v>
      </c>
      <c r="I62" s="90">
        <v>7026863</v>
      </c>
      <c r="J62" s="91">
        <f t="shared" si="15"/>
        <v>-2.3026275085405223E-2</v>
      </c>
      <c r="K62" s="90">
        <v>500445</v>
      </c>
      <c r="L62" s="91">
        <f t="shared" si="16"/>
        <v>1.3586180496904188E-2</v>
      </c>
    </row>
    <row r="63" spans="2:12" ht="15" hidden="1" customHeight="1" outlineLevel="1">
      <c r="B63" s="82" t="s">
        <v>33</v>
      </c>
      <c r="C63" s="83">
        <v>3622746</v>
      </c>
      <c r="D63" s="84">
        <f t="shared" si="10"/>
        <v>1.0631483921937912E-2</v>
      </c>
      <c r="E63" s="85">
        <v>1360021</v>
      </c>
      <c r="F63" s="86">
        <f t="shared" si="10"/>
        <v>3.7176087664429813E-2</v>
      </c>
      <c r="G63" s="83">
        <v>1128835</v>
      </c>
      <c r="H63" s="84">
        <f t="shared" si="14"/>
        <v>8.9468862422630302E-3</v>
      </c>
      <c r="I63" s="85">
        <v>629156</v>
      </c>
      <c r="J63" s="86">
        <f t="shared" si="15"/>
        <v>3.0739212277991479E-2</v>
      </c>
      <c r="K63" s="83">
        <v>41680</v>
      </c>
      <c r="L63" s="84">
        <f t="shared" si="16"/>
        <v>-8.9280251715247116E-2</v>
      </c>
    </row>
    <row r="64" spans="2:12" ht="15" hidden="1" customHeight="1" outlineLevel="1">
      <c r="B64" s="82" t="s">
        <v>34</v>
      </c>
      <c r="C64" s="83">
        <v>3649299</v>
      </c>
      <c r="D64" s="84">
        <f t="shared" si="10"/>
        <v>1.7668444628620383E-2</v>
      </c>
      <c r="E64" s="85">
        <v>1383657</v>
      </c>
      <c r="F64" s="86">
        <f t="shared" si="10"/>
        <v>4.4559545594549999E-2</v>
      </c>
      <c r="G64" s="83">
        <v>1129190</v>
      </c>
      <c r="H64" s="84">
        <f t="shared" si="14"/>
        <v>3.1531790772221457E-2</v>
      </c>
      <c r="I64" s="85">
        <v>608113</v>
      </c>
      <c r="J64" s="86">
        <f t="shared" si="15"/>
        <v>8.5244281253058496E-3</v>
      </c>
      <c r="K64" s="83">
        <v>43269</v>
      </c>
      <c r="L64" s="84">
        <f t="shared" si="16"/>
        <v>-5.5096960167714926E-2</v>
      </c>
    </row>
    <row r="65" spans="2:14" ht="15" hidden="1" customHeight="1" outlineLevel="1">
      <c r="B65" s="82" t="s">
        <v>35</v>
      </c>
      <c r="C65" s="83">
        <v>3445775</v>
      </c>
      <c r="D65" s="84">
        <f t="shared" si="10"/>
        <v>-6.5837034579028564E-2</v>
      </c>
      <c r="E65" s="85">
        <v>1374688</v>
      </c>
      <c r="F65" s="86">
        <f t="shared" si="10"/>
        <v>-2.2951285732561888E-2</v>
      </c>
      <c r="G65" s="83">
        <v>1037408</v>
      </c>
      <c r="H65" s="84">
        <f t="shared" si="14"/>
        <v>-0.10735339291722135</v>
      </c>
      <c r="I65" s="85">
        <v>519033</v>
      </c>
      <c r="J65" s="86">
        <f t="shared" si="15"/>
        <v>-7.8429701440860811E-2</v>
      </c>
      <c r="K65" s="83">
        <v>43633</v>
      </c>
      <c r="L65" s="84">
        <f t="shared" si="16"/>
        <v>7.5684737322190276E-2</v>
      </c>
    </row>
    <row r="66" spans="2:14" ht="15" hidden="1" customHeight="1" outlineLevel="1">
      <c r="B66" s="82" t="s">
        <v>36</v>
      </c>
      <c r="C66" s="83">
        <v>3219573</v>
      </c>
      <c r="D66" s="84">
        <f t="shared" si="10"/>
        <v>-7.6750556819058402E-2</v>
      </c>
      <c r="E66" s="85">
        <v>1243435</v>
      </c>
      <c r="F66" s="86">
        <f t="shared" si="10"/>
        <v>-5.5843672644990794E-2</v>
      </c>
      <c r="G66" s="83">
        <v>947570</v>
      </c>
      <c r="H66" s="84">
        <f t="shared" si="14"/>
        <v>-9.0699720848643195E-2</v>
      </c>
      <c r="I66" s="85">
        <v>560760</v>
      </c>
      <c r="J66" s="86">
        <f t="shared" si="15"/>
        <v>-9.3703635464445378E-2</v>
      </c>
      <c r="K66" s="83">
        <v>36895</v>
      </c>
      <c r="L66" s="84">
        <f t="shared" si="16"/>
        <v>-3.1576460706598808E-2</v>
      </c>
    </row>
    <row r="67" spans="2:14" ht="15" hidden="1" customHeight="1" outlineLevel="1">
      <c r="B67" s="82" t="s">
        <v>37</v>
      </c>
      <c r="C67" s="83">
        <v>4230364</v>
      </c>
      <c r="D67" s="84">
        <f t="shared" si="10"/>
        <v>-6.9784562610975764E-2</v>
      </c>
      <c r="E67" s="85">
        <v>1637049</v>
      </c>
      <c r="F67" s="86">
        <f t="shared" si="10"/>
        <v>-5.6503218570596148E-2</v>
      </c>
      <c r="G67" s="83">
        <v>1217829</v>
      </c>
      <c r="H67" s="84">
        <f t="shared" si="14"/>
        <v>-9.9613178545604586E-2</v>
      </c>
      <c r="I67" s="85">
        <v>773901</v>
      </c>
      <c r="J67" s="86">
        <f t="shared" si="15"/>
        <v>-1.3515546128509248E-2</v>
      </c>
      <c r="K67" s="83">
        <v>27092</v>
      </c>
      <c r="L67" s="84">
        <f t="shared" si="16"/>
        <v>-0.1774350255040078</v>
      </c>
    </row>
    <row r="68" spans="2:14" ht="15" hidden="1" customHeight="1" outlineLevel="1">
      <c r="B68" s="82" t="s">
        <v>38</v>
      </c>
      <c r="C68" s="83">
        <v>3682740</v>
      </c>
      <c r="D68" s="84">
        <f t="shared" si="10"/>
        <v>-8.5730656550322304E-2</v>
      </c>
      <c r="E68" s="85">
        <v>1412283</v>
      </c>
      <c r="F68" s="86">
        <f t="shared" si="10"/>
        <v>-7.5245645947676687E-2</v>
      </c>
      <c r="G68" s="83">
        <v>1107163</v>
      </c>
      <c r="H68" s="84">
        <f t="shared" si="14"/>
        <v>-8.1355676253345832E-2</v>
      </c>
      <c r="I68" s="85">
        <v>656490</v>
      </c>
      <c r="J68" s="86">
        <f t="shared" si="15"/>
        <v>-7.6680951490201932E-2</v>
      </c>
      <c r="K68" s="83">
        <v>41948</v>
      </c>
      <c r="L68" s="84">
        <f t="shared" si="16"/>
        <v>0.15267091668498578</v>
      </c>
    </row>
    <row r="69" spans="2:14" ht="15" hidden="1" customHeight="1" outlineLevel="1" thickBot="1">
      <c r="B69" s="82" t="s">
        <v>39</v>
      </c>
      <c r="C69" s="83">
        <v>2931433</v>
      </c>
      <c r="D69" s="84">
        <f t="shared" si="10"/>
        <v>-7.9909843855735074E-2</v>
      </c>
      <c r="E69" s="85">
        <v>1098012</v>
      </c>
      <c r="F69" s="86">
        <f t="shared" si="10"/>
        <v>-8.5760246991909317E-2</v>
      </c>
      <c r="G69" s="83">
        <v>870873</v>
      </c>
      <c r="H69" s="84">
        <f t="shared" si="14"/>
        <v>-9.5817833155619869E-2</v>
      </c>
      <c r="I69" s="85">
        <v>518778</v>
      </c>
      <c r="J69" s="86">
        <f t="shared" si="15"/>
        <v>-5.9211612011700554E-2</v>
      </c>
      <c r="K69" s="83">
        <v>42274</v>
      </c>
      <c r="L69" s="84">
        <f t="shared" si="16"/>
        <v>0.20168282213820743</v>
      </c>
    </row>
    <row r="70" spans="2:14" ht="16.5" hidden="1" customHeight="1" outlineLevel="1" thickBot="1">
      <c r="B70" s="82" t="s">
        <v>40</v>
      </c>
      <c r="C70" s="83">
        <v>2709540</v>
      </c>
      <c r="D70" s="84">
        <f t="shared" si="10"/>
        <v>-9.3656559277397911E-2</v>
      </c>
      <c r="E70" s="85">
        <v>1005170</v>
      </c>
      <c r="F70" s="86">
        <f t="shared" si="10"/>
        <v>-0.11041549402972928</v>
      </c>
      <c r="G70" s="83">
        <v>843524</v>
      </c>
      <c r="H70" s="84">
        <f t="shared" si="14"/>
        <v>-5.591699916618631E-2</v>
      </c>
      <c r="I70" s="85">
        <v>428837</v>
      </c>
      <c r="J70" s="86">
        <f t="shared" si="15"/>
        <v>-0.16024305419568097</v>
      </c>
      <c r="K70" s="83">
        <v>43900</v>
      </c>
      <c r="L70" s="84">
        <f t="shared" si="16"/>
        <v>0.27010762643212582</v>
      </c>
      <c r="N70" s="41" t="s">
        <v>45</v>
      </c>
    </row>
    <row r="71" spans="2:14" ht="15" hidden="1" customHeight="1" outlineLevel="1">
      <c r="B71" s="82" t="s">
        <v>41</v>
      </c>
      <c r="C71" s="83">
        <v>3301277</v>
      </c>
      <c r="D71" s="84">
        <f t="shared" si="10"/>
        <v>-7.8833618272889594E-2</v>
      </c>
      <c r="E71" s="85">
        <v>1297024</v>
      </c>
      <c r="F71" s="86">
        <f t="shared" si="10"/>
        <v>-7.7182934247832624E-2</v>
      </c>
      <c r="G71" s="83">
        <v>921332</v>
      </c>
      <c r="H71" s="84">
        <f t="shared" si="14"/>
        <v>-0.1249494249161831</v>
      </c>
      <c r="I71" s="85">
        <v>553037</v>
      </c>
      <c r="J71" s="86">
        <f t="shared" si="15"/>
        <v>-6.5807988243143933E-2</v>
      </c>
      <c r="K71" s="83">
        <v>44433</v>
      </c>
      <c r="L71" s="84">
        <f t="shared" si="16"/>
        <v>0.19408239499072866</v>
      </c>
    </row>
    <row r="72" spans="2:14" ht="15" hidden="1" customHeight="1" outlineLevel="1">
      <c r="B72" s="82" t="s">
        <v>42</v>
      </c>
      <c r="C72" s="83">
        <v>3863948</v>
      </c>
      <c r="D72" s="84">
        <f t="shared" si="10"/>
        <v>-1.5442163722078073E-3</v>
      </c>
      <c r="E72" s="85">
        <v>1417981</v>
      </c>
      <c r="F72" s="86">
        <f t="shared" si="10"/>
        <v>-1.4362830554327521E-2</v>
      </c>
      <c r="G72" s="83">
        <v>1161485</v>
      </c>
      <c r="H72" s="84">
        <f t="shared" si="14"/>
        <v>-1.0291735509725508E-2</v>
      </c>
      <c r="I72" s="85">
        <v>678310</v>
      </c>
      <c r="J72" s="86">
        <f t="shared" si="15"/>
        <v>-1.4293478418823891E-2</v>
      </c>
      <c r="K72" s="83">
        <v>49531</v>
      </c>
      <c r="L72" s="84">
        <f t="shared" si="16"/>
        <v>0.12983872807317676</v>
      </c>
    </row>
    <row r="73" spans="2:14" ht="15" hidden="1" customHeight="1" outlineLevel="1">
      <c r="B73" s="82" t="s">
        <v>43</v>
      </c>
      <c r="C73" s="83">
        <v>3538784</v>
      </c>
      <c r="D73" s="84">
        <f t="shared" si="10"/>
        <v>-1.0038137818151993E-2</v>
      </c>
      <c r="E73" s="85">
        <v>1289129</v>
      </c>
      <c r="F73" s="86">
        <f t="shared" si="10"/>
        <v>-2.6236118266103281E-2</v>
      </c>
      <c r="G73" s="83">
        <v>1087421</v>
      </c>
      <c r="H73" s="84">
        <f t="shared" si="14"/>
        <v>-1.5865597819949562E-3</v>
      </c>
      <c r="I73" s="85">
        <v>622703</v>
      </c>
      <c r="J73" s="86">
        <f t="shared" si="15"/>
        <v>-1.4874111104958843E-2</v>
      </c>
      <c r="K73" s="83">
        <v>40231</v>
      </c>
      <c r="L73" s="84">
        <f t="shared" si="16"/>
        <v>-6.8575926654782071E-2</v>
      </c>
    </row>
    <row r="74" spans="2:14" ht="15" hidden="1" customHeight="1" outlineLevel="1">
      <c r="B74" s="82" t="s">
        <v>44</v>
      </c>
      <c r="C74" s="83">
        <v>3743623</v>
      </c>
      <c r="D74" s="84">
        <f t="shared" si="10"/>
        <v>-4.9914908105271882E-3</v>
      </c>
      <c r="E74" s="85">
        <v>1404527</v>
      </c>
      <c r="F74" s="86">
        <f t="shared" si="10"/>
        <v>-4.0809051255802364E-2</v>
      </c>
      <c r="G74" s="83">
        <v>1136069</v>
      </c>
      <c r="H74" s="84">
        <f t="shared" si="14"/>
        <v>-1.7869199534207847E-2</v>
      </c>
      <c r="I74" s="85">
        <v>643361</v>
      </c>
      <c r="J74" s="86">
        <f t="shared" si="15"/>
        <v>2.5186637027830194E-2</v>
      </c>
      <c r="K74" s="83">
        <v>38851</v>
      </c>
      <c r="L74" s="84">
        <f t="shared" si="16"/>
        <v>0.14889401466761298</v>
      </c>
    </row>
    <row r="75" spans="2:14" collapsed="1">
      <c r="B75" s="38">
        <v>2007</v>
      </c>
      <c r="C75" s="90">
        <v>41939102</v>
      </c>
      <c r="D75" s="91">
        <f t="shared" si="10"/>
        <v>-4.4418472100876349E-2</v>
      </c>
      <c r="E75" s="90">
        <v>15922976</v>
      </c>
      <c r="F75" s="91">
        <f t="shared" si="10"/>
        <v>-3.9939435841925164E-2</v>
      </c>
      <c r="G75" s="90">
        <v>12588699</v>
      </c>
      <c r="H75" s="91">
        <f t="shared" si="14"/>
        <v>-5.3802771825121942E-2</v>
      </c>
      <c r="I75" s="90">
        <v>7192479</v>
      </c>
      <c r="J75" s="91">
        <f t="shared" si="15"/>
        <v>-4.0071285175133919E-2</v>
      </c>
      <c r="K75" s="90">
        <v>493737</v>
      </c>
      <c r="L75" s="91">
        <f t="shared" si="16"/>
        <v>5.6463157083892268E-2</v>
      </c>
    </row>
    <row r="76" spans="2:14" ht="15" hidden="1" customHeight="1" outlineLevel="1">
      <c r="B76" s="82" t="s">
        <v>33</v>
      </c>
      <c r="C76" s="83">
        <v>3584636</v>
      </c>
      <c r="D76" s="83"/>
      <c r="E76" s="85">
        <v>1311273</v>
      </c>
      <c r="F76" s="86"/>
      <c r="G76" s="83">
        <v>1118825</v>
      </c>
      <c r="H76" s="83"/>
      <c r="I76" s="85">
        <v>610393</v>
      </c>
      <c r="J76" s="86"/>
      <c r="K76" s="83">
        <v>45766</v>
      </c>
      <c r="L76" s="83"/>
    </row>
    <row r="77" spans="2:14" ht="15" hidden="1" customHeight="1" outlineLevel="1">
      <c r="B77" s="82" t="s">
        <v>34</v>
      </c>
      <c r="C77" s="83">
        <v>3585941</v>
      </c>
      <c r="D77" s="83"/>
      <c r="E77" s="85">
        <v>1324632</v>
      </c>
      <c r="F77" s="86"/>
      <c r="G77" s="83">
        <v>1094673</v>
      </c>
      <c r="H77" s="83"/>
      <c r="I77" s="85">
        <v>602973</v>
      </c>
      <c r="J77" s="86"/>
      <c r="K77" s="83">
        <v>45792</v>
      </c>
      <c r="L77" s="83"/>
    </row>
    <row r="78" spans="2:14" ht="15" hidden="1" customHeight="1" outlineLevel="1">
      <c r="B78" s="82" t="s">
        <v>35</v>
      </c>
      <c r="C78" s="83">
        <v>3688623</v>
      </c>
      <c r="D78" s="83"/>
      <c r="E78" s="85">
        <v>1406980</v>
      </c>
      <c r="F78" s="86"/>
      <c r="G78" s="83">
        <v>1162171</v>
      </c>
      <c r="H78" s="83"/>
      <c r="I78" s="85">
        <v>563205</v>
      </c>
      <c r="J78" s="86"/>
      <c r="K78" s="83">
        <v>40563</v>
      </c>
      <c r="L78" s="83"/>
    </row>
    <row r="79" spans="2:14" ht="15" hidden="1" customHeight="1" outlineLevel="1">
      <c r="B79" s="82" t="s">
        <v>36</v>
      </c>
      <c r="C79" s="83">
        <v>3487219</v>
      </c>
      <c r="D79" s="83"/>
      <c r="E79" s="85">
        <v>1316980</v>
      </c>
      <c r="F79" s="86"/>
      <c r="G79" s="83">
        <v>1042087</v>
      </c>
      <c r="H79" s="83"/>
      <c r="I79" s="85">
        <v>618738</v>
      </c>
      <c r="J79" s="86"/>
      <c r="K79" s="83">
        <v>38098</v>
      </c>
      <c r="L79" s="83"/>
    </row>
    <row r="80" spans="2:14" ht="15" hidden="1" customHeight="1" outlineLevel="1">
      <c r="B80" s="82" t="s">
        <v>37</v>
      </c>
      <c r="C80" s="83">
        <v>4547725</v>
      </c>
      <c r="D80" s="83"/>
      <c r="E80" s="85">
        <v>1735087</v>
      </c>
      <c r="F80" s="86"/>
      <c r="G80" s="83">
        <v>1352562</v>
      </c>
      <c r="H80" s="83"/>
      <c r="I80" s="85">
        <v>784504</v>
      </c>
      <c r="J80" s="86"/>
      <c r="K80" s="83">
        <v>32936</v>
      </c>
      <c r="L80" s="83"/>
    </row>
    <row r="81" spans="2:12" ht="15" hidden="1" customHeight="1" outlineLevel="1">
      <c r="B81" s="82" t="s">
        <v>38</v>
      </c>
      <c r="C81" s="83">
        <v>4028069</v>
      </c>
      <c r="D81" s="83"/>
      <c r="E81" s="85">
        <v>1527198</v>
      </c>
      <c r="F81" s="86"/>
      <c r="G81" s="83">
        <v>1205214</v>
      </c>
      <c r="H81" s="83"/>
      <c r="I81" s="85">
        <v>711011</v>
      </c>
      <c r="J81" s="86"/>
      <c r="K81" s="83">
        <v>36392</v>
      </c>
      <c r="L81" s="83"/>
    </row>
    <row r="82" spans="2:12" ht="15" hidden="1" customHeight="1" outlineLevel="1">
      <c r="B82" s="82" t="s">
        <v>39</v>
      </c>
      <c r="C82" s="83">
        <v>3186028</v>
      </c>
      <c r="D82" s="83"/>
      <c r="E82" s="85">
        <v>1201011</v>
      </c>
      <c r="F82" s="86"/>
      <c r="G82" s="83">
        <v>963161</v>
      </c>
      <c r="H82" s="83"/>
      <c r="I82" s="85">
        <v>551429</v>
      </c>
      <c r="J82" s="86"/>
      <c r="K82" s="83">
        <v>35179</v>
      </c>
      <c r="L82" s="83"/>
    </row>
    <row r="83" spans="2:12" ht="15" hidden="1" customHeight="1" outlineLevel="1">
      <c r="B83" s="82" t="s">
        <v>40</v>
      </c>
      <c r="C83" s="83">
        <v>2989529</v>
      </c>
      <c r="D83" s="83"/>
      <c r="E83" s="85">
        <v>1129932</v>
      </c>
      <c r="F83" s="86"/>
      <c r="G83" s="83">
        <v>893485</v>
      </c>
      <c r="H83" s="83"/>
      <c r="I83" s="85">
        <v>510668</v>
      </c>
      <c r="J83" s="86"/>
      <c r="K83" s="83">
        <v>34564</v>
      </c>
      <c r="L83" s="83"/>
    </row>
    <row r="84" spans="2:12" ht="15" hidden="1" customHeight="1" outlineLevel="1">
      <c r="B84" s="82" t="s">
        <v>41</v>
      </c>
      <c r="C84" s="83">
        <v>3583801</v>
      </c>
      <c r="D84" s="83"/>
      <c r="E84" s="85">
        <v>1405505</v>
      </c>
      <c r="F84" s="86"/>
      <c r="G84" s="83">
        <v>1052890</v>
      </c>
      <c r="H84" s="83"/>
      <c r="I84" s="85">
        <v>591995</v>
      </c>
      <c r="J84" s="86"/>
      <c r="K84" s="83">
        <v>37211</v>
      </c>
      <c r="L84" s="83"/>
    </row>
    <row r="85" spans="2:12" ht="15" hidden="1" customHeight="1" outlineLevel="1">
      <c r="B85" s="82" t="s">
        <v>42</v>
      </c>
      <c r="C85" s="83">
        <v>3869924</v>
      </c>
      <c r="D85" s="83"/>
      <c r="E85" s="85">
        <v>1438644</v>
      </c>
      <c r="F85" s="86"/>
      <c r="G85" s="83">
        <v>1173563</v>
      </c>
      <c r="H85" s="83"/>
      <c r="I85" s="85">
        <v>688146</v>
      </c>
      <c r="J85" s="86"/>
      <c r="K85" s="83">
        <v>43839</v>
      </c>
      <c r="L85" s="83"/>
    </row>
    <row r="86" spans="2:12" ht="15" hidden="1" customHeight="1" outlineLevel="1">
      <c r="B86" s="82" t="s">
        <v>43</v>
      </c>
      <c r="C86" s="83">
        <v>3574667</v>
      </c>
      <c r="D86" s="83"/>
      <c r="E86" s="85">
        <v>1323862</v>
      </c>
      <c r="F86" s="86"/>
      <c r="G86" s="83">
        <v>1089149</v>
      </c>
      <c r="H86" s="83"/>
      <c r="I86" s="85">
        <v>632105</v>
      </c>
      <c r="J86" s="86"/>
      <c r="K86" s="83">
        <v>43193</v>
      </c>
      <c r="L86" s="83"/>
    </row>
    <row r="87" spans="2:12" ht="15" hidden="1" customHeight="1" outlineLevel="1">
      <c r="B87" s="82" t="s">
        <v>44</v>
      </c>
      <c r="C87" s="83">
        <v>3762403</v>
      </c>
      <c r="D87" s="83"/>
      <c r="E87" s="85">
        <v>1464283</v>
      </c>
      <c r="F87" s="86"/>
      <c r="G87" s="83">
        <v>1156739</v>
      </c>
      <c r="H87" s="83"/>
      <c r="I87" s="85">
        <v>627555</v>
      </c>
      <c r="J87" s="86"/>
      <c r="K87" s="83">
        <v>33816</v>
      </c>
      <c r="L87" s="83"/>
    </row>
    <row r="88" spans="2:12" collapsed="1">
      <c r="B88" s="38">
        <v>2006</v>
      </c>
      <c r="C88" s="90">
        <v>43888565</v>
      </c>
      <c r="D88" s="90"/>
      <c r="E88" s="90">
        <v>16585387</v>
      </c>
      <c r="F88" s="91"/>
      <c r="G88" s="90">
        <v>13304519</v>
      </c>
      <c r="H88" s="90"/>
      <c r="I88" s="90">
        <v>7492722</v>
      </c>
      <c r="J88" s="91"/>
      <c r="K88" s="90">
        <v>467349</v>
      </c>
      <c r="L88" s="90"/>
    </row>
    <row r="89" spans="2:12" ht="15" customHeight="1">
      <c r="B89" s="42" t="s">
        <v>46</v>
      </c>
      <c r="C89" s="42"/>
      <c r="D89" s="42"/>
      <c r="E89" s="42"/>
      <c r="F89" s="42"/>
      <c r="G89" s="42"/>
      <c r="H89" s="42"/>
      <c r="I89" s="43"/>
      <c r="J89" s="43"/>
      <c r="K89" s="43"/>
      <c r="L89" s="43"/>
    </row>
  </sheetData>
  <mergeCells count="7">
    <mergeCell ref="B89:H89"/>
    <mergeCell ref="B5:L5"/>
    <mergeCell ref="C6:D6"/>
    <mergeCell ref="E6:F6"/>
    <mergeCell ref="G6:H6"/>
    <mergeCell ref="I6:J6"/>
    <mergeCell ref="K6:L6"/>
  </mergeCells>
  <hyperlinks>
    <hyperlink ref="N7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febrero 2011</v>
      </c>
      <c r="D6" s="48" t="s">
        <v>49</v>
      </c>
      <c r="E6" s="47" t="str">
        <f>actualizaciones!A2</f>
        <v xml:space="preserve">acum. febrero 2012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6993514</v>
      </c>
      <c r="D8" s="54">
        <f>C8/C8</f>
        <v>1</v>
      </c>
      <c r="E8" s="53">
        <v>7114998</v>
      </c>
      <c r="F8" s="54">
        <f>E8/E8</f>
        <v>1</v>
      </c>
      <c r="G8" s="54">
        <f>(E8-C8)/C8</f>
        <v>1.7370952571196682E-2</v>
      </c>
    </row>
    <row r="9" spans="2:7" ht="15" customHeight="1">
      <c r="B9" s="52" t="s">
        <v>84</v>
      </c>
      <c r="C9" s="53">
        <v>3986041</v>
      </c>
      <c r="D9" s="54">
        <f>C9/C8</f>
        <v>0.56996253957595566</v>
      </c>
      <c r="E9" s="53">
        <v>4262142</v>
      </c>
      <c r="F9" s="54">
        <f>E9/E8</f>
        <v>0.59903628925826824</v>
      </c>
      <c r="G9" s="54">
        <f>(E9-C9)/C9</f>
        <v>6.9266974423996139E-2</v>
      </c>
    </row>
    <row r="10" spans="2:7" ht="15" customHeight="1">
      <c r="B10" s="55" t="s">
        <v>85</v>
      </c>
      <c r="C10" s="53">
        <v>3007473</v>
      </c>
      <c r="D10" s="54">
        <f>C10/C8</f>
        <v>0.43003746042404434</v>
      </c>
      <c r="E10" s="53">
        <v>2852856</v>
      </c>
      <c r="F10" s="54">
        <f>E10/E8</f>
        <v>0.40096371074173176</v>
      </c>
      <c r="G10" s="54">
        <f>(E10-C10)/C10</f>
        <v>-5.1410935360018194E-2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2583027</v>
      </c>
      <c r="D12" s="60">
        <f>C12/C12</f>
        <v>1</v>
      </c>
      <c r="E12" s="59">
        <v>2676699</v>
      </c>
      <c r="F12" s="60">
        <f>E12/E12</f>
        <v>1</v>
      </c>
      <c r="G12" s="61">
        <f>(E12-C12)/C12</f>
        <v>3.6264429291679875E-2</v>
      </c>
    </row>
    <row r="13" spans="2:7" ht="15" customHeight="1">
      <c r="B13" s="58" t="s">
        <v>84</v>
      </c>
      <c r="C13" s="59">
        <v>1618713</v>
      </c>
      <c r="D13" s="60">
        <f>C13/C12</f>
        <v>0.6266728919209904</v>
      </c>
      <c r="E13" s="59">
        <v>1756472</v>
      </c>
      <c r="F13" s="60">
        <f>E13/E12</f>
        <v>0.65620826249047803</v>
      </c>
      <c r="G13" s="61">
        <f>(E13-C13)/C13</f>
        <v>8.5104030177060419E-2</v>
      </c>
    </row>
    <row r="14" spans="2:7" ht="15" customHeight="1">
      <c r="B14" s="58" t="s">
        <v>85</v>
      </c>
      <c r="C14" s="59">
        <v>964314</v>
      </c>
      <c r="D14" s="60">
        <f>C14/C12</f>
        <v>0.37332710807900965</v>
      </c>
      <c r="E14" s="59">
        <v>920227</v>
      </c>
      <c r="F14" s="60">
        <f>E14/E13</f>
        <v>0.52390644428149158</v>
      </c>
      <c r="G14" s="61">
        <f>(E14-C14)/C14</f>
        <v>-4.5718510775535771E-2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2239645</v>
      </c>
      <c r="D16" s="60">
        <f>C16/C16</f>
        <v>1</v>
      </c>
      <c r="E16" s="59">
        <v>2150282</v>
      </c>
      <c r="F16" s="60">
        <f>E16/E16</f>
        <v>1</v>
      </c>
      <c r="G16" s="61">
        <f>(E16-C16)/C16</f>
        <v>-3.9900519948473975E-2</v>
      </c>
    </row>
    <row r="17" spans="2:12" ht="15" customHeight="1">
      <c r="B17" s="58" t="s">
        <v>84</v>
      </c>
      <c r="C17" s="59">
        <v>1023150</v>
      </c>
      <c r="D17" s="60">
        <f>C17/C16</f>
        <v>0.45683579317257866</v>
      </c>
      <c r="E17" s="59">
        <v>998956</v>
      </c>
      <c r="F17" s="60">
        <f>E17/E16</f>
        <v>0.46456976340777628</v>
      </c>
      <c r="G17" s="61">
        <f>(E17-C17)/C17</f>
        <v>-2.3646581635146362E-2</v>
      </c>
    </row>
    <row r="18" spans="2:12" ht="15" customHeight="1">
      <c r="B18" s="58" t="s">
        <v>85</v>
      </c>
      <c r="C18" s="59">
        <v>1216495</v>
      </c>
      <c r="D18" s="60">
        <f>C18/C16</f>
        <v>0.54316420682742128</v>
      </c>
      <c r="E18" s="59">
        <v>1151326</v>
      </c>
      <c r="F18" s="60">
        <f>E18/E16</f>
        <v>0.53543023659222366</v>
      </c>
      <c r="G18" s="61">
        <f>(E18-C18)/C18</f>
        <v>-5.3571120308755896E-2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1054066</v>
      </c>
      <c r="D20" s="60">
        <f>C20/C20</f>
        <v>1</v>
      </c>
      <c r="E20" s="59">
        <v>1098986</v>
      </c>
      <c r="F20" s="60">
        <f>E20/E20</f>
        <v>1</v>
      </c>
      <c r="G20" s="61">
        <f>(E20-C20)/C20</f>
        <v>4.2615927275901126E-2</v>
      </c>
    </row>
    <row r="21" spans="2:12" ht="15" customHeight="1">
      <c r="B21" s="58" t="s">
        <v>84</v>
      </c>
      <c r="C21" s="59">
        <v>733622</v>
      </c>
      <c r="D21" s="60">
        <f>C21/C20</f>
        <v>0.69599247105968698</v>
      </c>
      <c r="E21" s="59">
        <v>790602</v>
      </c>
      <c r="F21" s="60">
        <f>E21/E20</f>
        <v>0.71939223975555644</v>
      </c>
      <c r="G21" s="61">
        <f>(E21-C21)/C21</f>
        <v>7.7669426489391E-2</v>
      </c>
    </row>
    <row r="22" spans="2:12" ht="15" customHeight="1">
      <c r="B22" s="62" t="s">
        <v>85</v>
      </c>
      <c r="C22" s="59">
        <v>320444</v>
      </c>
      <c r="D22" s="60">
        <f>C22/C20</f>
        <v>0.30400752894031302</v>
      </c>
      <c r="E22" s="59">
        <v>308384</v>
      </c>
      <c r="F22" s="60">
        <f>E22/E20</f>
        <v>0.2806077602444435</v>
      </c>
      <c r="G22" s="61">
        <f>(E22-C22)/C22</f>
        <v>-3.7635281047546529E-2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60518</v>
      </c>
      <c r="D24" s="60">
        <f>C24/C24</f>
        <v>1</v>
      </c>
      <c r="E24" s="59">
        <v>74638</v>
      </c>
      <c r="F24" s="60">
        <f>E24/E24</f>
        <v>1</v>
      </c>
      <c r="G24" s="61">
        <f>(E24-C24)/C24</f>
        <v>0.23331901252519913</v>
      </c>
    </row>
    <row r="25" spans="2:12" ht="15" customHeight="1">
      <c r="B25" s="58" t="s">
        <v>84</v>
      </c>
      <c r="C25" s="59">
        <v>60518</v>
      </c>
      <c r="D25" s="60">
        <f>C25/C24</f>
        <v>1</v>
      </c>
      <c r="E25" s="59">
        <v>74638</v>
      </c>
      <c r="F25" s="60">
        <f>E25/E24</f>
        <v>1</v>
      </c>
      <c r="G25" s="61">
        <f>(E25-C25)/C25</f>
        <v>0.23331901252519913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febrero 2011</v>
      </c>
      <c r="D6" s="68" t="s">
        <v>49</v>
      </c>
      <c r="E6" s="47" t="str">
        <f>actualizaciones!$A$2</f>
        <v xml:space="preserve">acum. febrero 2012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febrero 2011</v>
      </c>
      <c r="K6" s="68" t="s">
        <v>49</v>
      </c>
      <c r="L6" s="47" t="str">
        <f>actualizaciones!$A$2</f>
        <v xml:space="preserve">acum. febrero 2012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2583027</v>
      </c>
      <c r="D8" s="54">
        <f>C8/$C$8</f>
        <v>1</v>
      </c>
      <c r="E8" s="71">
        <v>2676699</v>
      </c>
      <c r="F8" s="54">
        <f>E8/$E$8</f>
        <v>1</v>
      </c>
      <c r="G8" s="54">
        <f>(E8-C8)/C8</f>
        <v>3.6264429291679875E-2</v>
      </c>
      <c r="H8" s="66"/>
      <c r="I8" s="70" t="s">
        <v>89</v>
      </c>
      <c r="J8" s="71">
        <v>2239645</v>
      </c>
      <c r="K8" s="54">
        <f>J8/$C$8</f>
        <v>0.86706217163041654</v>
      </c>
      <c r="L8" s="71">
        <v>2150282</v>
      </c>
      <c r="M8" s="54">
        <f>L8/$E$8</f>
        <v>0.80333350892274402</v>
      </c>
      <c r="N8" s="54">
        <f>(L8-J8)/J8</f>
        <v>-3.9900519948473975E-2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1618713</v>
      </c>
      <c r="D10" s="74">
        <f>C10/$C$8</f>
        <v>0.6266728919209904</v>
      </c>
      <c r="E10" s="73">
        <v>1756472</v>
      </c>
      <c r="F10" s="74">
        <f>E10/$E$8</f>
        <v>0.65620826249047803</v>
      </c>
      <c r="G10" s="74">
        <f>(E10-C10)/C10</f>
        <v>8.5104030177060419E-2</v>
      </c>
      <c r="H10" s="66"/>
      <c r="I10" s="72" t="s">
        <v>67</v>
      </c>
      <c r="J10" s="73">
        <v>1023150</v>
      </c>
      <c r="K10" s="74">
        <f>J10/$C$8</f>
        <v>0.39610503490671989</v>
      </c>
      <c r="L10" s="73">
        <v>998956</v>
      </c>
      <c r="M10" s="74">
        <f>L10/$E$8</f>
        <v>0.37320445817777792</v>
      </c>
      <c r="N10" s="74">
        <f>(L10-J10)/J10</f>
        <v>-2.3646581635146362E-2</v>
      </c>
    </row>
    <row r="11" spans="2:14" ht="15" customHeight="1">
      <c r="B11" s="75" t="s">
        <v>68</v>
      </c>
      <c r="C11" s="76">
        <v>206887</v>
      </c>
      <c r="D11" s="60">
        <f>C11/$C$8</f>
        <v>8.0094788014217433E-2</v>
      </c>
      <c r="E11" s="76">
        <v>308604</v>
      </c>
      <c r="F11" s="60">
        <f>E11/$E$8</f>
        <v>0.11529275424692877</v>
      </c>
      <c r="G11" s="61">
        <f>(E11-C11)/C11</f>
        <v>0.49165486473292186</v>
      </c>
      <c r="H11" s="66"/>
      <c r="I11" s="75" t="s">
        <v>68</v>
      </c>
      <c r="J11" s="76">
        <v>129216</v>
      </c>
      <c r="K11" s="60">
        <f>J11/$C$8</f>
        <v>5.0025028774379823E-2</v>
      </c>
      <c r="L11" s="76">
        <v>111975</v>
      </c>
      <c r="M11" s="60">
        <f>L11/$E$8</f>
        <v>4.1833243110263797E-2</v>
      </c>
      <c r="N11" s="61">
        <f>(L11-J11)/J11</f>
        <v>-0.13342774888558692</v>
      </c>
    </row>
    <row r="12" spans="2:14" ht="15" customHeight="1">
      <c r="B12" s="75" t="s">
        <v>69</v>
      </c>
      <c r="C12" s="76">
        <v>1100042</v>
      </c>
      <c r="D12" s="60">
        <f>C12/$C$8</f>
        <v>0.42587320999741773</v>
      </c>
      <c r="E12" s="76">
        <v>1132404</v>
      </c>
      <c r="F12" s="60">
        <f>E12/$E$8</f>
        <v>0.42305989578955272</v>
      </c>
      <c r="G12" s="61">
        <f>(E12-C12)/C12</f>
        <v>2.9418876733797436E-2</v>
      </c>
      <c r="H12" s="66"/>
      <c r="I12" s="75" t="s">
        <v>69</v>
      </c>
      <c r="J12" s="76">
        <v>570943</v>
      </c>
      <c r="K12" s="60">
        <f>J12/$C$8</f>
        <v>0.22103640418779982</v>
      </c>
      <c r="L12" s="76">
        <v>584177</v>
      </c>
      <c r="M12" s="60">
        <f>L12/$E$8</f>
        <v>0.21824530886737731</v>
      </c>
      <c r="N12" s="61">
        <f>(L12-J12)/J12</f>
        <v>2.3179196522244778E-2</v>
      </c>
    </row>
    <row r="13" spans="2:14" ht="15" customHeight="1">
      <c r="B13" s="75" t="s">
        <v>70</v>
      </c>
      <c r="C13" s="76">
        <v>296385</v>
      </c>
      <c r="D13" s="60">
        <f>C13/$C$8</f>
        <v>0.11474328375197007</v>
      </c>
      <c r="E13" s="76">
        <v>285960</v>
      </c>
      <c r="F13" s="60">
        <f>E13/$E$8</f>
        <v>0.10683308059666029</v>
      </c>
      <c r="G13" s="61">
        <f>(E13-C13)/C13</f>
        <v>-3.5173844830203957E-2</v>
      </c>
      <c r="H13" s="66"/>
      <c r="I13" s="75" t="s">
        <v>70</v>
      </c>
      <c r="J13" s="76">
        <v>304309</v>
      </c>
      <c r="K13" s="60">
        <f>J13/$C$8</f>
        <v>0.11781100236273179</v>
      </c>
      <c r="L13" s="76">
        <v>279898</v>
      </c>
      <c r="M13" s="60">
        <f>L13/$E$8</f>
        <v>0.10456835079327186</v>
      </c>
      <c r="N13" s="61">
        <f>(L13-J13)/J13</f>
        <v>-8.0217804928543024E-2</v>
      </c>
    </row>
    <row r="14" spans="2:14" ht="15" customHeight="1">
      <c r="B14" s="75" t="s">
        <v>71</v>
      </c>
      <c r="C14" s="76">
        <v>15399</v>
      </c>
      <c r="D14" s="60">
        <f>C14/$C$8</f>
        <v>5.9616101573851145E-3</v>
      </c>
      <c r="E14" s="76">
        <v>29504</v>
      </c>
      <c r="F14" s="60">
        <f>E14/$E$8</f>
        <v>1.102253185733622E-2</v>
      </c>
      <c r="G14" s="61">
        <f>(E14-C14)/C14</f>
        <v>0.91596856938762261</v>
      </c>
      <c r="H14" s="66"/>
      <c r="I14" s="75" t="s">
        <v>71</v>
      </c>
      <c r="J14" s="76">
        <v>18682</v>
      </c>
      <c r="K14" s="60">
        <f>J14/$C$8</f>
        <v>7.2325995818084748E-3</v>
      </c>
      <c r="L14" s="76">
        <v>22906</v>
      </c>
      <c r="M14" s="60">
        <f>L14/$E$8</f>
        <v>8.5575554068649477E-3</v>
      </c>
      <c r="N14" s="61">
        <f>(L14-J14)/J14</f>
        <v>0.22609998929450809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964314</v>
      </c>
      <c r="D16" s="74">
        <f>C16/$C$8</f>
        <v>0.37332710807900965</v>
      </c>
      <c r="E16" s="73">
        <v>920227</v>
      </c>
      <c r="F16" s="74">
        <f>E16/$E$8</f>
        <v>0.34379173750952197</v>
      </c>
      <c r="G16" s="74">
        <f>(E16-C16)/C16</f>
        <v>-4.5718510775535771E-2</v>
      </c>
      <c r="H16" s="66"/>
      <c r="I16" s="72" t="s">
        <v>73</v>
      </c>
      <c r="J16" s="73">
        <v>1216495</v>
      </c>
      <c r="K16" s="74">
        <f>J16/$C$8</f>
        <v>0.47095713672369666</v>
      </c>
      <c r="L16" s="73">
        <v>1151326</v>
      </c>
      <c r="M16" s="74">
        <f>L16/$E$8</f>
        <v>0.4301290507449661</v>
      </c>
      <c r="N16" s="74">
        <f>(L16-J16)/J16</f>
        <v>-5.3571120308755896E-2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febrero 2011</v>
      </c>
      <c r="D20" s="68" t="s">
        <v>49</v>
      </c>
      <c r="E20" s="47" t="str">
        <f>actualizaciones!$A$2</f>
        <v xml:space="preserve">acum. febrero 2012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febrero 2011</v>
      </c>
      <c r="K20" s="68" t="s">
        <v>49</v>
      </c>
      <c r="L20" s="47" t="str">
        <f>actualizaciones!$A$2</f>
        <v xml:space="preserve">acum. febrero 2012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1054066</v>
      </c>
      <c r="D22" s="54">
        <f>C22/$C$8</f>
        <v>0.40807393805794517</v>
      </c>
      <c r="E22" s="71">
        <v>1098986</v>
      </c>
      <c r="F22" s="54">
        <f>E22/$E$8</f>
        <v>0.41057511509512279</v>
      </c>
      <c r="G22" s="54">
        <f>(E22-C22)/C22</f>
        <v>4.2615927275901126E-2</v>
      </c>
      <c r="H22" s="66"/>
      <c r="I22" s="70" t="s">
        <v>89</v>
      </c>
      <c r="J22" s="71">
        <v>60518</v>
      </c>
      <c r="K22" s="54">
        <f>J22/$C$8</f>
        <v>2.3429100818535772E-2</v>
      </c>
      <c r="L22" s="71">
        <v>74638</v>
      </c>
      <c r="M22" s="54">
        <f>L22/$E$8</f>
        <v>2.788434560628595E-2</v>
      </c>
      <c r="N22" s="54">
        <f>(L22-J22)/J22</f>
        <v>0.23331901252519913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733622</v>
      </c>
      <c r="D24" s="74">
        <f>C24/$C$8</f>
        <v>0.2840163885240069</v>
      </c>
      <c r="E24" s="73">
        <v>790602</v>
      </c>
      <c r="F24" s="74">
        <f>E24/$E$8</f>
        <v>0.29536455163617575</v>
      </c>
      <c r="G24" s="74">
        <f>(E24-C24)/C24</f>
        <v>7.7669426489391E-2</v>
      </c>
      <c r="H24" s="66"/>
      <c r="I24" s="72" t="s">
        <v>67</v>
      </c>
      <c r="J24" s="73">
        <v>60518</v>
      </c>
      <c r="K24" s="74">
        <f>J24/$C$8</f>
        <v>2.3429100818535772E-2</v>
      </c>
      <c r="L24" s="73">
        <v>74638</v>
      </c>
      <c r="M24" s="74">
        <f>L24/$E$8</f>
        <v>2.788434560628595E-2</v>
      </c>
      <c r="N24" s="74">
        <f>(L24-J24)/J24</f>
        <v>0.23331901252519913</v>
      </c>
    </row>
    <row r="25" spans="2:16" ht="15" customHeight="1">
      <c r="B25" s="75" t="s">
        <v>77</v>
      </c>
      <c r="C25" s="76">
        <v>608929</v>
      </c>
      <c r="D25" s="60">
        <f>C25/$C$8</f>
        <v>0.23574240609951039</v>
      </c>
      <c r="E25" s="76">
        <v>664353</v>
      </c>
      <c r="F25" s="60">
        <f>E25/$E$8</f>
        <v>0.24819862076385876</v>
      </c>
      <c r="G25" s="61">
        <f>(E25-C25)/C25</f>
        <v>9.1018821570330866E-2</v>
      </c>
      <c r="H25" s="66"/>
      <c r="I25" s="75" t="s">
        <v>77</v>
      </c>
      <c r="J25" s="76">
        <v>14207</v>
      </c>
      <c r="K25" s="60">
        <f>J25/$C$8</f>
        <v>5.5001360806526609E-3</v>
      </c>
      <c r="L25" s="76">
        <v>19457</v>
      </c>
      <c r="M25" s="60">
        <f>L25/$E$8</f>
        <v>7.2690280080053831E-3</v>
      </c>
      <c r="N25" s="61">
        <f>(L25-J25)/J25</f>
        <v>0.36953614415429015</v>
      </c>
    </row>
    <row r="26" spans="2:16" ht="15" customHeight="1">
      <c r="B26" s="75" t="s">
        <v>70</v>
      </c>
      <c r="C26" s="76">
        <v>118777</v>
      </c>
      <c r="D26" s="60">
        <f>C26/$C$8</f>
        <v>4.5983646318834455E-2</v>
      </c>
      <c r="E26" s="76">
        <v>117616</v>
      </c>
      <c r="F26" s="60">
        <f>E26/$E$8</f>
        <v>4.3940689633014396E-2</v>
      </c>
      <c r="G26" s="61">
        <f>(E26-C26)/C26</f>
        <v>-9.7746196654234403E-3</v>
      </c>
      <c r="H26" s="66"/>
      <c r="I26" s="75" t="s">
        <v>70</v>
      </c>
      <c r="J26" s="76">
        <v>21187</v>
      </c>
      <c r="K26" s="60">
        <f>J26/$C$8</f>
        <v>8.2023919997739093E-3</v>
      </c>
      <c r="L26" s="76">
        <v>25053</v>
      </c>
      <c r="M26" s="60">
        <f>L26/$E$8</f>
        <v>9.3596627786688008E-3</v>
      </c>
      <c r="N26" s="61">
        <f>(L26-J26)/J26</f>
        <v>0.18247038278189456</v>
      </c>
    </row>
    <row r="27" spans="2:16" ht="15" customHeight="1">
      <c r="B27" s="75" t="s">
        <v>71</v>
      </c>
      <c r="C27" s="76">
        <v>5916</v>
      </c>
      <c r="D27" s="60">
        <f>C27/$C$8</f>
        <v>2.2903361056620781E-3</v>
      </c>
      <c r="E27" s="76">
        <v>8633</v>
      </c>
      <c r="F27" s="60">
        <f>E27/$E$8</f>
        <v>3.2252412393025888E-3</v>
      </c>
      <c r="G27" s="61">
        <f>(E27-C27)/C27</f>
        <v>0.45926301555104798</v>
      </c>
      <c r="H27" s="66"/>
      <c r="I27" s="75" t="s">
        <v>78</v>
      </c>
      <c r="J27" s="76">
        <v>19505</v>
      </c>
      <c r="K27" s="60">
        <f>J27/$C$8</f>
        <v>7.551218008948416E-3</v>
      </c>
      <c r="L27" s="76">
        <v>23735</v>
      </c>
      <c r="M27" s="60">
        <f>L27/$E$8</f>
        <v>8.8672652397598691E-3</v>
      </c>
      <c r="N27" s="61">
        <f>(L27-J27)/J27</f>
        <v>0.21686746987951808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5619</v>
      </c>
      <c r="K28" s="60">
        <f>J28/$C$8</f>
        <v>2.1753547291607869E-3</v>
      </c>
      <c r="L28" s="76">
        <v>6393</v>
      </c>
      <c r="M28" s="60">
        <f>L28/$E$8</f>
        <v>2.3883895798518999E-3</v>
      </c>
      <c r="N28" s="61">
        <f>(L28-J28)/J28</f>
        <v>0.13774693005872932</v>
      </c>
    </row>
    <row r="29" spans="2:16" ht="15" customHeight="1">
      <c r="B29" s="72" t="s">
        <v>73</v>
      </c>
      <c r="C29" s="73">
        <v>320444</v>
      </c>
      <c r="D29" s="74">
        <f>C29/$C$8</f>
        <v>0.12405754953393829</v>
      </c>
      <c r="E29" s="73">
        <v>308384</v>
      </c>
      <c r="F29" s="74">
        <f>E29/$E$8</f>
        <v>0.11521056345894701</v>
      </c>
      <c r="G29" s="74">
        <f>(E29-C29)/C29</f>
        <v>-3.7635281047546529E-2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febrero 2011</v>
      </c>
      <c r="D36" s="68" t="s">
        <v>49</v>
      </c>
      <c r="E36" s="47" t="str">
        <f>actualizaciones!$A$2</f>
        <v xml:space="preserve">acum. febrero 2012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6993514</v>
      </c>
      <c r="D38" s="54">
        <f>C38/$C$38</f>
        <v>1</v>
      </c>
      <c r="E38" s="71">
        <v>7114998</v>
      </c>
      <c r="F38" s="54">
        <f>E38/$E$38</f>
        <v>1</v>
      </c>
      <c r="G38" s="54">
        <f>E38/C38-1</f>
        <v>1.7370952571196696E-2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3986041</v>
      </c>
      <c r="D40" s="74">
        <f t="shared" ref="D40:D45" si="0">C40/$C$38</f>
        <v>0.56996253957595566</v>
      </c>
      <c r="E40" s="73">
        <v>4262142</v>
      </c>
      <c r="F40" s="74">
        <f t="shared" ref="F40:F45" si="1">E40/$E$38</f>
        <v>0.59903628925826824</v>
      </c>
      <c r="G40" s="74">
        <f t="shared" ref="G40:G45" si="2">E40/C40-1</f>
        <v>6.9266974423996208E-2</v>
      </c>
      <c r="H40" s="66"/>
      <c r="I40" s="66"/>
    </row>
    <row r="41" spans="2:14" ht="15" customHeight="1">
      <c r="B41" s="75" t="s">
        <v>68</v>
      </c>
      <c r="C41" s="76">
        <v>486751</v>
      </c>
      <c r="D41" s="60">
        <f t="shared" si="0"/>
        <v>6.960034683565372E-2</v>
      </c>
      <c r="E41" s="76">
        <v>598055</v>
      </c>
      <c r="F41" s="60">
        <f t="shared" si="1"/>
        <v>8.405554014210545E-2</v>
      </c>
      <c r="G41" s="61">
        <f t="shared" si="2"/>
        <v>0.22866722410431617</v>
      </c>
      <c r="H41" s="66"/>
      <c r="I41" s="66"/>
    </row>
    <row r="42" spans="2:14" ht="15" customHeight="1">
      <c r="B42" s="75" t="s">
        <v>69</v>
      </c>
      <c r="C42" s="76">
        <v>2541894</v>
      </c>
      <c r="D42" s="60">
        <f t="shared" si="0"/>
        <v>0.36346449009753895</v>
      </c>
      <c r="E42" s="76">
        <v>2705022</v>
      </c>
      <c r="F42" s="60">
        <f t="shared" si="1"/>
        <v>0.38018591150693226</v>
      </c>
      <c r="G42" s="61">
        <f t="shared" si="2"/>
        <v>6.4175768147688217E-2</v>
      </c>
      <c r="H42" s="66"/>
      <c r="I42" s="66"/>
    </row>
    <row r="43" spans="2:14" ht="15" customHeight="1">
      <c r="B43" s="75" t="s">
        <v>70</v>
      </c>
      <c r="C43" s="76">
        <v>853831</v>
      </c>
      <c r="D43" s="60">
        <f t="shared" si="0"/>
        <v>0.12208898130467745</v>
      </c>
      <c r="E43" s="76">
        <v>832892</v>
      </c>
      <c r="F43" s="60">
        <f t="shared" si="1"/>
        <v>0.11706145244172943</v>
      </c>
      <c r="G43" s="61">
        <f t="shared" si="2"/>
        <v>-2.4523588391613838E-2</v>
      </c>
      <c r="H43" s="66"/>
      <c r="I43" s="66"/>
    </row>
    <row r="44" spans="2:14" ht="15" customHeight="1">
      <c r="B44" s="75" t="s">
        <v>78</v>
      </c>
      <c r="C44" s="76">
        <v>71102</v>
      </c>
      <c r="D44" s="60">
        <f t="shared" si="0"/>
        <v>1.0166848883122276E-2</v>
      </c>
      <c r="E44" s="76">
        <v>84893</v>
      </c>
      <c r="F44" s="60">
        <f t="shared" si="1"/>
        <v>1.1931556410838063E-2</v>
      </c>
      <c r="G44" s="61">
        <f t="shared" si="2"/>
        <v>0.19396078872605549</v>
      </c>
      <c r="H44" s="66"/>
      <c r="I44" s="66"/>
    </row>
    <row r="45" spans="2:14" ht="15" customHeight="1">
      <c r="B45" s="75" t="s">
        <v>79</v>
      </c>
      <c r="C45" s="76">
        <v>32463</v>
      </c>
      <c r="D45" s="60">
        <f t="shared" si="0"/>
        <v>4.6418724549632702E-3</v>
      </c>
      <c r="E45" s="76">
        <v>41280</v>
      </c>
      <c r="F45" s="60">
        <f t="shared" si="1"/>
        <v>5.801828756663038E-3</v>
      </c>
      <c r="G45" s="61">
        <f t="shared" si="2"/>
        <v>0.27160151557157386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3007473</v>
      </c>
      <c r="D47" s="74">
        <f>C47/$C$38</f>
        <v>0.43003746042404434</v>
      </c>
      <c r="E47" s="73">
        <v>2852856</v>
      </c>
      <c r="F47" s="74">
        <f>E47/$E$38</f>
        <v>0.40096371074173176</v>
      </c>
      <c r="G47" s="74">
        <f>E47/C47-1</f>
        <v>-5.1410935360018173E-2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P45" sqref="P45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43</v>
      </c>
      <c r="C8" s="95">
        <v>72.706421305454981</v>
      </c>
      <c r="D8" s="26">
        <f>C8/C21-1</f>
        <v>-7.4208695501026822E-3</v>
      </c>
      <c r="E8" s="96">
        <v>73.905716305434197</v>
      </c>
      <c r="F8" s="28">
        <f t="shared" ref="F8:F9" si="0">E8/E21-1</f>
        <v>-1.2351779962124887E-2</v>
      </c>
      <c r="G8" s="95">
        <v>75.392644575135193</v>
      </c>
      <c r="H8" s="26">
        <f t="shared" ref="H8:H9" si="1">G8/G21-1</f>
        <v>-6.6845247017761622E-3</v>
      </c>
      <c r="I8" s="96">
        <v>77.805629722206405</v>
      </c>
      <c r="J8" s="28">
        <f t="shared" ref="J8:J9" si="2">I8/I21-1</f>
        <v>3.7961976016627652E-2</v>
      </c>
      <c r="K8" s="95">
        <v>57.626604530601597</v>
      </c>
      <c r="L8" s="26">
        <f t="shared" ref="L8:L9" si="3">K8/K21-1</f>
        <v>-1.0702068144178623E-2</v>
      </c>
    </row>
    <row r="9" spans="2:18">
      <c r="B9" s="24" t="s">
        <v>44</v>
      </c>
      <c r="C9" s="95">
        <v>69.905525398542011</v>
      </c>
      <c r="D9" s="26">
        <f t="shared" ref="D9:D10" si="4">C9/C22-1</f>
        <v>0.10663672820066972</v>
      </c>
      <c r="E9" s="96">
        <v>73.95768457866609</v>
      </c>
      <c r="F9" s="28">
        <f t="shared" si="0"/>
        <v>0.13658651573176739</v>
      </c>
      <c r="G9" s="95">
        <v>71.917100848268845</v>
      </c>
      <c r="H9" s="26">
        <f t="shared" si="1"/>
        <v>5.5431477080552405E-2</v>
      </c>
      <c r="I9" s="96">
        <v>73.22381357283308</v>
      </c>
      <c r="J9" s="28">
        <f t="shared" si="2"/>
        <v>0.11012452354204205</v>
      </c>
      <c r="K9" s="95">
        <v>42.359830261443811</v>
      </c>
      <c r="L9" s="26">
        <f t="shared" si="3"/>
        <v>-0.1112079256935834</v>
      </c>
    </row>
    <row r="10" spans="2:18" ht="25.5">
      <c r="B10" s="30" t="str">
        <f>actualizaciones!$A$2</f>
        <v xml:space="preserve">acum. febrero 2012 </v>
      </c>
      <c r="C10" s="97">
        <v>71.259291753549945</v>
      </c>
      <c r="D10" s="32">
        <v>4.8670770887766723E-2</v>
      </c>
      <c r="E10" s="98">
        <v>73.932566579937358</v>
      </c>
      <c r="F10" s="34">
        <v>6.0704854915160755E-2</v>
      </c>
      <c r="G10" s="98">
        <v>73.596946982920898</v>
      </c>
      <c r="H10" s="34">
        <v>2.4693666516518498E-2</v>
      </c>
      <c r="I10" s="98">
        <v>75.438358045030199</v>
      </c>
      <c r="J10" s="34">
        <v>7.4136308020742669E-2</v>
      </c>
      <c r="K10" s="98">
        <v>49.738771158203384</v>
      </c>
      <c r="L10" s="34">
        <v>-5.5877282914786219E-2</v>
      </c>
      <c r="O10" s="21"/>
      <c r="P10" s="21"/>
      <c r="Q10" s="21"/>
      <c r="R10" s="21"/>
    </row>
    <row r="11" spans="2:18" outlineLevel="1">
      <c r="B11" s="24" t="s">
        <v>33</v>
      </c>
      <c r="C11" s="95">
        <v>61.316912547451679</v>
      </c>
      <c r="D11" s="26">
        <f t="shared" ref="D11:D22" si="5">C11/C24-1</f>
        <v>9.5419818839440174E-2</v>
      </c>
      <c r="E11" s="96">
        <v>64.098115758484923</v>
      </c>
      <c r="F11" s="28">
        <f t="shared" ref="F11:F22" si="6">E11/E24-1</f>
        <v>9.7382567342662707E-2</v>
      </c>
      <c r="G11" s="95">
        <v>64.757269359181606</v>
      </c>
      <c r="H11" s="26">
        <f t="shared" ref="H11:H22" si="7">G11/G24-1</f>
        <v>9.5167755102005813E-2</v>
      </c>
      <c r="I11" s="96">
        <v>64.465254595089306</v>
      </c>
      <c r="J11" s="28">
        <f t="shared" ref="J11:J22" si="8">I11/I24-1</f>
        <v>0.14839140816470708</v>
      </c>
      <c r="K11" s="95">
        <v>48.479840817496587</v>
      </c>
      <c r="L11" s="26">
        <f t="shared" ref="L11:L22" si="9">K11/K24-1</f>
        <v>2.4077752798829399E-2</v>
      </c>
    </row>
    <row r="12" spans="2:18" outlineLevel="1">
      <c r="B12" s="24" t="s">
        <v>34</v>
      </c>
      <c r="C12" s="95">
        <v>66.875281578891389</v>
      </c>
      <c r="D12" s="26">
        <f t="shared" si="5"/>
        <v>9.1118939073830729E-2</v>
      </c>
      <c r="E12" s="96">
        <v>69.8</v>
      </c>
      <c r="F12" s="28">
        <f t="shared" si="6"/>
        <v>7.9826732673267342E-2</v>
      </c>
      <c r="G12" s="95">
        <v>71</v>
      </c>
      <c r="H12" s="26">
        <f t="shared" si="7"/>
        <v>9.1803782869444905E-2</v>
      </c>
      <c r="I12" s="96">
        <v>65.61</v>
      </c>
      <c r="J12" s="28">
        <f t="shared" si="8"/>
        <v>0.13492475350285416</v>
      </c>
      <c r="K12" s="95">
        <v>52.5</v>
      </c>
      <c r="L12" s="26">
        <f t="shared" si="9"/>
        <v>8.0645161290322509E-3</v>
      </c>
    </row>
    <row r="13" spans="2:18" outlineLevel="1">
      <c r="B13" s="24" t="s">
        <v>35</v>
      </c>
      <c r="C13" s="95">
        <v>62.62</v>
      </c>
      <c r="D13" s="26">
        <f t="shared" si="5"/>
        <v>0.11081987234246893</v>
      </c>
      <c r="E13" s="96">
        <v>69.89</v>
      </c>
      <c r="F13" s="28">
        <f t="shared" si="6"/>
        <v>0.15961506553841054</v>
      </c>
      <c r="G13" s="95">
        <v>67.28</v>
      </c>
      <c r="H13" s="26">
        <f t="shared" si="7"/>
        <v>5.2071931196246979E-2</v>
      </c>
      <c r="I13" s="96">
        <v>47.53</v>
      </c>
      <c r="J13" s="28">
        <f t="shared" si="8"/>
        <v>0.10457820125493833</v>
      </c>
      <c r="K13" s="95">
        <v>46.47</v>
      </c>
      <c r="L13" s="26">
        <f t="shared" si="9"/>
        <v>1.7245095925846332E-3</v>
      </c>
    </row>
    <row r="14" spans="2:18" outlineLevel="1">
      <c r="B14" s="24" t="s">
        <v>36</v>
      </c>
      <c r="C14" s="95">
        <v>61.680984892869503</v>
      </c>
      <c r="D14" s="26">
        <f t="shared" si="5"/>
        <v>0.16991745383896695</v>
      </c>
      <c r="E14" s="96">
        <v>67.619655908414714</v>
      </c>
      <c r="F14" s="28">
        <f t="shared" si="6"/>
        <v>0.17931649422456308</v>
      </c>
      <c r="G14" s="95">
        <v>65.663431674512012</v>
      </c>
      <c r="H14" s="26">
        <f t="shared" si="7"/>
        <v>0.16829027928631768</v>
      </c>
      <c r="I14" s="96">
        <v>53.547814540823239</v>
      </c>
      <c r="J14" s="28">
        <f t="shared" si="8"/>
        <v>0.19598959001221661</v>
      </c>
      <c r="K14" s="95">
        <v>46.633559853633038</v>
      </c>
      <c r="L14" s="26">
        <f t="shared" si="9"/>
        <v>0.2058908407343305</v>
      </c>
    </row>
    <row r="15" spans="2:18" outlineLevel="1">
      <c r="B15" s="24" t="s">
        <v>37</v>
      </c>
      <c r="C15" s="95">
        <v>72.207141267946596</v>
      </c>
      <c r="D15" s="26">
        <f t="shared" si="5"/>
        <v>8.8036657975689714E-2</v>
      </c>
      <c r="E15" s="96">
        <v>76.209999999999994</v>
      </c>
      <c r="F15" s="28">
        <f t="shared" si="6"/>
        <v>6.7816889574920269E-2</v>
      </c>
      <c r="G15" s="95">
        <v>76.319999999999993</v>
      </c>
      <c r="H15" s="26">
        <f t="shared" si="7"/>
        <v>7.7176603153649159E-2</v>
      </c>
      <c r="I15" s="96">
        <v>65.08</v>
      </c>
      <c r="J15" s="28">
        <f t="shared" si="8"/>
        <v>0.15999678609817281</v>
      </c>
      <c r="K15" s="95">
        <v>31.73</v>
      </c>
      <c r="L15" s="26">
        <f t="shared" si="9"/>
        <v>-0.15341515474919953</v>
      </c>
    </row>
    <row r="16" spans="2:18" outlineLevel="1">
      <c r="B16" s="24" t="s">
        <v>38</v>
      </c>
      <c r="C16" s="95">
        <v>66.516495416177889</v>
      </c>
      <c r="D16" s="26">
        <f t="shared" si="5"/>
        <v>0.11020050561954653</v>
      </c>
      <c r="E16" s="96">
        <v>72.86</v>
      </c>
      <c r="F16" s="28">
        <f t="shared" si="6"/>
        <v>8.5459489706793068E-2</v>
      </c>
      <c r="G16" s="95">
        <v>71.650000000000006</v>
      </c>
      <c r="H16" s="26">
        <f t="shared" si="7"/>
        <v>9.3161776208295022E-2</v>
      </c>
      <c r="I16" s="96">
        <v>54.2</v>
      </c>
      <c r="J16" s="28">
        <f t="shared" si="8"/>
        <v>0.16041055270434579</v>
      </c>
      <c r="K16" s="95">
        <v>45.807977718853131</v>
      </c>
      <c r="L16" s="26">
        <f t="shared" si="9"/>
        <v>0.20547309786455603</v>
      </c>
    </row>
    <row r="17" spans="2:18" outlineLevel="1">
      <c r="B17" s="24" t="s">
        <v>39</v>
      </c>
      <c r="C17" s="95">
        <v>55.14</v>
      </c>
      <c r="D17" s="26">
        <f t="shared" si="5"/>
        <v>0.11074921090365808</v>
      </c>
      <c r="E17" s="96">
        <v>59.91</v>
      </c>
      <c r="F17" s="28">
        <f t="shared" si="6"/>
        <v>0.14386964814812964</v>
      </c>
      <c r="G17" s="95">
        <v>59.53</v>
      </c>
      <c r="H17" s="26">
        <f t="shared" si="7"/>
        <v>0.13919814848692913</v>
      </c>
      <c r="I17" s="96">
        <v>49.13</v>
      </c>
      <c r="J17" s="28">
        <f t="shared" si="8"/>
        <v>-2.4198057001118545E-2</v>
      </c>
      <c r="K17" s="95">
        <v>43.23</v>
      </c>
      <c r="L17" s="26">
        <f t="shared" si="9"/>
        <v>0.24295572167912582</v>
      </c>
      <c r="N17" s="29"/>
      <c r="O17" s="29"/>
      <c r="P17" s="29"/>
    </row>
    <row r="18" spans="2:18" outlineLevel="1">
      <c r="B18" s="24" t="s">
        <v>40</v>
      </c>
      <c r="C18" s="95">
        <v>48.47286530124947</v>
      </c>
      <c r="D18" s="26">
        <f t="shared" si="5"/>
        <v>9.2167922798642055E-2</v>
      </c>
      <c r="E18" s="96">
        <v>52.918355681483774</v>
      </c>
      <c r="F18" s="28">
        <f t="shared" si="6"/>
        <v>9.2383080438528165E-2</v>
      </c>
      <c r="G18" s="95">
        <v>49.935852520611419</v>
      </c>
      <c r="H18" s="26">
        <f t="shared" si="7"/>
        <v>9.6456451057660653E-2</v>
      </c>
      <c r="I18" s="96">
        <v>42.827469191379926</v>
      </c>
      <c r="J18" s="28">
        <f t="shared" si="8"/>
        <v>-3.8077040704200926E-2</v>
      </c>
      <c r="K18" s="95">
        <v>44.130755339065892</v>
      </c>
      <c r="L18" s="26">
        <f t="shared" si="9"/>
        <v>0.35313862870897883</v>
      </c>
    </row>
    <row r="19" spans="2:18" outlineLevel="1">
      <c r="B19" s="24" t="s">
        <v>41</v>
      </c>
      <c r="C19" s="95">
        <v>64.732779937093213</v>
      </c>
      <c r="D19" s="26">
        <f t="shared" si="5"/>
        <v>0.28307588975622822</v>
      </c>
      <c r="E19" s="96">
        <v>68.500899523968727</v>
      </c>
      <c r="F19" s="28">
        <f t="shared" si="6"/>
        <v>0.2282372390336207</v>
      </c>
      <c r="G19" s="95">
        <v>67.184464794772822</v>
      </c>
      <c r="H19" s="26">
        <f t="shared" si="7"/>
        <v>0.31659261662012539</v>
      </c>
      <c r="I19" s="96">
        <v>56.964383992452234</v>
      </c>
      <c r="J19" s="28">
        <f t="shared" si="8"/>
        <v>0.23817162041391637</v>
      </c>
      <c r="K19" s="95">
        <v>45.752439650744734</v>
      </c>
      <c r="L19" s="26">
        <f t="shared" si="9"/>
        <v>0.24752205682901796</v>
      </c>
    </row>
    <row r="20" spans="2:18" outlineLevel="1">
      <c r="B20" s="24" t="s">
        <v>42</v>
      </c>
      <c r="C20" s="95">
        <v>67.628520568727808</v>
      </c>
      <c r="D20" s="26">
        <f t="shared" si="5"/>
        <v>0.1787627117731041</v>
      </c>
      <c r="E20" s="96">
        <v>69.158627957605532</v>
      </c>
      <c r="F20" s="28">
        <f t="shared" si="6"/>
        <v>0.1947350402938457</v>
      </c>
      <c r="G20" s="95">
        <v>70.762665312509924</v>
      </c>
      <c r="H20" s="26">
        <f t="shared" si="7"/>
        <v>0.1627521780163883</v>
      </c>
      <c r="I20" s="96">
        <v>70.13</v>
      </c>
      <c r="J20" s="28">
        <f t="shared" si="8"/>
        <v>0.21428151516519223</v>
      </c>
      <c r="K20" s="95">
        <v>56.860016236724817</v>
      </c>
      <c r="L20" s="26">
        <f t="shared" si="9"/>
        <v>0.55057154412771014</v>
      </c>
    </row>
    <row r="21" spans="2:18" outlineLevel="1">
      <c r="B21" s="24" t="s">
        <v>43</v>
      </c>
      <c r="C21" s="95">
        <v>73.25</v>
      </c>
      <c r="D21" s="26">
        <f>C21/C34-1</f>
        <v>0.20180278838738097</v>
      </c>
      <c r="E21" s="96">
        <v>74.83</v>
      </c>
      <c r="F21" s="28">
        <f t="shared" si="6"/>
        <v>0.22913929040735859</v>
      </c>
      <c r="G21" s="95">
        <v>75.900000000000006</v>
      </c>
      <c r="H21" s="26">
        <f t="shared" si="7"/>
        <v>0.21284755512943443</v>
      </c>
      <c r="I21" s="96">
        <v>74.959999999999994</v>
      </c>
      <c r="J21" s="28">
        <f t="shared" si="8"/>
        <v>9.334889148191361E-2</v>
      </c>
      <c r="K21" s="95">
        <v>58.25</v>
      </c>
      <c r="L21" s="26">
        <f t="shared" si="9"/>
        <v>0.17938854019032191</v>
      </c>
    </row>
    <row r="22" spans="2:18" outlineLevel="1">
      <c r="B22" s="24" t="s">
        <v>44</v>
      </c>
      <c r="C22" s="95">
        <v>63.169352342213095</v>
      </c>
      <c r="D22" s="26">
        <f t="shared" si="5"/>
        <v>8.4178259266423305E-2</v>
      </c>
      <c r="E22" s="96">
        <v>65.069999999999993</v>
      </c>
      <c r="F22" s="28">
        <f t="shared" si="6"/>
        <v>0.10082896295043131</v>
      </c>
      <c r="G22" s="95">
        <v>68.14</v>
      </c>
      <c r="H22" s="26">
        <f t="shared" si="7"/>
        <v>0.10923001790656039</v>
      </c>
      <c r="I22" s="96">
        <v>65.959999999999994</v>
      </c>
      <c r="J22" s="28">
        <f t="shared" si="8"/>
        <v>1.9632091513371419E-2</v>
      </c>
      <c r="K22" s="95">
        <v>47.66</v>
      </c>
      <c r="L22" s="26">
        <f t="shared" si="9"/>
        <v>0.29159891598915988</v>
      </c>
    </row>
    <row r="23" spans="2:18" ht="15" customHeight="1">
      <c r="B23" s="35">
        <v>2011</v>
      </c>
      <c r="C23" s="99">
        <v>63.562077784569098</v>
      </c>
      <c r="D23" s="37">
        <f>C23/C36-1</f>
        <v>0.13292697783112573</v>
      </c>
      <c r="E23" s="99">
        <v>67.503988357350664</v>
      </c>
      <c r="F23" s="37">
        <f>E23/E36-1</f>
        <v>0.13531091400353445</v>
      </c>
      <c r="G23" s="99">
        <v>67.262910727200278</v>
      </c>
      <c r="H23" s="37">
        <f>G23/G36-1</f>
        <v>0.13004998387293454</v>
      </c>
      <c r="I23" s="99">
        <v>59.114333669986991</v>
      </c>
      <c r="J23" s="37">
        <f>I23/I36-1</f>
        <v>0.11515895252531783</v>
      </c>
      <c r="K23" s="99">
        <v>46.774626312643825</v>
      </c>
      <c r="L23" s="37">
        <f>K23/K36-1</f>
        <v>0.16478959207441468</v>
      </c>
      <c r="O23" s="21"/>
      <c r="P23" s="21"/>
      <c r="Q23" s="21"/>
      <c r="R23" s="21"/>
    </row>
    <row r="24" spans="2:18" hidden="1" outlineLevel="1">
      <c r="B24" s="24" t="s">
        <v>33</v>
      </c>
      <c r="C24" s="95">
        <v>55.975719530448927</v>
      </c>
      <c r="D24" s="26">
        <f>C24/C37-1</f>
        <v>4.5511903302423162E-2</v>
      </c>
      <c r="E24" s="96">
        <v>58.41</v>
      </c>
      <c r="F24" s="28">
        <f>E24/E37-1</f>
        <v>5.2397657741426018E-2</v>
      </c>
      <c r="G24" s="95">
        <v>59.13</v>
      </c>
      <c r="H24" s="26">
        <f>G24/G37-1</f>
        <v>8.7612937132006019E-2</v>
      </c>
      <c r="I24" s="96">
        <v>56.135263758298194</v>
      </c>
      <c r="J24" s="28">
        <f>I24/I37-1</f>
        <v>-2.387901905193468E-2</v>
      </c>
      <c r="K24" s="95">
        <v>47.34</v>
      </c>
      <c r="L24" s="26">
        <f>K24/K37-1</f>
        <v>1.8605211220756424E-2</v>
      </c>
    </row>
    <row r="25" spans="2:18" hidden="1" outlineLevel="1">
      <c r="B25" s="24" t="s">
        <v>34</v>
      </c>
      <c r="C25" s="95">
        <v>61.290551546705636</v>
      </c>
      <c r="D25" s="26">
        <f t="shared" ref="D25:F75" si="10">C25/C38-1</f>
        <v>0.11613351176960762</v>
      </c>
      <c r="E25" s="96">
        <v>64.64</v>
      </c>
      <c r="F25" s="28">
        <f t="shared" si="10"/>
        <v>0.10085730566187268</v>
      </c>
      <c r="G25" s="95">
        <v>65.03</v>
      </c>
      <c r="H25" s="26">
        <f t="shared" ref="H25:H35" si="11">G25/G38-1</f>
        <v>0.19095136466173446</v>
      </c>
      <c r="I25" s="96">
        <v>57.81</v>
      </c>
      <c r="J25" s="28">
        <f t="shared" ref="J25:J35" si="12">I25/I38-1</f>
        <v>1.3015310863451646E-2</v>
      </c>
      <c r="K25" s="95">
        <v>52.08</v>
      </c>
      <c r="L25" s="26">
        <f t="shared" ref="L25:L35" si="13">K25/K38-1</f>
        <v>0.41216055443257282</v>
      </c>
    </row>
    <row r="26" spans="2:18" hidden="1" outlineLevel="1">
      <c r="B26" s="24" t="s">
        <v>35</v>
      </c>
      <c r="C26" s="95">
        <v>56.372776144118234</v>
      </c>
      <c r="D26" s="26">
        <f t="shared" si="10"/>
        <v>0.1051149329562584</v>
      </c>
      <c r="E26" s="96">
        <v>60.27</v>
      </c>
      <c r="F26" s="28">
        <f t="shared" si="10"/>
        <v>0.10150459793136801</v>
      </c>
      <c r="G26" s="95">
        <v>63.95</v>
      </c>
      <c r="H26" s="26">
        <f t="shared" si="11"/>
        <v>0.15475616110037338</v>
      </c>
      <c r="I26" s="96">
        <v>43.03</v>
      </c>
      <c r="J26" s="28">
        <f t="shared" si="12"/>
        <v>1.3513729680979303E-2</v>
      </c>
      <c r="K26" s="95">
        <v>46.39</v>
      </c>
      <c r="L26" s="26">
        <f t="shared" si="13"/>
        <v>0.24300219537452539</v>
      </c>
    </row>
    <row r="27" spans="2:18" hidden="1" outlineLevel="1">
      <c r="B27" s="24" t="s">
        <v>36</v>
      </c>
      <c r="C27" s="95">
        <v>52.722510199732064</v>
      </c>
      <c r="D27" s="26">
        <f t="shared" si="10"/>
        <v>5.9118230753032686E-2</v>
      </c>
      <c r="E27" s="96">
        <v>57.338005734310293</v>
      </c>
      <c r="F27" s="28">
        <f t="shared" si="10"/>
        <v>5.3233022305479327E-2</v>
      </c>
      <c r="G27" s="95">
        <v>56.204723122941957</v>
      </c>
      <c r="H27" s="26">
        <f t="shared" si="11"/>
        <v>8.148399312953547E-2</v>
      </c>
      <c r="I27" s="96">
        <v>44.772809887313706</v>
      </c>
      <c r="J27" s="28">
        <f t="shared" si="12"/>
        <v>-2.3919557721523654E-2</v>
      </c>
      <c r="K27" s="95">
        <v>38.671460366375619</v>
      </c>
      <c r="L27" s="26">
        <f t="shared" si="13"/>
        <v>0.12319083259876917</v>
      </c>
    </row>
    <row r="28" spans="2:18" hidden="1" outlineLevel="1">
      <c r="B28" s="24" t="s">
        <v>37</v>
      </c>
      <c r="C28" s="95">
        <v>66.364621760345088</v>
      </c>
      <c r="D28" s="26">
        <f t="shared" si="10"/>
        <v>4.8647891791392839E-2</v>
      </c>
      <c r="E28" s="96">
        <v>71.369914396407324</v>
      </c>
      <c r="F28" s="28">
        <f t="shared" si="10"/>
        <v>2.5724552980846971E-2</v>
      </c>
      <c r="G28" s="95">
        <v>70.851891673619704</v>
      </c>
      <c r="H28" s="26">
        <f t="shared" si="11"/>
        <v>9.2887423625169108E-2</v>
      </c>
      <c r="I28" s="96">
        <v>56.103603716788363</v>
      </c>
      <c r="J28" s="28">
        <f t="shared" si="12"/>
        <v>-0.12173444400769629</v>
      </c>
      <c r="K28" s="95">
        <v>37.479999999999997</v>
      </c>
      <c r="L28" s="26">
        <f t="shared" si="13"/>
        <v>0.36043557168784024</v>
      </c>
    </row>
    <row r="29" spans="2:18" hidden="1" outlineLevel="1">
      <c r="B29" s="24" t="s">
        <v>38</v>
      </c>
      <c r="C29" s="95">
        <v>59.913948047662259</v>
      </c>
      <c r="D29" s="26">
        <f t="shared" si="10"/>
        <v>6.3081132242310378E-2</v>
      </c>
      <c r="E29" s="96">
        <v>67.123647350193707</v>
      </c>
      <c r="F29" s="28">
        <f t="shared" si="10"/>
        <v>9.6075234327134273E-2</v>
      </c>
      <c r="G29" s="95">
        <v>65.543821197739675</v>
      </c>
      <c r="H29" s="26">
        <f t="shared" si="11"/>
        <v>8.6421700608978469E-2</v>
      </c>
      <c r="I29" s="96">
        <v>46.707606953148165</v>
      </c>
      <c r="J29" s="28">
        <f t="shared" si="12"/>
        <v>-9.28800358681654E-2</v>
      </c>
      <c r="K29" s="95">
        <v>38</v>
      </c>
      <c r="L29" s="26">
        <f t="shared" si="13"/>
        <v>8.2004555808656177E-2</v>
      </c>
    </row>
    <row r="30" spans="2:18" hidden="1" outlineLevel="1">
      <c r="B30" s="24" t="s">
        <v>39</v>
      </c>
      <c r="C30" s="95">
        <v>49.642168960120578</v>
      </c>
      <c r="D30" s="26">
        <f t="shared" si="10"/>
        <v>7.3443333386952414E-2</v>
      </c>
      <c r="E30" s="96">
        <v>52.37484891481423</v>
      </c>
      <c r="F30" s="28">
        <f t="shared" si="10"/>
        <v>6.2154692517966126E-2</v>
      </c>
      <c r="G30" s="95">
        <v>52.256054031572219</v>
      </c>
      <c r="H30" s="26">
        <f t="shared" si="11"/>
        <v>7.410205102281453E-2</v>
      </c>
      <c r="I30" s="96">
        <v>50.348331802877254</v>
      </c>
      <c r="J30" s="28">
        <f t="shared" si="12"/>
        <v>7.8898167490600635E-2</v>
      </c>
      <c r="K30" s="95">
        <v>34.78</v>
      </c>
      <c r="L30" s="26">
        <f t="shared" si="13"/>
        <v>-6.0264251654686407E-2</v>
      </c>
      <c r="N30" s="29"/>
      <c r="O30" s="29"/>
      <c r="P30" s="29"/>
    </row>
    <row r="31" spans="2:18" hidden="1" outlineLevel="1">
      <c r="B31" s="24" t="s">
        <v>40</v>
      </c>
      <c r="C31" s="95">
        <v>44.382245888562132</v>
      </c>
      <c r="D31" s="26">
        <f t="shared" si="10"/>
        <v>5.1243076318947756E-2</v>
      </c>
      <c r="E31" s="96">
        <v>48.443038554057559</v>
      </c>
      <c r="F31" s="28">
        <f t="shared" si="10"/>
        <v>9.0813748121088889E-2</v>
      </c>
      <c r="G31" s="95">
        <v>45.54294196768366</v>
      </c>
      <c r="H31" s="26">
        <f t="shared" si="11"/>
        <v>4.7204919928343525E-2</v>
      </c>
      <c r="I31" s="96">
        <v>44.522764299890397</v>
      </c>
      <c r="J31" s="28">
        <f t="shared" si="12"/>
        <v>5.3045513242440778E-2</v>
      </c>
      <c r="K31" s="95">
        <v>32.613624652169435</v>
      </c>
      <c r="L31" s="26">
        <f t="shared" si="13"/>
        <v>-0.15112897834020211</v>
      </c>
    </row>
    <row r="32" spans="2:18" hidden="1" outlineLevel="1">
      <c r="B32" s="24" t="s">
        <v>41</v>
      </c>
      <c r="C32" s="95">
        <v>50.451248015728673</v>
      </c>
      <c r="D32" s="26">
        <f t="shared" si="10"/>
        <v>-3.9832716267403034E-2</v>
      </c>
      <c r="E32" s="96">
        <v>55.771716853224028</v>
      </c>
      <c r="F32" s="28">
        <f t="shared" si="10"/>
        <v>-4.5498430163541936E-3</v>
      </c>
      <c r="G32" s="95">
        <v>51.02904569466947</v>
      </c>
      <c r="H32" s="26">
        <f t="shared" si="11"/>
        <v>-5.466754919100647E-2</v>
      </c>
      <c r="I32" s="96">
        <v>46.00685644322008</v>
      </c>
      <c r="J32" s="28">
        <f t="shared" si="12"/>
        <v>-0.11712039065016155</v>
      </c>
      <c r="K32" s="95">
        <v>36.674653887113948</v>
      </c>
      <c r="L32" s="26">
        <f t="shared" si="13"/>
        <v>-6.6802700073436361E-2</v>
      </c>
    </row>
    <row r="33" spans="2:17" hidden="1" outlineLevel="1">
      <c r="B33" s="24" t="s">
        <v>42</v>
      </c>
      <c r="C33" s="95">
        <v>57.372463425654566</v>
      </c>
      <c r="D33" s="26">
        <f t="shared" si="10"/>
        <v>2.2417830811127804E-3</v>
      </c>
      <c r="E33" s="96">
        <v>57.886163563593087</v>
      </c>
      <c r="F33" s="28">
        <f t="shared" si="10"/>
        <v>1.5190521985146921E-2</v>
      </c>
      <c r="G33" s="95">
        <v>60.857908202957212</v>
      </c>
      <c r="H33" s="26">
        <f t="shared" si="11"/>
        <v>1.0425173550675959E-2</v>
      </c>
      <c r="I33" s="96">
        <v>57.754317367220594</v>
      </c>
      <c r="J33" s="28">
        <f t="shared" si="12"/>
        <v>-5.6610301090810222E-2</v>
      </c>
      <c r="K33" s="95">
        <v>36.670359682572403</v>
      </c>
      <c r="L33" s="26">
        <f t="shared" si="13"/>
        <v>-0.21527156681848048</v>
      </c>
    </row>
    <row r="34" spans="2:17" hidden="1" outlineLevel="1">
      <c r="B34" s="24" t="s">
        <v>43</v>
      </c>
      <c r="C34" s="95">
        <v>60.950099889757524</v>
      </c>
      <c r="D34" s="26">
        <f t="shared" si="10"/>
        <v>4.05339196311294E-3</v>
      </c>
      <c r="E34" s="96">
        <v>60.88</v>
      </c>
      <c r="F34" s="28">
        <f t="shared" si="10"/>
        <v>7.1133167907362349E-3</v>
      </c>
      <c r="G34" s="95">
        <v>62.58</v>
      </c>
      <c r="H34" s="26">
        <f t="shared" si="11"/>
        <v>-2.931596091205213E-2</v>
      </c>
      <c r="I34" s="96">
        <v>68.56</v>
      </c>
      <c r="J34" s="28">
        <f t="shared" si="12"/>
        <v>4.2262085740346622E-2</v>
      </c>
      <c r="K34" s="95">
        <v>49.39</v>
      </c>
      <c r="L34" s="26">
        <f t="shared" si="13"/>
        <v>-0.10880548538433776</v>
      </c>
    </row>
    <row r="35" spans="2:17" hidden="1" outlineLevel="1">
      <c r="B35" s="24" t="s">
        <v>44</v>
      </c>
      <c r="C35" s="95">
        <v>58.264728887807387</v>
      </c>
      <c r="D35" s="26">
        <f t="shared" si="10"/>
        <v>-2.2362553070906399E-2</v>
      </c>
      <c r="E35" s="96">
        <v>59.11</v>
      </c>
      <c r="F35" s="28">
        <f t="shared" si="10"/>
        <v>-3.4150326797385722E-2</v>
      </c>
      <c r="G35" s="95">
        <v>61.43</v>
      </c>
      <c r="H35" s="26">
        <f t="shared" si="11"/>
        <v>-2.4456090201683378E-2</v>
      </c>
      <c r="I35" s="96">
        <v>64.69</v>
      </c>
      <c r="J35" s="28">
        <f t="shared" si="12"/>
        <v>-2.6632560938910532E-2</v>
      </c>
      <c r="K35" s="95">
        <v>36.9</v>
      </c>
      <c r="L35" s="26">
        <f t="shared" si="13"/>
        <v>-0.12205567451820132</v>
      </c>
    </row>
    <row r="36" spans="2:17" collapsed="1">
      <c r="B36" s="38">
        <v>2010</v>
      </c>
      <c r="C36" s="100">
        <v>56.104302420489866</v>
      </c>
      <c r="D36" s="40">
        <f>C36/C49-1</f>
        <v>4.0435818049023187E-2</v>
      </c>
      <c r="E36" s="100">
        <v>59.458591936992967</v>
      </c>
      <c r="F36" s="40">
        <f>E36/E49-1</f>
        <v>4.5572847159077501E-2</v>
      </c>
      <c r="G36" s="100">
        <v>59.522066888293921</v>
      </c>
      <c r="H36" s="40">
        <f>G36/G49-1</f>
        <v>5.8326171297294671E-2</v>
      </c>
      <c r="I36" s="100">
        <v>53.009782628853443</v>
      </c>
      <c r="J36" s="40">
        <f>I36/I49-1</f>
        <v>-2.4803804613551916E-2</v>
      </c>
      <c r="K36" s="100">
        <v>40.157146518918708</v>
      </c>
      <c r="L36" s="40">
        <f>K36/K49-1</f>
        <v>1.2990317321541989E-2</v>
      </c>
    </row>
    <row r="37" spans="2:17" ht="15" hidden="1" customHeight="1" outlineLevel="1">
      <c r="B37" s="24" t="s">
        <v>33</v>
      </c>
      <c r="C37" s="95">
        <v>53.539055226095769</v>
      </c>
      <c r="D37" s="26">
        <f t="shared" si="10"/>
        <v>-7.6514199942942507E-2</v>
      </c>
      <c r="E37" s="96">
        <v>55.501833903122694</v>
      </c>
      <c r="F37" s="28">
        <f t="shared" si="10"/>
        <v>-6.8292195683688162E-2</v>
      </c>
      <c r="G37" s="95">
        <v>54.36676779141996</v>
      </c>
      <c r="H37" s="26">
        <f t="shared" ref="H37:H74" si="14">G37/G50-1</f>
        <v>-0.10285861730330104</v>
      </c>
      <c r="I37" s="96">
        <v>57.508510578039591</v>
      </c>
      <c r="J37" s="28">
        <f t="shared" ref="J37:J74" si="15">I37/I50-1</f>
        <v>-9.0055212372791349E-2</v>
      </c>
      <c r="K37" s="95">
        <v>46.475316912295163</v>
      </c>
      <c r="L37" s="26">
        <f t="shared" ref="L37:L74" si="16">K37/K50-1</f>
        <v>5.2430183702336208E-2</v>
      </c>
      <c r="N37" s="29"/>
      <c r="O37" s="29"/>
      <c r="P37" s="29"/>
    </row>
    <row r="38" spans="2:17" ht="15" hidden="1" customHeight="1" outlineLevel="1">
      <c r="B38" s="24" t="s">
        <v>34</v>
      </c>
      <c r="C38" s="95">
        <v>54.913279549801061</v>
      </c>
      <c r="D38" s="26">
        <f t="shared" si="10"/>
        <v>-9.5231853005462996E-2</v>
      </c>
      <c r="E38" s="96">
        <v>58.71787348600666</v>
      </c>
      <c r="F38" s="28">
        <f t="shared" si="10"/>
        <v>-6.8118179876104357E-2</v>
      </c>
      <c r="G38" s="95">
        <v>54.603405251960439</v>
      </c>
      <c r="H38" s="26">
        <f t="shared" si="14"/>
        <v>-0.14628822307754163</v>
      </c>
      <c r="I38" s="96">
        <v>57.06725197541703</v>
      </c>
      <c r="J38" s="28">
        <f t="shared" si="15"/>
        <v>-7.5085057124521404E-2</v>
      </c>
      <c r="K38" s="95">
        <v>36.879659211927581</v>
      </c>
      <c r="L38" s="26">
        <f t="shared" si="16"/>
        <v>-0.27316398872826997</v>
      </c>
      <c r="O38" s="29"/>
      <c r="P38" s="29"/>
      <c r="Q38" s="29"/>
    </row>
    <row r="39" spans="2:17" ht="15" hidden="1" customHeight="1" outlineLevel="1">
      <c r="B39" s="24" t="s">
        <v>35</v>
      </c>
      <c r="C39" s="95">
        <v>51.010781288890179</v>
      </c>
      <c r="D39" s="26">
        <f t="shared" si="10"/>
        <v>-0.10228116041542146</v>
      </c>
      <c r="E39" s="96">
        <v>54.716067561758173</v>
      </c>
      <c r="F39" s="28">
        <f t="shared" si="10"/>
        <v>-0.12384199260595408</v>
      </c>
      <c r="G39" s="95">
        <v>55.379656895756852</v>
      </c>
      <c r="H39" s="26">
        <f t="shared" si="14"/>
        <v>-7.6389978389645563E-2</v>
      </c>
      <c r="I39" s="96">
        <v>42.456257611373871</v>
      </c>
      <c r="J39" s="28">
        <f t="shared" si="15"/>
        <v>-0.18416107587675112</v>
      </c>
      <c r="K39" s="95">
        <v>37.320931670617334</v>
      </c>
      <c r="L39" s="26">
        <f t="shared" si="16"/>
        <v>-0.25178565215282012</v>
      </c>
    </row>
    <row r="40" spans="2:17" ht="15" hidden="1" customHeight="1" outlineLevel="1">
      <c r="B40" s="24" t="s">
        <v>36</v>
      </c>
      <c r="C40" s="95">
        <v>49.779626739355038</v>
      </c>
      <c r="D40" s="26">
        <f t="shared" si="10"/>
        <v>-9.6216339181741883E-2</v>
      </c>
      <c r="E40" s="96">
        <v>54.44</v>
      </c>
      <c r="F40" s="28">
        <f t="shared" si="10"/>
        <v>-8.9784317003845593E-2</v>
      </c>
      <c r="G40" s="95">
        <v>51.97</v>
      </c>
      <c r="H40" s="26">
        <f t="shared" si="14"/>
        <v>-8.1639865700653846E-2</v>
      </c>
      <c r="I40" s="96">
        <v>45.87</v>
      </c>
      <c r="J40" s="28">
        <f t="shared" si="15"/>
        <v>-0.19441517386722873</v>
      </c>
      <c r="K40" s="95">
        <v>34.43</v>
      </c>
      <c r="L40" s="26">
        <f t="shared" si="16"/>
        <v>-0.15654091131798142</v>
      </c>
    </row>
    <row r="41" spans="2:17" ht="15" hidden="1" customHeight="1" outlineLevel="1">
      <c r="B41" s="24" t="s">
        <v>37</v>
      </c>
      <c r="C41" s="95">
        <v>63.285896324051336</v>
      </c>
      <c r="D41" s="26">
        <f t="shared" si="10"/>
        <v>-0.11812677448346953</v>
      </c>
      <c r="E41" s="96">
        <v>69.58</v>
      </c>
      <c r="F41" s="28">
        <f t="shared" si="10"/>
        <v>-0.10346604818966632</v>
      </c>
      <c r="G41" s="95">
        <v>64.83</v>
      </c>
      <c r="H41" s="26">
        <f t="shared" si="14"/>
        <v>-9.7954640322805098E-2</v>
      </c>
      <c r="I41" s="96">
        <v>63.88</v>
      </c>
      <c r="J41" s="28">
        <f t="shared" si="15"/>
        <v>-0.21242756750092462</v>
      </c>
      <c r="K41" s="95">
        <v>27.55</v>
      </c>
      <c r="L41" s="26">
        <f t="shared" si="16"/>
        <v>-0.25338753387533874</v>
      </c>
    </row>
    <row r="42" spans="2:17" ht="15" hidden="1" customHeight="1" outlineLevel="1">
      <c r="B42" s="24" t="s">
        <v>38</v>
      </c>
      <c r="C42" s="95">
        <v>56.358772844823612</v>
      </c>
      <c r="D42" s="26">
        <f t="shared" si="10"/>
        <v>-0.14143615653805086</v>
      </c>
      <c r="E42" s="96">
        <v>61.24</v>
      </c>
      <c r="F42" s="28">
        <f t="shared" si="10"/>
        <v>-0.1560088202866593</v>
      </c>
      <c r="G42" s="95">
        <v>60.33</v>
      </c>
      <c r="H42" s="26">
        <f t="shared" si="14"/>
        <v>-0.11617345443891014</v>
      </c>
      <c r="I42" s="96">
        <v>51.49</v>
      </c>
      <c r="J42" s="28">
        <f t="shared" si="15"/>
        <v>-0.21124387254901955</v>
      </c>
      <c r="K42" s="95">
        <v>35.119999999999997</v>
      </c>
      <c r="L42" s="26">
        <f t="shared" si="16"/>
        <v>-0.28165268971159751</v>
      </c>
      <c r="O42" s="21"/>
      <c r="P42" s="21"/>
      <c r="Q42" s="21"/>
    </row>
    <row r="43" spans="2:17" ht="15" hidden="1" customHeight="1" outlineLevel="1">
      <c r="B43" s="24" t="s">
        <v>39</v>
      </c>
      <c r="C43" s="95">
        <v>46.245728503887108</v>
      </c>
      <c r="D43" s="26">
        <f t="shared" si="10"/>
        <v>-0.16609189311090755</v>
      </c>
      <c r="E43" s="96">
        <v>49.310000966670231</v>
      </c>
      <c r="F43" s="28">
        <f t="shared" si="10"/>
        <v>-0.17789261476041629</v>
      </c>
      <c r="G43" s="95">
        <v>48.650921001232007</v>
      </c>
      <c r="H43" s="26">
        <f t="shared" si="14"/>
        <v>-0.18027091826062336</v>
      </c>
      <c r="I43" s="96">
        <v>46.666435554322959</v>
      </c>
      <c r="J43" s="28">
        <f t="shared" si="15"/>
        <v>-0.18013992350100216</v>
      </c>
      <c r="K43" s="95">
        <v>37.010404319768206</v>
      </c>
      <c r="L43" s="26">
        <f t="shared" si="16"/>
        <v>-0.20901038000067951</v>
      </c>
    </row>
    <row r="44" spans="2:17" ht="15" hidden="1" customHeight="1" outlineLevel="1">
      <c r="B44" s="24" t="s">
        <v>40</v>
      </c>
      <c r="C44" s="95">
        <v>42.218823494154968</v>
      </c>
      <c r="D44" s="26">
        <f t="shared" si="10"/>
        <v>-0.18192074877661413</v>
      </c>
      <c r="E44" s="96">
        <v>44.41</v>
      </c>
      <c r="F44" s="28">
        <f t="shared" si="10"/>
        <v>-0.22400838720950556</v>
      </c>
      <c r="G44" s="95">
        <v>43.49</v>
      </c>
      <c r="H44" s="26">
        <f t="shared" si="14"/>
        <v>-0.14909019761299158</v>
      </c>
      <c r="I44" s="96">
        <v>42.28</v>
      </c>
      <c r="J44" s="28">
        <f t="shared" si="15"/>
        <v>-0.23709852038975099</v>
      </c>
      <c r="K44" s="95">
        <v>38.42</v>
      </c>
      <c r="L44" s="26">
        <f t="shared" si="16"/>
        <v>-0.29979952615272454</v>
      </c>
    </row>
    <row r="45" spans="2:17" ht="15" hidden="1" customHeight="1" outlineLevel="1">
      <c r="B45" s="24" t="s">
        <v>41</v>
      </c>
      <c r="C45" s="95">
        <v>52.544227313809579</v>
      </c>
      <c r="D45" s="26">
        <f t="shared" si="10"/>
        <v>-0.13382983920848956</v>
      </c>
      <c r="E45" s="96">
        <v>56.026629220914671</v>
      </c>
      <c r="F45" s="28">
        <f t="shared" si="10"/>
        <v>-0.13725547858154186</v>
      </c>
      <c r="G45" s="95">
        <v>53.98</v>
      </c>
      <c r="H45" s="26">
        <f t="shared" si="14"/>
        <v>-8.2440931497535286E-2</v>
      </c>
      <c r="I45" s="96">
        <v>52.11</v>
      </c>
      <c r="J45" s="28">
        <f t="shared" si="15"/>
        <v>-0.24324716816729597</v>
      </c>
      <c r="K45" s="95">
        <v>39.299999999999997</v>
      </c>
      <c r="L45" s="26">
        <f t="shared" si="16"/>
        <v>-0.22147385103011097</v>
      </c>
    </row>
    <row r="46" spans="2:17" ht="15" hidden="1" customHeight="1" outlineLevel="1">
      <c r="B46" s="24" t="s">
        <v>42</v>
      </c>
      <c r="C46" s="95">
        <v>57.244134493454197</v>
      </c>
      <c r="D46" s="26">
        <f t="shared" si="10"/>
        <v>-0.1732634566793938</v>
      </c>
      <c r="E46" s="96">
        <v>57.02</v>
      </c>
      <c r="F46" s="28">
        <f t="shared" si="10"/>
        <v>-0.20871495975575904</v>
      </c>
      <c r="G46" s="95">
        <v>60.23</v>
      </c>
      <c r="H46" s="26">
        <f t="shared" si="14"/>
        <v>-0.16102521242512902</v>
      </c>
      <c r="I46" s="96">
        <v>61.22</v>
      </c>
      <c r="J46" s="28">
        <f t="shared" si="15"/>
        <v>-0.14995834490419324</v>
      </c>
      <c r="K46" s="95">
        <v>46.73</v>
      </c>
      <c r="L46" s="26">
        <f t="shared" si="16"/>
        <v>-0.15998561927017807</v>
      </c>
    </row>
    <row r="47" spans="2:17" ht="15" hidden="1" customHeight="1" outlineLevel="1">
      <c r="B47" s="24" t="s">
        <v>43</v>
      </c>
      <c r="C47" s="95">
        <v>60.704042611308388</v>
      </c>
      <c r="D47" s="26">
        <f t="shared" si="10"/>
        <v>-0.12847181637072957</v>
      </c>
      <c r="E47" s="96">
        <v>60.45</v>
      </c>
      <c r="F47" s="28">
        <f t="shared" si="10"/>
        <v>-0.15134072722167624</v>
      </c>
      <c r="G47" s="95">
        <v>64.47</v>
      </c>
      <c r="H47" s="26">
        <f t="shared" si="14"/>
        <v>-0.13509525087201513</v>
      </c>
      <c r="I47" s="96">
        <v>65.78</v>
      </c>
      <c r="J47" s="28">
        <f t="shared" si="15"/>
        <v>-0.10564242012236569</v>
      </c>
      <c r="K47" s="95">
        <v>55.42</v>
      </c>
      <c r="L47" s="26">
        <f t="shared" si="16"/>
        <v>-7.7102414654454554E-2</v>
      </c>
    </row>
    <row r="48" spans="2:17" ht="15" hidden="1" customHeight="1" outlineLevel="1">
      <c r="B48" s="24" t="s">
        <v>44</v>
      </c>
      <c r="C48" s="95">
        <v>59.597480713147469</v>
      </c>
      <c r="D48" s="26">
        <f t="shared" si="10"/>
        <v>-9.7720527496153009E-2</v>
      </c>
      <c r="E48" s="96">
        <v>61.2</v>
      </c>
      <c r="F48" s="28">
        <f t="shared" si="10"/>
        <v>-0.11560693641618491</v>
      </c>
      <c r="G48" s="95">
        <v>62.97</v>
      </c>
      <c r="H48" s="26">
        <f t="shared" si="14"/>
        <v>-0.10324693819424668</v>
      </c>
      <c r="I48" s="96">
        <v>66.459999999999994</v>
      </c>
      <c r="J48" s="28">
        <f t="shared" si="15"/>
        <v>-4.0981240981241007E-2</v>
      </c>
      <c r="K48" s="95">
        <v>42.03</v>
      </c>
      <c r="L48" s="26">
        <f t="shared" si="16"/>
        <v>-0.15568501406187218</v>
      </c>
    </row>
    <row r="49" spans="2:12" collapsed="1">
      <c r="B49" s="38">
        <v>2009</v>
      </c>
      <c r="C49" s="100">
        <v>53.92384753313668</v>
      </c>
      <c r="D49" s="40">
        <f t="shared" si="10"/>
        <v>-0.12627383890505806</v>
      </c>
      <c r="E49" s="100">
        <v>56.867000801089766</v>
      </c>
      <c r="F49" s="40">
        <f>E49/E62-1</f>
        <v>-0.13599251003488066</v>
      </c>
      <c r="G49" s="100">
        <v>56.241703647309272</v>
      </c>
      <c r="H49" s="40">
        <f>G49/G62-1</f>
        <v>-0.12002217254634506</v>
      </c>
      <c r="I49" s="100">
        <v>54.358069565526627</v>
      </c>
      <c r="J49" s="40">
        <f>I49/I62-1</f>
        <v>-0.15964622936945139</v>
      </c>
      <c r="K49" s="100">
        <v>39.642181995479113</v>
      </c>
      <c r="L49" s="40">
        <f>K49/K62-1</f>
        <v>-0.19169539818276027</v>
      </c>
    </row>
    <row r="50" spans="2:12" ht="15" hidden="1" customHeight="1" outlineLevel="1">
      <c r="B50" s="24" t="s">
        <v>33</v>
      </c>
      <c r="C50" s="95">
        <v>57.974963148093735</v>
      </c>
      <c r="D50" s="26">
        <f t="shared" si="10"/>
        <v>-7.7130545293367381E-2</v>
      </c>
      <c r="E50" s="96">
        <v>59.57</v>
      </c>
      <c r="F50" s="28">
        <f t="shared" si="10"/>
        <v>-7.6863474353014105E-2</v>
      </c>
      <c r="G50" s="95">
        <v>60.6</v>
      </c>
      <c r="H50" s="26">
        <f t="shared" si="14"/>
        <v>-9.1181763647270597E-2</v>
      </c>
      <c r="I50" s="96">
        <v>63.2</v>
      </c>
      <c r="J50" s="28">
        <f t="shared" si="15"/>
        <v>-3.8198143357175307E-2</v>
      </c>
      <c r="K50" s="95">
        <v>44.16</v>
      </c>
      <c r="L50" s="26">
        <f t="shared" si="16"/>
        <v>-0.12692763938315543</v>
      </c>
    </row>
    <row r="51" spans="2:12" ht="15" hidden="1" customHeight="1" outlineLevel="1">
      <c r="B51" s="24" t="s">
        <v>34</v>
      </c>
      <c r="C51" s="95">
        <v>60.693206024341421</v>
      </c>
      <c r="D51" s="26">
        <f t="shared" si="10"/>
        <v>-7.1829271559538221E-2</v>
      </c>
      <c r="E51" s="96">
        <v>63.01</v>
      </c>
      <c r="F51" s="28">
        <f t="shared" si="10"/>
        <v>-7.1196933962264231E-2</v>
      </c>
      <c r="G51" s="95">
        <v>63.96</v>
      </c>
      <c r="H51" s="26">
        <f t="shared" si="14"/>
        <v>-7.1967498549042386E-2</v>
      </c>
      <c r="I51" s="96">
        <v>61.7</v>
      </c>
      <c r="J51" s="28">
        <f t="shared" si="15"/>
        <v>-5.9881151912235198E-2</v>
      </c>
      <c r="K51" s="95">
        <v>50.74</v>
      </c>
      <c r="L51" s="26">
        <f t="shared" si="16"/>
        <v>-6.4872834500552812E-2</v>
      </c>
    </row>
    <row r="52" spans="2:12" ht="15" hidden="1" customHeight="1" outlineLevel="1">
      <c r="B52" s="24" t="s">
        <v>35</v>
      </c>
      <c r="C52" s="95">
        <v>56.822669904639113</v>
      </c>
      <c r="D52" s="26">
        <f t="shared" si="10"/>
        <v>-4.9017781936257276E-2</v>
      </c>
      <c r="E52" s="96">
        <v>62.45</v>
      </c>
      <c r="F52" s="28">
        <f t="shared" si="10"/>
        <v>-4.2618427104093248E-2</v>
      </c>
      <c r="G52" s="95">
        <v>59.96</v>
      </c>
      <c r="H52" s="26">
        <f t="shared" si="14"/>
        <v>-2.1540469973890364E-2</v>
      </c>
      <c r="I52" s="96">
        <v>52.04</v>
      </c>
      <c r="J52" s="28">
        <f t="shared" si="15"/>
        <v>-4.0029514849658776E-2</v>
      </c>
      <c r="K52" s="95">
        <v>49.88</v>
      </c>
      <c r="L52" s="26">
        <f t="shared" si="16"/>
        <v>-5.7979225684608116E-2</v>
      </c>
    </row>
    <row r="53" spans="2:12" ht="15" hidden="1" customHeight="1" outlineLevel="1">
      <c r="B53" s="24" t="s">
        <v>36</v>
      </c>
      <c r="C53" s="95">
        <v>55.079139950689175</v>
      </c>
      <c r="D53" s="26">
        <f t="shared" si="10"/>
        <v>-4.5257818262839034E-2</v>
      </c>
      <c r="E53" s="96">
        <v>59.81</v>
      </c>
      <c r="F53" s="28">
        <f t="shared" si="10"/>
        <v>-1.9025750369033867E-2</v>
      </c>
      <c r="G53" s="95">
        <v>56.59</v>
      </c>
      <c r="H53" s="26">
        <f t="shared" si="14"/>
        <v>-2.1611341632088554E-2</v>
      </c>
      <c r="I53" s="96">
        <v>56.94</v>
      </c>
      <c r="J53" s="28">
        <f t="shared" si="15"/>
        <v>-5.9153998678122988E-2</v>
      </c>
      <c r="K53" s="95">
        <v>40.82</v>
      </c>
      <c r="L53" s="26">
        <f t="shared" si="16"/>
        <v>-0.11778690296088179</v>
      </c>
    </row>
    <row r="54" spans="2:12" ht="13.5" hidden="1" customHeight="1" outlineLevel="1">
      <c r="B54" s="24" t="s">
        <v>37</v>
      </c>
      <c r="C54" s="95">
        <v>71.763031797437264</v>
      </c>
      <c r="D54" s="26">
        <f t="shared" si="10"/>
        <v>-2.1725537089390734E-2</v>
      </c>
      <c r="E54" s="96">
        <v>77.61</v>
      </c>
      <c r="F54" s="28">
        <f t="shared" si="10"/>
        <v>-9.0113285272919175E-4</v>
      </c>
      <c r="G54" s="95">
        <v>71.87</v>
      </c>
      <c r="H54" s="26">
        <f t="shared" si="14"/>
        <v>-8.3414430696515662E-4</v>
      </c>
      <c r="I54" s="96">
        <v>81.11</v>
      </c>
      <c r="J54" s="28">
        <f t="shared" si="15"/>
        <v>3.4640603736235676E-3</v>
      </c>
      <c r="K54" s="95">
        <v>36.9</v>
      </c>
      <c r="L54" s="26">
        <f t="shared" si="16"/>
        <v>0.12226277372262762</v>
      </c>
    </row>
    <row r="55" spans="2:12" ht="13.5" hidden="1" customHeight="1" outlineLevel="1">
      <c r="B55" s="24" t="s">
        <v>38</v>
      </c>
      <c r="C55" s="95">
        <v>65.643077418180823</v>
      </c>
      <c r="D55" s="26">
        <f t="shared" si="10"/>
        <v>2.7911086986943445E-2</v>
      </c>
      <c r="E55" s="96">
        <v>72.56</v>
      </c>
      <c r="F55" s="28">
        <f t="shared" si="10"/>
        <v>8.282345918519618E-2</v>
      </c>
      <c r="G55" s="95">
        <v>68.260000000000005</v>
      </c>
      <c r="H55" s="26">
        <f t="shared" si="14"/>
        <v>4.3730886850152917E-2</v>
      </c>
      <c r="I55" s="96">
        <v>65.28</v>
      </c>
      <c r="J55" s="28">
        <f t="shared" si="15"/>
        <v>-4.7980166253463463E-2</v>
      </c>
      <c r="K55" s="95">
        <v>48.89</v>
      </c>
      <c r="L55" s="26">
        <f t="shared" si="16"/>
        <v>-3.9677862895305394E-2</v>
      </c>
    </row>
    <row r="56" spans="2:12" ht="15" hidden="1" customHeight="1" outlineLevel="1">
      <c r="B56" s="24" t="s">
        <v>39</v>
      </c>
      <c r="C56" s="95">
        <v>55.456624203364015</v>
      </c>
      <c r="D56" s="26">
        <f t="shared" si="10"/>
        <v>5.0001488404924466E-2</v>
      </c>
      <c r="E56" s="96">
        <v>59.98</v>
      </c>
      <c r="F56" s="28">
        <f t="shared" si="10"/>
        <v>0.1134211991832188</v>
      </c>
      <c r="G56" s="95">
        <v>59.35</v>
      </c>
      <c r="H56" s="26">
        <f t="shared" si="14"/>
        <v>0.11602106054907857</v>
      </c>
      <c r="I56" s="96">
        <v>56.92</v>
      </c>
      <c r="J56" s="28">
        <f t="shared" si="15"/>
        <v>-9.3978419770275323E-3</v>
      </c>
      <c r="K56" s="95">
        <v>46.79</v>
      </c>
      <c r="L56" s="26">
        <f t="shared" si="16"/>
        <v>-0.12705223880597016</v>
      </c>
    </row>
    <row r="57" spans="2:12" ht="15" hidden="1" customHeight="1" outlineLevel="1">
      <c r="B57" s="24" t="s">
        <v>40</v>
      </c>
      <c r="C57" s="95">
        <v>51.607253736137892</v>
      </c>
      <c r="D57" s="26">
        <f t="shared" si="10"/>
        <v>9.2375821819973281E-2</v>
      </c>
      <c r="E57" s="96">
        <v>57.23</v>
      </c>
      <c r="F57" s="28">
        <f t="shared" si="10"/>
        <v>0.19903624554787336</v>
      </c>
      <c r="G57" s="95">
        <v>51.11</v>
      </c>
      <c r="H57" s="26">
        <f t="shared" si="14"/>
        <v>2.5275827482447388E-2</v>
      </c>
      <c r="I57" s="96">
        <v>55.42</v>
      </c>
      <c r="J57" s="28">
        <f t="shared" si="15"/>
        <v>0.2058311575282854</v>
      </c>
      <c r="K57" s="95">
        <v>54.87</v>
      </c>
      <c r="L57" s="26">
        <f t="shared" si="16"/>
        <v>1.8563207722294361E-2</v>
      </c>
    </row>
    <row r="58" spans="2:12" ht="15" hidden="1" customHeight="1" outlineLevel="1">
      <c r="B58" s="24" t="s">
        <v>41</v>
      </c>
      <c r="C58" s="95">
        <v>60.662707736080876</v>
      </c>
      <c r="D58" s="26">
        <f t="shared" si="10"/>
        <v>1.989692699997514E-2</v>
      </c>
      <c r="E58" s="96">
        <v>64.94</v>
      </c>
      <c r="F58" s="28">
        <f t="shared" si="10"/>
        <v>2.0427404148334327E-2</v>
      </c>
      <c r="G58" s="95">
        <v>58.83</v>
      </c>
      <c r="H58" s="26">
        <f t="shared" si="14"/>
        <v>4.5680767863490956E-2</v>
      </c>
      <c r="I58" s="96">
        <v>68.86</v>
      </c>
      <c r="J58" s="28">
        <f t="shared" si="15"/>
        <v>0.1242448979591837</v>
      </c>
      <c r="K58" s="95">
        <v>50.48</v>
      </c>
      <c r="L58" s="26">
        <f t="shared" si="16"/>
        <v>-0.10401135960241403</v>
      </c>
    </row>
    <row r="59" spans="2:12" ht="15" hidden="1" customHeight="1" outlineLevel="1">
      <c r="B59" s="24" t="s">
        <v>42</v>
      </c>
      <c r="C59" s="95">
        <v>69.241084062320297</v>
      </c>
      <c r="D59" s="26">
        <f t="shared" si="10"/>
        <v>2.7754726081888892E-2</v>
      </c>
      <c r="E59" s="96">
        <v>72.06</v>
      </c>
      <c r="F59" s="28">
        <f t="shared" si="10"/>
        <v>7.0251002524877482E-2</v>
      </c>
      <c r="G59" s="95">
        <v>71.790000000000006</v>
      </c>
      <c r="H59" s="26">
        <f t="shared" si="14"/>
        <v>4.6044004079848655E-2</v>
      </c>
      <c r="I59" s="96">
        <v>72.02</v>
      </c>
      <c r="J59" s="28">
        <f t="shared" si="15"/>
        <v>-9.3535075653371491E-3</v>
      </c>
      <c r="K59" s="95">
        <v>55.63</v>
      </c>
      <c r="L59" s="26">
        <f t="shared" si="16"/>
        <v>-8.45812078328122E-2</v>
      </c>
    </row>
    <row r="60" spans="2:12" ht="15" hidden="1" customHeight="1" outlineLevel="1">
      <c r="B60" s="24" t="s">
        <v>43</v>
      </c>
      <c r="C60" s="95">
        <v>69.652414863419494</v>
      </c>
      <c r="D60" s="26">
        <f t="shared" si="10"/>
        <v>1.9612984767295005E-2</v>
      </c>
      <c r="E60" s="96">
        <v>71.23</v>
      </c>
      <c r="F60" s="28">
        <f t="shared" si="10"/>
        <v>5.1055039102847921E-2</v>
      </c>
      <c r="G60" s="95">
        <v>74.540000000000006</v>
      </c>
      <c r="H60" s="26">
        <f t="shared" si="14"/>
        <v>4.779308405960081E-2</v>
      </c>
      <c r="I60" s="96">
        <v>73.55</v>
      </c>
      <c r="J60" s="28">
        <f t="shared" si="15"/>
        <v>-4.6014345648938138E-3</v>
      </c>
      <c r="K60" s="95">
        <v>60.05</v>
      </c>
      <c r="L60" s="26">
        <f t="shared" si="16"/>
        <v>9.8810612991765856E-2</v>
      </c>
    </row>
    <row r="61" spans="2:12" ht="15" hidden="1" customHeight="1" outlineLevel="1">
      <c r="B61" s="24" t="s">
        <v>44</v>
      </c>
      <c r="C61" s="95">
        <v>66.052129666391551</v>
      </c>
      <c r="D61" s="26">
        <f t="shared" si="10"/>
        <v>1.1932664685926131E-2</v>
      </c>
      <c r="E61" s="96">
        <v>69.2</v>
      </c>
      <c r="F61" s="28">
        <f t="shared" si="10"/>
        <v>3.7636827110511417E-2</v>
      </c>
      <c r="G61" s="95">
        <v>70.22</v>
      </c>
      <c r="H61" s="26">
        <f t="shared" si="14"/>
        <v>4.6030090868464324E-2</v>
      </c>
      <c r="I61" s="96">
        <v>69.3</v>
      </c>
      <c r="J61" s="28">
        <f t="shared" si="15"/>
        <v>4.93039443155463E-3</v>
      </c>
      <c r="K61" s="95">
        <v>49.78</v>
      </c>
      <c r="L61" s="26">
        <f t="shared" si="16"/>
        <v>4.4262638976295454E-2</v>
      </c>
    </row>
    <row r="62" spans="2:12" collapsed="1">
      <c r="B62" s="38">
        <v>2008</v>
      </c>
      <c r="C62" s="100">
        <v>61.717103063000927</v>
      </c>
      <c r="D62" s="40">
        <f t="shared" si="10"/>
        <v>-3.5023520967877309E-3</v>
      </c>
      <c r="E62" s="100">
        <v>65.817717394308161</v>
      </c>
      <c r="F62" s="40">
        <f>E62/E75-1</f>
        <v>2.5365732768151794E-2</v>
      </c>
      <c r="G62" s="100">
        <v>63.912637219568246</v>
      </c>
      <c r="H62" s="40">
        <f>G62/G75-1</f>
        <v>1.1812566476002706E-2</v>
      </c>
      <c r="I62" s="100">
        <v>64.684745240971253</v>
      </c>
      <c r="J62" s="40">
        <f>I62/I75-1</f>
        <v>1.0161953465488427E-3</v>
      </c>
      <c r="K62" s="100">
        <v>49.043617846978854</v>
      </c>
      <c r="L62" s="40">
        <f>K62/K75-1</f>
        <v>-4.1529867590950564E-2</v>
      </c>
    </row>
    <row r="63" spans="2:12" ht="15" hidden="1" customHeight="1" outlineLevel="1">
      <c r="B63" s="24" t="s">
        <v>33</v>
      </c>
      <c r="C63" s="95">
        <v>62.820329411079243</v>
      </c>
      <c r="D63" s="26">
        <f t="shared" si="10"/>
        <v>5.1172792302491832E-3</v>
      </c>
      <c r="E63" s="96">
        <v>64.53</v>
      </c>
      <c r="F63" s="28">
        <f t="shared" si="10"/>
        <v>3.5628310062590263E-2</v>
      </c>
      <c r="G63" s="95">
        <v>66.680000000000007</v>
      </c>
      <c r="H63" s="26">
        <f t="shared" si="14"/>
        <v>8.621993646952264E-3</v>
      </c>
      <c r="I63" s="96">
        <v>65.709999999999994</v>
      </c>
      <c r="J63" s="28">
        <f t="shared" si="15"/>
        <v>9.6803933620159821E-3</v>
      </c>
      <c r="K63" s="95">
        <v>50.58</v>
      </c>
      <c r="L63" s="26">
        <f t="shared" si="16"/>
        <v>-9.9358974358974339E-2</v>
      </c>
    </row>
    <row r="64" spans="2:12" ht="15" hidden="1" customHeight="1" outlineLevel="1">
      <c r="B64" s="24" t="s">
        <v>34</v>
      </c>
      <c r="C64" s="95">
        <v>65.39013154004526</v>
      </c>
      <c r="D64" s="26">
        <f t="shared" si="10"/>
        <v>1.2115844891495975E-2</v>
      </c>
      <c r="E64" s="96">
        <v>67.84</v>
      </c>
      <c r="F64" s="28">
        <f t="shared" si="10"/>
        <v>4.3050430504304904E-2</v>
      </c>
      <c r="G64" s="95">
        <v>68.92</v>
      </c>
      <c r="H64" s="26">
        <f t="shared" si="14"/>
        <v>3.1119090365050894E-2</v>
      </c>
      <c r="I64" s="96">
        <v>65.63</v>
      </c>
      <c r="J64" s="28">
        <f t="shared" si="15"/>
        <v>-1.2042751768779336E-2</v>
      </c>
      <c r="K64" s="95">
        <v>54.26</v>
      </c>
      <c r="L64" s="26">
        <f t="shared" si="16"/>
        <v>-6.5449534963830547E-2</v>
      </c>
    </row>
    <row r="65" spans="2:14" ht="15" hidden="1" customHeight="1" outlineLevel="1">
      <c r="B65" s="24" t="s">
        <v>35</v>
      </c>
      <c r="C65" s="95">
        <v>59.75155878343709</v>
      </c>
      <c r="D65" s="26">
        <f t="shared" si="10"/>
        <v>-7.0934011952755394E-2</v>
      </c>
      <c r="E65" s="96">
        <v>65.23</v>
      </c>
      <c r="F65" s="28">
        <f t="shared" si="10"/>
        <v>-2.4233358264771687E-2</v>
      </c>
      <c r="G65" s="95">
        <v>61.28</v>
      </c>
      <c r="H65" s="26">
        <f t="shared" si="14"/>
        <v>-0.10761613513907098</v>
      </c>
      <c r="I65" s="96">
        <v>54.21</v>
      </c>
      <c r="J65" s="28">
        <f t="shared" si="15"/>
        <v>-9.7252289758534505E-2</v>
      </c>
      <c r="K65" s="95">
        <v>52.95</v>
      </c>
      <c r="L65" s="26">
        <f t="shared" si="16"/>
        <v>6.3893911995177799E-2</v>
      </c>
    </row>
    <row r="66" spans="2:14" ht="15" hidden="1" customHeight="1" outlineLevel="1">
      <c r="B66" s="24" t="s">
        <v>36</v>
      </c>
      <c r="C66" s="95">
        <v>57.690066495723741</v>
      </c>
      <c r="D66" s="26">
        <f t="shared" si="10"/>
        <v>-8.1787987863093048E-2</v>
      </c>
      <c r="E66" s="96">
        <v>60.97</v>
      </c>
      <c r="F66" s="28">
        <f t="shared" si="10"/>
        <v>-5.7067738942158996E-2</v>
      </c>
      <c r="G66" s="95">
        <v>57.84</v>
      </c>
      <c r="H66" s="26">
        <f t="shared" si="14"/>
        <v>-9.0994813767090954E-2</v>
      </c>
      <c r="I66" s="96">
        <v>60.52</v>
      </c>
      <c r="J66" s="28">
        <f t="shared" si="15"/>
        <v>-0.11221945137157108</v>
      </c>
      <c r="K66" s="95">
        <v>46.27</v>
      </c>
      <c r="L66" s="26">
        <f t="shared" si="16"/>
        <v>-4.2028985507246208E-2</v>
      </c>
    </row>
    <row r="67" spans="2:14" ht="15" hidden="1" customHeight="1" outlineLevel="1">
      <c r="B67" s="24" t="s">
        <v>37</v>
      </c>
      <c r="C67" s="95">
        <v>73.356746514597177</v>
      </c>
      <c r="D67" s="26">
        <f t="shared" si="10"/>
        <v>-7.486000149323413E-2</v>
      </c>
      <c r="E67" s="96">
        <v>77.680000000000007</v>
      </c>
      <c r="F67" s="28">
        <f t="shared" si="10"/>
        <v>-5.7738961669092537E-2</v>
      </c>
      <c r="G67" s="95">
        <v>71.930000000000007</v>
      </c>
      <c r="H67" s="26">
        <f t="shared" si="14"/>
        <v>-9.9974974974974873E-2</v>
      </c>
      <c r="I67" s="96">
        <v>80.83</v>
      </c>
      <c r="J67" s="28">
        <f t="shared" si="15"/>
        <v>-3.3596365375418435E-2</v>
      </c>
      <c r="K67" s="95">
        <v>32.880000000000003</v>
      </c>
      <c r="L67" s="26">
        <f t="shared" si="16"/>
        <v>-0.18634001484780982</v>
      </c>
    </row>
    <row r="68" spans="2:14" ht="15" hidden="1" customHeight="1" outlineLevel="1">
      <c r="B68" s="24" t="s">
        <v>38</v>
      </c>
      <c r="C68" s="95">
        <v>63.860657063828924</v>
      </c>
      <c r="D68" s="26">
        <f t="shared" si="10"/>
        <v>-9.0719090399179803E-2</v>
      </c>
      <c r="E68" s="96">
        <v>67.010000000000005</v>
      </c>
      <c r="F68" s="28">
        <f t="shared" si="10"/>
        <v>-7.661568141105124E-2</v>
      </c>
      <c r="G68" s="95">
        <v>65.400000000000006</v>
      </c>
      <c r="H68" s="26">
        <f t="shared" si="14"/>
        <v>-8.1718618365627549E-2</v>
      </c>
      <c r="I68" s="96">
        <v>68.569999999999993</v>
      </c>
      <c r="J68" s="28">
        <f t="shared" si="15"/>
        <v>-9.5501912676428047E-2</v>
      </c>
      <c r="K68" s="95">
        <v>50.91</v>
      </c>
      <c r="L68" s="26">
        <f t="shared" si="16"/>
        <v>0.14020156774916015</v>
      </c>
    </row>
    <row r="69" spans="2:14" ht="15" hidden="1" customHeight="1" outlineLevel="1" thickBot="1">
      <c r="B69" s="24" t="s">
        <v>39</v>
      </c>
      <c r="C69" s="95">
        <v>52.815757706790627</v>
      </c>
      <c r="D69" s="26">
        <f t="shared" si="10"/>
        <v>-8.1411747683396096E-2</v>
      </c>
      <c r="E69" s="96">
        <v>53.87</v>
      </c>
      <c r="F69" s="28">
        <f t="shared" si="10"/>
        <v>-9.0033783783783905E-2</v>
      </c>
      <c r="G69" s="95">
        <v>53.18</v>
      </c>
      <c r="H69" s="26">
        <f t="shared" si="14"/>
        <v>-9.5732018364223848E-2</v>
      </c>
      <c r="I69" s="96">
        <v>57.46</v>
      </c>
      <c r="J69" s="28">
        <f t="shared" si="15"/>
        <v>-5.4156378600823007E-2</v>
      </c>
      <c r="K69" s="95">
        <v>53.6</v>
      </c>
      <c r="L69" s="26">
        <f t="shared" si="16"/>
        <v>0.20179372197309409</v>
      </c>
    </row>
    <row r="70" spans="2:14" ht="16.5" hidden="1" customHeight="1" outlineLevel="1" thickBot="1">
      <c r="B70" s="24" t="s">
        <v>40</v>
      </c>
      <c r="C70" s="95">
        <v>47.243130711330338</v>
      </c>
      <c r="D70" s="26">
        <f t="shared" si="10"/>
        <v>-9.5136023733904174E-2</v>
      </c>
      <c r="E70" s="96">
        <v>47.73</v>
      </c>
      <c r="F70" s="28">
        <f t="shared" si="10"/>
        <v>-0.11447124304267164</v>
      </c>
      <c r="G70" s="95">
        <v>49.85</v>
      </c>
      <c r="H70" s="26">
        <f t="shared" si="14"/>
        <v>-5.5871212121212044E-2</v>
      </c>
      <c r="I70" s="96">
        <v>45.96</v>
      </c>
      <c r="J70" s="28">
        <f t="shared" si="15"/>
        <v>-0.15592286501377417</v>
      </c>
      <c r="K70" s="95">
        <v>53.87</v>
      </c>
      <c r="L70" s="26">
        <f t="shared" si="16"/>
        <v>0.27021928790379635</v>
      </c>
      <c r="N70" s="41" t="s">
        <v>45</v>
      </c>
    </row>
    <row r="71" spans="2:14" ht="15" hidden="1" customHeight="1" outlineLevel="1">
      <c r="B71" s="24" t="s">
        <v>41</v>
      </c>
      <c r="C71" s="95">
        <v>59.479253373691513</v>
      </c>
      <c r="D71" s="26">
        <f t="shared" si="10"/>
        <v>-8.0337278871136064E-2</v>
      </c>
      <c r="E71" s="96">
        <v>63.64</v>
      </c>
      <c r="F71" s="28">
        <f t="shared" si="10"/>
        <v>-8.1408775981524295E-2</v>
      </c>
      <c r="G71" s="95">
        <v>56.26</v>
      </c>
      <c r="H71" s="26">
        <f t="shared" si="14"/>
        <v>-0.12490278425882728</v>
      </c>
      <c r="I71" s="96">
        <v>61.25</v>
      </c>
      <c r="J71" s="28">
        <f t="shared" si="15"/>
        <v>-6.0870898497393466E-2</v>
      </c>
      <c r="K71" s="95">
        <v>56.34</v>
      </c>
      <c r="L71" s="26">
        <f t="shared" si="16"/>
        <v>0.19415006358626541</v>
      </c>
    </row>
    <row r="72" spans="2:14" ht="15" hidden="1" customHeight="1" outlineLevel="1">
      <c r="B72" s="24" t="s">
        <v>42</v>
      </c>
      <c r="C72" s="95">
        <v>67.371214459200985</v>
      </c>
      <c r="D72" s="26">
        <f t="shared" si="10"/>
        <v>-3.1740398771837874E-3</v>
      </c>
      <c r="E72" s="96">
        <v>67.33</v>
      </c>
      <c r="F72" s="28">
        <f t="shared" si="10"/>
        <v>-1.8942153577152787E-2</v>
      </c>
      <c r="G72" s="95">
        <v>68.63</v>
      </c>
      <c r="H72" s="26">
        <f t="shared" si="14"/>
        <v>-1.0382119682768587E-2</v>
      </c>
      <c r="I72" s="96">
        <v>72.7</v>
      </c>
      <c r="J72" s="28">
        <f t="shared" si="15"/>
        <v>-9.1317977374949511E-3</v>
      </c>
      <c r="K72" s="95">
        <v>60.77</v>
      </c>
      <c r="L72" s="26">
        <f t="shared" si="16"/>
        <v>0.12976389663506227</v>
      </c>
    </row>
    <row r="73" spans="2:14" ht="15" hidden="1" customHeight="1" outlineLevel="1">
      <c r="B73" s="24" t="s">
        <v>43</v>
      </c>
      <c r="C73" s="95">
        <v>68.312600863273801</v>
      </c>
      <c r="D73" s="26">
        <f t="shared" si="10"/>
        <v>-1.1654096319740681E-2</v>
      </c>
      <c r="E73" s="96">
        <v>67.77</v>
      </c>
      <c r="F73" s="28">
        <f t="shared" si="10"/>
        <v>-3.0749427917620253E-2</v>
      </c>
      <c r="G73" s="95">
        <v>71.14</v>
      </c>
      <c r="H73" s="26">
        <f t="shared" si="14"/>
        <v>-1.6839741790626306E-3</v>
      </c>
      <c r="I73" s="96">
        <v>73.89</v>
      </c>
      <c r="J73" s="28">
        <f t="shared" si="15"/>
        <v>-9.7829000268024879E-3</v>
      </c>
      <c r="K73" s="95">
        <v>54.65</v>
      </c>
      <c r="L73" s="26">
        <f t="shared" si="16"/>
        <v>-6.8677573278800308E-2</v>
      </c>
    </row>
    <row r="74" spans="2:14" ht="15" hidden="1" customHeight="1" outlineLevel="1">
      <c r="B74" s="24" t="s">
        <v>44</v>
      </c>
      <c r="C74" s="95">
        <v>65.27324590998569</v>
      </c>
      <c r="D74" s="26">
        <f t="shared" si="10"/>
        <v>-6.6156871770760572E-3</v>
      </c>
      <c r="E74" s="96">
        <v>66.69</v>
      </c>
      <c r="F74" s="28">
        <f t="shared" si="10"/>
        <v>-4.5239799570508166E-2</v>
      </c>
      <c r="G74" s="95">
        <v>67.13</v>
      </c>
      <c r="H74" s="26">
        <f t="shared" si="14"/>
        <v>-1.7849305047549335E-2</v>
      </c>
      <c r="I74" s="96">
        <v>68.959999999999994</v>
      </c>
      <c r="J74" s="28">
        <f t="shared" si="15"/>
        <v>3.0638170677028898E-2</v>
      </c>
      <c r="K74" s="95">
        <v>47.67</v>
      </c>
      <c r="L74" s="26">
        <f t="shared" si="16"/>
        <v>0.14895155459146792</v>
      </c>
    </row>
    <row r="75" spans="2:14" collapsed="1">
      <c r="B75" s="38">
        <v>2007</v>
      </c>
      <c r="C75" s="100">
        <v>61.934017800105615</v>
      </c>
      <c r="D75" s="40">
        <f t="shared" si="10"/>
        <v>-4.782533547071699E-2</v>
      </c>
      <c r="E75" s="100">
        <v>64.189503599483345</v>
      </c>
      <c r="F75" s="40">
        <f>E75/E88-1</f>
        <v>-4.2822574517340728E-2</v>
      </c>
      <c r="G75" s="100">
        <v>63.166478987473681</v>
      </c>
      <c r="H75" s="40">
        <f>G75/G88-1</f>
        <v>-5.3994960589662244E-2</v>
      </c>
      <c r="I75" s="100">
        <v>64.619079632949976</v>
      </c>
      <c r="J75" s="40">
        <f>I75/I88-1</f>
        <v>-4.7618018101246662E-2</v>
      </c>
      <c r="K75" s="100">
        <v>51.168644894245226</v>
      </c>
      <c r="L75" s="40">
        <f>K75/K88-1</f>
        <v>5.062093020086289E-2</v>
      </c>
    </row>
    <row r="76" spans="2:14" ht="15" hidden="1" customHeight="1" outlineLevel="1">
      <c r="B76" s="24" t="s">
        <v>33</v>
      </c>
      <c r="C76" s="95">
        <v>62.500496916329055</v>
      </c>
      <c r="D76" s="25"/>
      <c r="E76" s="96">
        <v>62.31</v>
      </c>
      <c r="F76" s="28"/>
      <c r="G76" s="95">
        <v>66.11</v>
      </c>
      <c r="H76" s="25"/>
      <c r="I76" s="96">
        <v>65.08</v>
      </c>
      <c r="J76" s="28"/>
      <c r="K76" s="95">
        <v>56.16</v>
      </c>
      <c r="L76" s="25"/>
    </row>
    <row r="77" spans="2:14" ht="15" hidden="1" customHeight="1" outlineLevel="1">
      <c r="B77" s="24" t="s">
        <v>34</v>
      </c>
      <c r="C77" s="95">
        <v>64.607358801951591</v>
      </c>
      <c r="D77" s="25"/>
      <c r="E77" s="96">
        <v>65.040000000000006</v>
      </c>
      <c r="F77" s="28"/>
      <c r="G77" s="95">
        <v>66.84</v>
      </c>
      <c r="H77" s="25"/>
      <c r="I77" s="96">
        <v>66.430000000000007</v>
      </c>
      <c r="J77" s="28"/>
      <c r="K77" s="95">
        <v>58.06</v>
      </c>
      <c r="L77" s="25"/>
    </row>
    <row r="78" spans="2:14" ht="15" hidden="1" customHeight="1" outlineLevel="1">
      <c r="B78" s="24" t="s">
        <v>35</v>
      </c>
      <c r="C78" s="95">
        <v>64.313578962271322</v>
      </c>
      <c r="D78" s="25"/>
      <c r="E78" s="96">
        <v>66.849999999999994</v>
      </c>
      <c r="F78" s="28"/>
      <c r="G78" s="95">
        <v>68.67</v>
      </c>
      <c r="H78" s="25"/>
      <c r="I78" s="96">
        <v>60.05</v>
      </c>
      <c r="J78" s="28"/>
      <c r="K78" s="95">
        <v>49.77</v>
      </c>
      <c r="L78" s="25"/>
    </row>
    <row r="79" spans="2:14" ht="15" hidden="1" customHeight="1" outlineLevel="1">
      <c r="B79" s="24" t="s">
        <v>36</v>
      </c>
      <c r="C79" s="95">
        <v>62.828699399678577</v>
      </c>
      <c r="D79" s="25"/>
      <c r="E79" s="96">
        <v>64.66</v>
      </c>
      <c r="F79" s="28"/>
      <c r="G79" s="95">
        <v>63.63</v>
      </c>
      <c r="H79" s="25"/>
      <c r="I79" s="96">
        <v>68.17</v>
      </c>
      <c r="J79" s="28"/>
      <c r="K79" s="95">
        <v>48.3</v>
      </c>
      <c r="L79" s="25"/>
    </row>
    <row r="80" spans="2:14" ht="15" hidden="1" customHeight="1" outlineLevel="1">
      <c r="B80" s="24" t="s">
        <v>37</v>
      </c>
      <c r="C80" s="95">
        <v>79.292589913958508</v>
      </c>
      <c r="D80" s="25"/>
      <c r="E80" s="96">
        <v>82.44</v>
      </c>
      <c r="F80" s="28"/>
      <c r="G80" s="95">
        <v>79.92</v>
      </c>
      <c r="H80" s="25"/>
      <c r="I80" s="96">
        <v>83.64</v>
      </c>
      <c r="J80" s="28"/>
      <c r="K80" s="95">
        <v>40.409999999999997</v>
      </c>
      <c r="L80" s="25"/>
    </row>
    <row r="81" spans="2:12" ht="15" hidden="1" customHeight="1" outlineLevel="1">
      <c r="B81" s="24" t="s">
        <v>38</v>
      </c>
      <c r="C81" s="95">
        <v>70.232044233573689</v>
      </c>
      <c r="D81" s="25"/>
      <c r="E81" s="96">
        <v>72.569999999999993</v>
      </c>
      <c r="F81" s="28"/>
      <c r="G81" s="95">
        <v>71.22</v>
      </c>
      <c r="H81" s="25"/>
      <c r="I81" s="96">
        <v>75.81</v>
      </c>
      <c r="J81" s="28"/>
      <c r="K81" s="95">
        <v>44.65</v>
      </c>
      <c r="L81" s="25"/>
    </row>
    <row r="82" spans="2:12" ht="15" hidden="1" customHeight="1" outlineLevel="1">
      <c r="B82" s="24" t="s">
        <v>39</v>
      </c>
      <c r="C82" s="95">
        <v>57.496661397088019</v>
      </c>
      <c r="D82" s="25"/>
      <c r="E82" s="96">
        <v>59.2</v>
      </c>
      <c r="F82" s="28"/>
      <c r="G82" s="95">
        <v>58.81</v>
      </c>
      <c r="H82" s="25"/>
      <c r="I82" s="96">
        <v>60.75</v>
      </c>
      <c r="J82" s="28"/>
      <c r="K82" s="95">
        <v>44.6</v>
      </c>
      <c r="L82" s="25"/>
    </row>
    <row r="83" spans="2:12" ht="15" hidden="1" customHeight="1" outlineLevel="1">
      <c r="B83" s="24" t="s">
        <v>40</v>
      </c>
      <c r="C83" s="95">
        <v>52.210201699351792</v>
      </c>
      <c r="D83" s="25"/>
      <c r="E83" s="96">
        <v>53.9</v>
      </c>
      <c r="F83" s="28"/>
      <c r="G83" s="95">
        <v>52.8</v>
      </c>
      <c r="H83" s="25"/>
      <c r="I83" s="96">
        <v>54.45</v>
      </c>
      <c r="J83" s="28"/>
      <c r="K83" s="95">
        <v>42.41</v>
      </c>
      <c r="L83" s="25"/>
    </row>
    <row r="84" spans="2:12" ht="15" hidden="1" customHeight="1" outlineLevel="1">
      <c r="B84" s="24" t="s">
        <v>41</v>
      </c>
      <c r="C84" s="95">
        <v>64.675072727403972</v>
      </c>
      <c r="D84" s="25"/>
      <c r="E84" s="96">
        <v>69.28</v>
      </c>
      <c r="F84" s="28"/>
      <c r="G84" s="95">
        <v>64.290000000000006</v>
      </c>
      <c r="H84" s="25"/>
      <c r="I84" s="96">
        <v>65.22</v>
      </c>
      <c r="J84" s="28"/>
      <c r="K84" s="95">
        <v>47.18</v>
      </c>
      <c r="L84" s="25"/>
    </row>
    <row r="85" spans="2:12" ht="15" hidden="1" customHeight="1" outlineLevel="1">
      <c r="B85" s="24" t="s">
        <v>42</v>
      </c>
      <c r="C85" s="95">
        <v>67.585734274918323</v>
      </c>
      <c r="D85" s="25"/>
      <c r="E85" s="96">
        <v>68.63</v>
      </c>
      <c r="F85" s="28"/>
      <c r="G85" s="95">
        <v>69.349999999999994</v>
      </c>
      <c r="H85" s="25"/>
      <c r="I85" s="96">
        <v>73.37</v>
      </c>
      <c r="J85" s="28"/>
      <c r="K85" s="95">
        <v>53.79</v>
      </c>
      <c r="L85" s="25"/>
    </row>
    <row r="86" spans="2:12" ht="15" hidden="1" customHeight="1" outlineLevel="1">
      <c r="B86" s="24" t="s">
        <v>43</v>
      </c>
      <c r="C86" s="95">
        <v>69.118109974353345</v>
      </c>
      <c r="D86" s="25"/>
      <c r="E86" s="96">
        <v>69.92</v>
      </c>
      <c r="F86" s="28"/>
      <c r="G86" s="95">
        <v>71.260000000000005</v>
      </c>
      <c r="H86" s="25"/>
      <c r="I86" s="96">
        <v>74.62</v>
      </c>
      <c r="J86" s="28"/>
      <c r="K86" s="95">
        <v>58.68</v>
      </c>
      <c r="L86" s="25"/>
    </row>
    <row r="87" spans="2:12" ht="15" hidden="1" customHeight="1" outlineLevel="1">
      <c r="B87" s="24" t="s">
        <v>44</v>
      </c>
      <c r="C87" s="95">
        <v>65.707949146586728</v>
      </c>
      <c r="D87" s="25"/>
      <c r="E87" s="96">
        <v>69.849999999999994</v>
      </c>
      <c r="F87" s="28"/>
      <c r="G87" s="95">
        <v>68.349999999999994</v>
      </c>
      <c r="H87" s="25"/>
      <c r="I87" s="96">
        <v>66.91</v>
      </c>
      <c r="J87" s="28"/>
      <c r="K87" s="95">
        <v>41.49</v>
      </c>
      <c r="L87" s="25"/>
    </row>
    <row r="88" spans="2:12" collapsed="1">
      <c r="B88" s="38">
        <v>2006</v>
      </c>
      <c r="C88" s="100">
        <v>65.044807541401354</v>
      </c>
      <c r="D88" s="39"/>
      <c r="E88" s="100">
        <v>67.06123848158623</v>
      </c>
      <c r="F88" s="40"/>
      <c r="G88" s="100">
        <v>66.771820821215186</v>
      </c>
      <c r="H88" s="40"/>
      <c r="I88" s="100">
        <v>67.849960269218485</v>
      </c>
      <c r="J88" s="40"/>
      <c r="K88" s="100">
        <v>48.703241505442456</v>
      </c>
      <c r="L88" s="40"/>
    </row>
    <row r="89" spans="2:12" ht="15" customHeight="1">
      <c r="B89" s="42" t="s">
        <v>46</v>
      </c>
      <c r="C89" s="42"/>
      <c r="D89" s="42"/>
      <c r="E89" s="42"/>
      <c r="F89" s="42"/>
      <c r="G89" s="42"/>
      <c r="H89" s="42"/>
      <c r="I89" s="43"/>
      <c r="J89" s="43"/>
      <c r="K89" s="43"/>
      <c r="L89" s="43"/>
    </row>
  </sheetData>
  <mergeCells count="7">
    <mergeCell ref="B89:H89"/>
    <mergeCell ref="B5:L5"/>
    <mergeCell ref="C6:D6"/>
    <mergeCell ref="E6:F6"/>
    <mergeCell ref="G6:H6"/>
    <mergeCell ref="I6:J6"/>
    <mergeCell ref="K6:L6"/>
  </mergeCells>
  <hyperlinks>
    <hyperlink ref="N7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acum. febrero 2011</v>
      </c>
      <c r="D6" s="47" t="str">
        <f>actualizaciones!A2</f>
        <v xml:space="preserve">acum. febrero 2012 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67.952014809399529</v>
      </c>
      <c r="D8" s="108">
        <v>71.259291753549945</v>
      </c>
      <c r="E8" s="109">
        <f>D8/C8-1</f>
        <v>4.8670770887766723E-2</v>
      </c>
    </row>
    <row r="9" spans="2:6" ht="15" customHeight="1">
      <c r="B9" s="110" t="s">
        <v>67</v>
      </c>
      <c r="C9" s="111">
        <v>78.402266364731219</v>
      </c>
      <c r="D9" s="111">
        <v>79.866543741497367</v>
      </c>
      <c r="E9" s="112">
        <f t="shared" ref="E9:E25" si="0">D9/C9-1</f>
        <v>1.8676467462742208E-2</v>
      </c>
      <c r="F9" s="113"/>
    </row>
    <row r="10" spans="2:6" ht="15" customHeight="1">
      <c r="B10" s="110" t="s">
        <v>73</v>
      </c>
      <c r="C10" s="111">
        <v>57.749916326676782</v>
      </c>
      <c r="D10" s="111">
        <v>61.377084731760213</v>
      </c>
      <c r="E10" s="112">
        <f t="shared" si="0"/>
        <v>6.280820191263059E-2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69.701355883631521</v>
      </c>
      <c r="D12" s="108">
        <v>73.932566579937358</v>
      </c>
      <c r="E12" s="109">
        <f t="shared" si="0"/>
        <v>6.0704854915160755E-2</v>
      </c>
    </row>
    <row r="13" spans="2:6" ht="15" customHeight="1">
      <c r="B13" s="110" t="s">
        <v>67</v>
      </c>
      <c r="C13" s="111">
        <v>83.252354906150913</v>
      </c>
      <c r="D13" s="111">
        <v>86.752210203980837</v>
      </c>
      <c r="E13" s="112">
        <f t="shared" si="0"/>
        <v>4.2039114710632042E-2</v>
      </c>
      <c r="F13" s="113"/>
    </row>
    <row r="14" spans="2:6" ht="15" customHeight="1">
      <c r="B14" s="110" t="s">
        <v>73</v>
      </c>
      <c r="C14" s="111">
        <v>54.743787127363888</v>
      </c>
      <c r="D14" s="111">
        <v>57.66700506341806</v>
      </c>
      <c r="E14" s="112">
        <f t="shared" si="0"/>
        <v>5.3398167891694603E-2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71.823364765312022</v>
      </c>
      <c r="D16" s="108">
        <v>73.596946982920898</v>
      </c>
      <c r="E16" s="109">
        <f t="shared" si="0"/>
        <v>2.4693666516518498E-2</v>
      </c>
    </row>
    <row r="17" spans="2:12" ht="15" customHeight="1">
      <c r="B17" s="110" t="s">
        <v>67</v>
      </c>
      <c r="C17" s="111">
        <v>84.609316079863447</v>
      </c>
      <c r="D17" s="111">
        <v>82.032255945342271</v>
      </c>
      <c r="E17" s="112">
        <f t="shared" si="0"/>
        <v>-3.0458349670249851E-2</v>
      </c>
      <c r="F17" s="113"/>
    </row>
    <row r="18" spans="2:12" ht="15" customHeight="1">
      <c r="B18" s="110" t="s">
        <v>73</v>
      </c>
      <c r="C18" s="111">
        <v>63.724067628983491</v>
      </c>
      <c r="D18" s="111">
        <v>67.568458983297532</v>
      </c>
      <c r="E18" s="112">
        <f t="shared" si="0"/>
        <v>6.0328718761284872E-2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70.23164330422523</v>
      </c>
      <c r="D20" s="108">
        <v>75.438358045030199</v>
      </c>
      <c r="E20" s="109">
        <f t="shared" si="0"/>
        <v>7.4136308020742669E-2</v>
      </c>
    </row>
    <row r="21" spans="2:12" ht="15" customHeight="1">
      <c r="B21" s="110" t="s">
        <v>67</v>
      </c>
      <c r="C21" s="111">
        <v>75.939118031273225</v>
      </c>
      <c r="D21" s="111">
        <v>80.542176039119809</v>
      </c>
      <c r="E21" s="112">
        <f t="shared" si="0"/>
        <v>6.0615110198553479E-2</v>
      </c>
      <c r="F21" s="113"/>
    </row>
    <row r="22" spans="2:12" ht="15" customHeight="1">
      <c r="B22" s="110" t="s">
        <v>73</v>
      </c>
      <c r="C22" s="111">
        <v>59.921163253399556</v>
      </c>
      <c r="D22" s="111">
        <v>64.895622895622893</v>
      </c>
      <c r="E22" s="112">
        <f t="shared" si="0"/>
        <v>8.301674019889993E-2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52.682527660982132</v>
      </c>
      <c r="D24" s="108">
        <v>49.738771158203384</v>
      </c>
      <c r="E24" s="109">
        <f t="shared" si="0"/>
        <v>-5.5877282914786219E-2</v>
      </c>
    </row>
    <row r="25" spans="2:12" ht="15" customHeight="1">
      <c r="B25" s="110" t="s">
        <v>67</v>
      </c>
      <c r="C25" s="111">
        <v>52.682527660982132</v>
      </c>
      <c r="D25" s="111">
        <v>49.738771158203384</v>
      </c>
      <c r="E25" s="112">
        <f t="shared" si="0"/>
        <v>-5.5877282914786219E-2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febrero 2011</v>
      </c>
      <c r="D6" s="47" t="str">
        <f>actualizaciones!$A$2</f>
        <v xml:space="preserve">acum. febrero 2012 </v>
      </c>
      <c r="E6" s="69" t="s">
        <v>50</v>
      </c>
      <c r="G6" s="67" t="s">
        <v>63</v>
      </c>
      <c r="H6" s="47" t="str">
        <f>actualizaciones!$A$3</f>
        <v>acum. febrero 2011</v>
      </c>
      <c r="I6" s="47" t="str">
        <f>actualizaciones!$A$2</f>
        <v xml:space="preserve">acum. febrero 2012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69.701355883631521</v>
      </c>
      <c r="D8" s="121">
        <v>73.932566579937358</v>
      </c>
      <c r="E8" s="54">
        <f>D8/C8-1</f>
        <v>6.0704854915160755E-2</v>
      </c>
      <c r="G8" s="70" t="s">
        <v>99</v>
      </c>
      <c r="H8" s="121">
        <v>71.823364765312022</v>
      </c>
      <c r="I8" s="121">
        <v>73.596946982920898</v>
      </c>
      <c r="J8" s="54">
        <f>I8/H8-1</f>
        <v>2.4693666516518498E-2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83.252354906150913</v>
      </c>
      <c r="D10" s="123">
        <v>86.752210203980837</v>
      </c>
      <c r="E10" s="74">
        <f>D10/C10-1</f>
        <v>4.2039114710632042E-2</v>
      </c>
      <c r="G10" s="72" t="s">
        <v>67</v>
      </c>
      <c r="H10" s="123">
        <v>84.609316079863447</v>
      </c>
      <c r="I10" s="123">
        <v>82.032255945342271</v>
      </c>
      <c r="J10" s="74">
        <f>I10/H10-1</f>
        <v>-3.0458349670249851E-2</v>
      </c>
    </row>
    <row r="11" spans="2:10" ht="15" customHeight="1">
      <c r="B11" s="75" t="s">
        <v>68</v>
      </c>
      <c r="C11" s="124">
        <v>76.763557837869925</v>
      </c>
      <c r="D11" s="124">
        <v>92.623806951197551</v>
      </c>
      <c r="E11" s="61">
        <f>D11/C11-1</f>
        <v>0.2066116990932807</v>
      </c>
      <c r="G11" s="75" t="s">
        <v>68</v>
      </c>
      <c r="H11" s="124">
        <v>88.274957473408065</v>
      </c>
      <c r="I11" s="124">
        <v>75.221684804514311</v>
      </c>
      <c r="J11" s="61">
        <f>I11/H11-1</f>
        <v>-0.14787061973749371</v>
      </c>
    </row>
    <row r="12" spans="2:10" ht="15" customHeight="1">
      <c r="B12" s="75" t="s">
        <v>69</v>
      </c>
      <c r="C12" s="124">
        <v>85.924603258292777</v>
      </c>
      <c r="D12" s="124">
        <v>88.487036429274696</v>
      </c>
      <c r="E12" s="61">
        <f>D12/C12-1</f>
        <v>2.9821879575971266E-2</v>
      </c>
      <c r="G12" s="75" t="s">
        <v>69</v>
      </c>
      <c r="H12" s="124">
        <v>89.46930473372781</v>
      </c>
      <c r="I12" s="124">
        <v>87.840881751473589</v>
      </c>
      <c r="J12" s="61">
        <f>I12/H12-1</f>
        <v>-1.8200912448136486E-2</v>
      </c>
    </row>
    <row r="13" spans="2:10" ht="15" customHeight="1">
      <c r="B13" s="75" t="s">
        <v>70</v>
      </c>
      <c r="C13" s="124">
        <v>82.109751164942566</v>
      </c>
      <c r="D13" s="124">
        <v>74.77251333542516</v>
      </c>
      <c r="E13" s="61">
        <f>D13/C13-1</f>
        <v>-8.9358909574312584E-2</v>
      </c>
      <c r="G13" s="75" t="s">
        <v>70</v>
      </c>
      <c r="H13" s="124">
        <v>77.177609771314522</v>
      </c>
      <c r="I13" s="124">
        <v>74.843039734745176</v>
      </c>
      <c r="J13" s="61">
        <f>I13/H13-1</f>
        <v>-3.0249317690544286E-2</v>
      </c>
    </row>
    <row r="14" spans="2:10" ht="15" customHeight="1">
      <c r="B14" s="75" t="s">
        <v>71</v>
      </c>
      <c r="C14" s="124">
        <v>45.789473684210527</v>
      </c>
      <c r="D14" s="124">
        <v>100.55896387184731</v>
      </c>
      <c r="E14" s="61">
        <f>D14/C14-1</f>
        <v>1.1961153029483893</v>
      </c>
      <c r="G14" s="75" t="s">
        <v>71</v>
      </c>
      <c r="H14" s="124">
        <v>61.365129417947706</v>
      </c>
      <c r="I14" s="124">
        <v>76.659973226238293</v>
      </c>
      <c r="J14" s="61">
        <f>I14/H14-1</f>
        <v>0.24924324210448479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54.743787127363888</v>
      </c>
      <c r="D16" s="123">
        <v>57.66700506341806</v>
      </c>
      <c r="E16" s="74">
        <f>D16/C16-1</f>
        <v>5.3398167891694603E-2</v>
      </c>
      <c r="G16" s="72" t="s">
        <v>73</v>
      </c>
      <c r="H16" s="123">
        <v>63.724067628983491</v>
      </c>
      <c r="I16" s="123">
        <v>67.568458983297532</v>
      </c>
      <c r="J16" s="74">
        <f>I16/H16-1</f>
        <v>6.0328718761284872E-2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febrero 2011</v>
      </c>
      <c r="D20" s="47" t="str">
        <f>actualizaciones!$A$2</f>
        <v xml:space="preserve">acum. febrero 2012 </v>
      </c>
      <c r="E20" s="69" t="s">
        <v>50</v>
      </c>
      <c r="G20" s="67" t="s">
        <v>63</v>
      </c>
      <c r="H20" s="47" t="str">
        <f>actualizaciones!$A$3</f>
        <v>acum. febrero 2011</v>
      </c>
      <c r="I20" s="47" t="str">
        <f>actualizaciones!$A$2</f>
        <v xml:space="preserve">acum. febrero 2012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70.23164330422523</v>
      </c>
      <c r="D22" s="121">
        <v>75.438358045030199</v>
      </c>
      <c r="E22" s="54">
        <f>D22/C22-1</f>
        <v>7.4136308020742669E-2</v>
      </c>
      <c r="G22" s="70" t="s">
        <v>99</v>
      </c>
      <c r="H22" s="121">
        <v>52.682527660982132</v>
      </c>
      <c r="I22" s="121">
        <v>49.738771158203384</v>
      </c>
      <c r="J22" s="54">
        <f>I22/H22-1</f>
        <v>-5.5877282914786219E-2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75.939118031273225</v>
      </c>
      <c r="D24" s="123">
        <v>80.542176039119809</v>
      </c>
      <c r="E24" s="74">
        <f>D24/C24-1</f>
        <v>6.0615110198553479E-2</v>
      </c>
      <c r="G24" s="72" t="s">
        <v>67</v>
      </c>
      <c r="H24" s="123">
        <v>52.682527660982132</v>
      </c>
      <c r="I24" s="123">
        <v>49.738771158203384</v>
      </c>
      <c r="J24" s="74">
        <f>I24/H24-1</f>
        <v>-5.5877282914786219E-2</v>
      </c>
    </row>
    <row r="25" spans="2:12" ht="15" customHeight="1">
      <c r="B25" s="75" t="s">
        <v>77</v>
      </c>
      <c r="C25" s="124">
        <v>77.084401437557517</v>
      </c>
      <c r="D25" s="124">
        <v>81.481713150342188</v>
      </c>
      <c r="E25" s="61">
        <f>D25/C25-1</f>
        <v>5.7045415554620726E-2</v>
      </c>
      <c r="G25" s="75" t="s">
        <v>77</v>
      </c>
      <c r="H25" s="124">
        <v>77.084401437557517</v>
      </c>
      <c r="I25" s="124">
        <v>81.481713150342188</v>
      </c>
      <c r="J25" s="61">
        <f>I25/H25-1</f>
        <v>5.7045415554620726E-2</v>
      </c>
    </row>
    <row r="26" spans="2:12" ht="15" customHeight="1">
      <c r="B26" s="75" t="s">
        <v>70</v>
      </c>
      <c r="C26" s="124">
        <v>77.073870272795702</v>
      </c>
      <c r="D26" s="124">
        <v>81.440243733554908</v>
      </c>
      <c r="E26" s="61">
        <f>D26/C26-1</f>
        <v>5.6651799699493965E-2</v>
      </c>
      <c r="G26" s="75" t="s">
        <v>70</v>
      </c>
      <c r="H26" s="124">
        <v>61.914085330216245</v>
      </c>
      <c r="I26" s="124">
        <v>52.063591022443887</v>
      </c>
      <c r="J26" s="61">
        <f>I26/H26-1</f>
        <v>-0.1590994077556851</v>
      </c>
    </row>
    <row r="27" spans="2:12" ht="15" customHeight="1">
      <c r="B27" s="75" t="s">
        <v>71</v>
      </c>
      <c r="C27" s="124">
        <v>26.88235561412278</v>
      </c>
      <c r="D27" s="124">
        <v>39.528388278388277</v>
      </c>
      <c r="E27" s="61">
        <f>D27/C27-1</f>
        <v>0.47042129959853085</v>
      </c>
      <c r="G27" s="75" t="s">
        <v>78</v>
      </c>
      <c r="H27" s="124">
        <v>49.049439219433687</v>
      </c>
      <c r="I27" s="124">
        <v>81.56357388316151</v>
      </c>
      <c r="J27" s="61">
        <f>I27/H27-1</f>
        <v>0.66288494182917224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47.618644067796609</v>
      </c>
      <c r="I28" s="124">
        <v>64.186746987951807</v>
      </c>
      <c r="J28" s="61">
        <f>I28/H28-1</f>
        <v>0.34793310990893644</v>
      </c>
    </row>
    <row r="29" spans="2:12" ht="15" customHeight="1">
      <c r="B29" s="72" t="s">
        <v>73</v>
      </c>
      <c r="C29" s="123">
        <v>59.921163253399556</v>
      </c>
      <c r="D29" s="123">
        <v>64.895622895622893</v>
      </c>
      <c r="E29" s="74">
        <f>D29/C29-1</f>
        <v>8.301674019889993E-2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acum. febrero 2011</v>
      </c>
      <c r="D36" s="47" t="str">
        <f>actualizaciones!$A$2</f>
        <v xml:space="preserve">acum. febrero 2012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67.952014809399529</v>
      </c>
      <c r="D38" s="121">
        <v>71.259291753549945</v>
      </c>
      <c r="E38" s="54">
        <f>D38/C38-1</f>
        <v>4.8670770887766723E-2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78.402266364731219</v>
      </c>
      <c r="D40" s="123">
        <v>79.866543741497367</v>
      </c>
      <c r="E40" s="74">
        <f t="shared" ref="E40:E45" si="0">D40/C40-1</f>
        <v>1.8676467462742208E-2</v>
      </c>
    </row>
    <row r="41" spans="2:5" ht="15" customHeight="1">
      <c r="B41" s="75" t="s">
        <v>68</v>
      </c>
      <c r="C41" s="124">
        <v>72.680970391617848</v>
      </c>
      <c r="D41" s="124">
        <v>75.102345790636932</v>
      </c>
      <c r="E41" s="61">
        <f t="shared" si="0"/>
        <v>3.3315122046008616E-2</v>
      </c>
    </row>
    <row r="42" spans="2:5" ht="15" customHeight="1">
      <c r="B42" s="75" t="s">
        <v>69</v>
      </c>
      <c r="C42" s="124">
        <v>81.928553517176383</v>
      </c>
      <c r="D42" s="124">
        <v>83.683595055128634</v>
      </c>
      <c r="E42" s="61">
        <f t="shared" si="0"/>
        <v>2.1421610203142594E-2</v>
      </c>
    </row>
    <row r="43" spans="2:5" ht="15" customHeight="1">
      <c r="B43" s="75" t="s">
        <v>70</v>
      </c>
      <c r="C43" s="124">
        <v>76.10281796595909</v>
      </c>
      <c r="D43" s="124">
        <v>73.606942750587692</v>
      </c>
      <c r="E43" s="61">
        <f t="shared" si="0"/>
        <v>-3.2796094574156331E-2</v>
      </c>
    </row>
    <row r="44" spans="2:5" ht="15" customHeight="1">
      <c r="B44" s="75" t="s">
        <v>78</v>
      </c>
      <c r="C44" s="124">
        <v>55.154171353217237</v>
      </c>
      <c r="D44" s="124">
        <v>70.322233267064277</v>
      </c>
      <c r="E44" s="61">
        <f t="shared" si="0"/>
        <v>0.275012053335151</v>
      </c>
    </row>
    <row r="45" spans="2:5" ht="15" customHeight="1">
      <c r="B45" s="75" t="s">
        <v>79</v>
      </c>
      <c r="C45" s="124">
        <v>53.26431161500976</v>
      </c>
      <c r="D45" s="124">
        <v>74.298056155507552</v>
      </c>
      <c r="E45" s="61">
        <f t="shared" si="0"/>
        <v>0.3948937647505526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57.749916326676782</v>
      </c>
      <c r="D47" s="123">
        <v>61.377084731760213</v>
      </c>
      <c r="E47" s="74">
        <f>D47/C47-1</f>
        <v>6.280820191263059E-2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9"/>
  <sheetViews>
    <sheetView showGridLines="0" showRowColHeaders="0" zoomScaleNormal="100" workbookViewId="0"/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43</v>
      </c>
      <c r="C8" s="126">
        <v>8.7536530175908673</v>
      </c>
      <c r="D8" s="127">
        <f>C8/C21-1</f>
        <v>2.1429757011769857E-2</v>
      </c>
      <c r="E8" s="128">
        <v>9.2215567154388065</v>
      </c>
      <c r="F8" s="129">
        <f t="shared" ref="F8:F9" si="0">E8/E21-1</f>
        <v>2.0083707460045064E-2</v>
      </c>
      <c r="G8" s="126">
        <v>9.4430883852942475</v>
      </c>
      <c r="H8" s="127">
        <f t="shared" ref="H8:H9" si="1">G8/G21-1</f>
        <v>2.5308185156812879E-2</v>
      </c>
      <c r="I8" s="128">
        <v>9.8677029485401402</v>
      </c>
      <c r="J8" s="129">
        <f t="shared" ref="J8:J9" si="2">I8/I21-1</f>
        <v>4.7526852286638999E-2</v>
      </c>
      <c r="K8" s="126">
        <v>2.312109310173148</v>
      </c>
      <c r="L8" s="127">
        <f t="shared" ref="L8:L9" si="3">K8/K21-1</f>
        <v>-3.4011594081257979E-3</v>
      </c>
    </row>
    <row r="9" spans="2:18">
      <c r="B9" s="82" t="s">
        <v>44</v>
      </c>
      <c r="C9" s="126">
        <v>8.9916721728398148</v>
      </c>
      <c r="D9" s="127">
        <f t="shared" ref="D9:D10" si="4">C9/C22-1</f>
        <v>1.489992276196328E-2</v>
      </c>
      <c r="E9" s="128">
        <v>9.4989769294149955</v>
      </c>
      <c r="F9" s="129">
        <f t="shared" si="0"/>
        <v>1.1605636785409379E-2</v>
      </c>
      <c r="G9" s="126">
        <v>9.651594491514123</v>
      </c>
      <c r="H9" s="127">
        <f t="shared" si="1"/>
        <v>1.9175764679421503E-2</v>
      </c>
      <c r="I9" s="128">
        <v>9.6832405081082982</v>
      </c>
      <c r="J9" s="129">
        <f t="shared" si="2"/>
        <v>3.7860718982668518E-2</v>
      </c>
      <c r="K9" s="126">
        <v>2.1967892976588628</v>
      </c>
      <c r="L9" s="127">
        <f t="shared" si="3"/>
        <v>-3.6495922079446075E-2</v>
      </c>
    </row>
    <row r="10" spans="2:18" ht="25.5">
      <c r="B10" s="30" t="str">
        <f>actualizaciones!$A$2</f>
        <v xml:space="preserve">acum. febrero 2012 </v>
      </c>
      <c r="C10" s="130">
        <v>8.8726970263050919</v>
      </c>
      <c r="D10" s="131">
        <v>1.900884903654454E-2</v>
      </c>
      <c r="E10" s="132">
        <v>9.3628849463418735</v>
      </c>
      <c r="F10" s="133">
        <v>1.6647161129325294E-2</v>
      </c>
      <c r="G10" s="132">
        <v>9.5472192375658231</v>
      </c>
      <c r="H10" s="133">
        <v>2.2396434228543871E-2</v>
      </c>
      <c r="I10" s="132">
        <v>9.7743249493044928</v>
      </c>
      <c r="J10" s="133">
        <v>4.2319192158386754E-2</v>
      </c>
      <c r="K10" s="132">
        <v>2.2599085596633057</v>
      </c>
      <c r="L10" s="133">
        <v>-1.7624269158554751E-2</v>
      </c>
      <c r="O10" s="81"/>
      <c r="P10" s="81"/>
      <c r="Q10" s="81"/>
      <c r="R10" s="81"/>
    </row>
    <row r="11" spans="2:18" outlineLevel="1">
      <c r="B11" s="82" t="s">
        <v>33</v>
      </c>
      <c r="C11" s="126">
        <v>7.8707428909070387</v>
      </c>
      <c r="D11" s="127">
        <f t="shared" ref="D11:D22" si="5">C11/C24-1</f>
        <v>5.1336286854913427E-2</v>
      </c>
      <c r="E11" s="128">
        <v>8.0875711606173279</v>
      </c>
      <c r="F11" s="129">
        <f t="shared" ref="F11:F22" si="6">E11/E24-1</f>
        <v>9.6842897150222207E-3</v>
      </c>
      <c r="G11" s="126">
        <v>8.7977978317896657</v>
      </c>
      <c r="H11" s="127">
        <f t="shared" ref="H11:H22" si="7">G11/G24-1</f>
        <v>6.3820777725473565E-2</v>
      </c>
      <c r="I11" s="128">
        <v>8.3189847715736036</v>
      </c>
      <c r="J11" s="129">
        <f t="shared" ref="J11:J22" si="8">I11/I24-1</f>
        <v>7.4792158466266523E-2</v>
      </c>
      <c r="K11" s="126">
        <v>2.3118366034094566</v>
      </c>
      <c r="L11" s="127">
        <f t="shared" ref="L11:L22" si="9">K11/K24-1</f>
        <v>9.0488963872385142E-2</v>
      </c>
    </row>
    <row r="12" spans="2:18" outlineLevel="1">
      <c r="B12" s="82" t="s">
        <v>34</v>
      </c>
      <c r="C12" s="126">
        <v>8.3879635243615542</v>
      </c>
      <c r="D12" s="127">
        <f t="shared" si="5"/>
        <v>3.2957354437717745E-2</v>
      </c>
      <c r="E12" s="128">
        <v>8.9700000000000006</v>
      </c>
      <c r="F12" s="129">
        <f t="shared" si="6"/>
        <v>1.5855039637599155E-2</v>
      </c>
      <c r="G12" s="126">
        <v>8.9</v>
      </c>
      <c r="H12" s="127">
        <f t="shared" si="7"/>
        <v>3.7296037296037365E-2</v>
      </c>
      <c r="I12" s="128">
        <v>8.35</v>
      </c>
      <c r="J12" s="129">
        <f t="shared" si="8"/>
        <v>5.1637279596977281E-2</v>
      </c>
      <c r="K12" s="126">
        <v>1.98</v>
      </c>
      <c r="L12" s="127">
        <f t="shared" si="9"/>
        <v>-1.980198019801982E-2</v>
      </c>
    </row>
    <row r="13" spans="2:18" outlineLevel="1">
      <c r="B13" s="82" t="s">
        <v>35</v>
      </c>
      <c r="C13" s="126">
        <v>7.29</v>
      </c>
      <c r="D13" s="127">
        <f t="shared" si="5"/>
        <v>3.2613800851246211E-2</v>
      </c>
      <c r="E13" s="128">
        <v>7.89</v>
      </c>
      <c r="F13" s="129">
        <f t="shared" si="6"/>
        <v>4.503311258278142E-2</v>
      </c>
      <c r="G13" s="126">
        <v>7.84</v>
      </c>
      <c r="H13" s="127">
        <f t="shared" si="7"/>
        <v>3.8412291933418441E-3</v>
      </c>
      <c r="I13" s="128">
        <v>6.08</v>
      </c>
      <c r="J13" s="129">
        <f t="shared" si="8"/>
        <v>-2.7200000000000002E-2</v>
      </c>
      <c r="K13" s="126">
        <v>2.0499999999999998</v>
      </c>
      <c r="L13" s="127">
        <f t="shared" si="9"/>
        <v>1.4851485148514865E-2</v>
      </c>
    </row>
    <row r="14" spans="2:18" outlineLevel="1">
      <c r="B14" s="82" t="s">
        <v>36</v>
      </c>
      <c r="C14" s="126">
        <v>7.5729801462855297</v>
      </c>
      <c r="D14" s="127">
        <f t="shared" si="5"/>
        <v>-5.9556257748452079E-3</v>
      </c>
      <c r="E14" s="128">
        <v>8.3101120767314924</v>
      </c>
      <c r="F14" s="129">
        <f t="shared" si="6"/>
        <v>1.8656367748736358E-2</v>
      </c>
      <c r="G14" s="126">
        <v>8.3865096448040113</v>
      </c>
      <c r="H14" s="127">
        <f t="shared" si="7"/>
        <v>-3.4019750627445777E-2</v>
      </c>
      <c r="I14" s="128">
        <v>6.922908492152466</v>
      </c>
      <c r="J14" s="129">
        <f t="shared" si="8"/>
        <v>0.12249654940521726</v>
      </c>
      <c r="K14" s="126">
        <v>2.025505184288201</v>
      </c>
      <c r="L14" s="127">
        <f t="shared" si="9"/>
        <v>-6.2392323051291387E-2</v>
      </c>
    </row>
    <row r="15" spans="2:18" outlineLevel="1">
      <c r="B15" s="82" t="s">
        <v>37</v>
      </c>
      <c r="C15" s="126">
        <v>7.9261312519256446</v>
      </c>
      <c r="D15" s="127">
        <f t="shared" si="5"/>
        <v>2.316578766244759E-2</v>
      </c>
      <c r="E15" s="128">
        <v>8.65</v>
      </c>
      <c r="F15" s="129">
        <f t="shared" si="6"/>
        <v>2.9066938711449497E-2</v>
      </c>
      <c r="G15" s="126">
        <v>8.5299999999999994</v>
      </c>
      <c r="H15" s="127">
        <f t="shared" si="7"/>
        <v>1.3148130186951157E-2</v>
      </c>
      <c r="I15" s="128">
        <v>6.6</v>
      </c>
      <c r="J15" s="129">
        <f t="shared" si="8"/>
        <v>6.5819598710139537E-2</v>
      </c>
      <c r="K15" s="126">
        <v>2.23</v>
      </c>
      <c r="L15" s="127">
        <f t="shared" si="9"/>
        <v>-3.4632034632034681E-2</v>
      </c>
    </row>
    <row r="16" spans="2:18" outlineLevel="1">
      <c r="B16" s="82" t="s">
        <v>38</v>
      </c>
      <c r="C16" s="126">
        <v>7.2500219251282365</v>
      </c>
      <c r="D16" s="127">
        <f t="shared" si="5"/>
        <v>5.589645678326427E-3</v>
      </c>
      <c r="E16" s="128">
        <v>7.83</v>
      </c>
      <c r="F16" s="129">
        <f t="shared" si="6"/>
        <v>-2.0784730243955107E-2</v>
      </c>
      <c r="G16" s="126">
        <v>8.06</v>
      </c>
      <c r="H16" s="127">
        <f t="shared" si="7"/>
        <v>2.1586392015431777E-2</v>
      </c>
      <c r="I16" s="128">
        <v>5.96</v>
      </c>
      <c r="J16" s="129">
        <f t="shared" si="8"/>
        <v>-5.3040035290446985E-3</v>
      </c>
      <c r="K16" s="126">
        <v>1.9950980392156863</v>
      </c>
      <c r="L16" s="127">
        <f t="shared" si="9"/>
        <v>-7.6343500363108219E-2</v>
      </c>
    </row>
    <row r="17" spans="2:18" outlineLevel="1">
      <c r="B17" s="82" t="s">
        <v>39</v>
      </c>
      <c r="C17" s="126">
        <v>7.51</v>
      </c>
      <c r="D17" s="127">
        <f t="shared" si="5"/>
        <v>5.8073706858975616E-2</v>
      </c>
      <c r="E17" s="128">
        <v>8.06</v>
      </c>
      <c r="F17" s="129">
        <f t="shared" si="6"/>
        <v>4.2411279487799547E-2</v>
      </c>
      <c r="G17" s="126">
        <v>8.1</v>
      </c>
      <c r="H17" s="127">
        <f t="shared" si="7"/>
        <v>3.3344222723266093E-2</v>
      </c>
      <c r="I17" s="128">
        <v>6.61</v>
      </c>
      <c r="J17" s="129">
        <f t="shared" si="8"/>
        <v>3.9658066241914369E-2</v>
      </c>
      <c r="K17" s="126">
        <v>2.09</v>
      </c>
      <c r="L17" s="127">
        <f t="shared" si="9"/>
        <v>1.4482336280476016E-2</v>
      </c>
      <c r="N17" s="87"/>
      <c r="O17" s="87"/>
      <c r="P17" s="87"/>
    </row>
    <row r="18" spans="2:18" outlineLevel="1">
      <c r="B18" s="82" t="s">
        <v>40</v>
      </c>
      <c r="C18" s="126">
        <v>7.3181305488860353</v>
      </c>
      <c r="D18" s="127">
        <f t="shared" si="5"/>
        <v>7.5415464935307819E-2</v>
      </c>
      <c r="E18" s="128">
        <v>7.9582544892836458</v>
      </c>
      <c r="F18" s="129">
        <f t="shared" si="6"/>
        <v>0.10715440309209967</v>
      </c>
      <c r="G18" s="126">
        <v>8.0125650040642835</v>
      </c>
      <c r="H18" s="127">
        <f t="shared" si="7"/>
        <v>7.4625693801092519E-2</v>
      </c>
      <c r="I18" s="128">
        <v>6.5705836575875489</v>
      </c>
      <c r="J18" s="129">
        <f t="shared" si="8"/>
        <v>-1.0218417147906167E-2</v>
      </c>
      <c r="K18" s="126">
        <v>2.0243198054415563</v>
      </c>
      <c r="L18" s="127">
        <f t="shared" si="9"/>
        <v>-7.9105772589118661E-3</v>
      </c>
    </row>
    <row r="19" spans="2:18" outlineLevel="1">
      <c r="B19" s="82" t="s">
        <v>41</v>
      </c>
      <c r="C19" s="126">
        <v>7.1377246896853972</v>
      </c>
      <c r="D19" s="127">
        <f t="shared" si="5"/>
        <v>0.11513241655354345</v>
      </c>
      <c r="E19" s="128">
        <v>7.4778147901399068</v>
      </c>
      <c r="F19" s="129">
        <f t="shared" si="6"/>
        <v>0.10348640518864105</v>
      </c>
      <c r="G19" s="126">
        <v>7.5776976319028009</v>
      </c>
      <c r="H19" s="127">
        <f t="shared" si="7"/>
        <v>0.16119547365297238</v>
      </c>
      <c r="I19" s="128">
        <v>6.9952208544532946</v>
      </c>
      <c r="J19" s="129">
        <f t="shared" si="8"/>
        <v>0.11324540624574397</v>
      </c>
      <c r="K19" s="126">
        <v>2.1224684298308314</v>
      </c>
      <c r="L19" s="127">
        <f t="shared" si="9"/>
        <v>-2.9673688867651982E-2</v>
      </c>
    </row>
    <row r="20" spans="2:18" outlineLevel="1">
      <c r="B20" s="82" t="s">
        <v>42</v>
      </c>
      <c r="C20" s="126">
        <v>8.0508114510135425</v>
      </c>
      <c r="D20" s="127">
        <f t="shared" si="5"/>
        <v>2.429832938717591E-2</v>
      </c>
      <c r="E20" s="128">
        <v>8.4030626571733453</v>
      </c>
      <c r="F20" s="129">
        <f t="shared" si="6"/>
        <v>3.5985935760497467E-2</v>
      </c>
      <c r="G20" s="126">
        <v>8.8313833028641078</v>
      </c>
      <c r="H20" s="127">
        <f t="shared" si="7"/>
        <v>4.6276287078209188E-2</v>
      </c>
      <c r="I20" s="128">
        <v>8.3000000000000007</v>
      </c>
      <c r="J20" s="129">
        <f t="shared" si="8"/>
        <v>8.7396806118598125E-3</v>
      </c>
      <c r="K20" s="126">
        <v>2.1524711490215753</v>
      </c>
      <c r="L20" s="127">
        <f t="shared" si="9"/>
        <v>0.10205917884561533</v>
      </c>
    </row>
    <row r="21" spans="2:18" outlineLevel="1">
      <c r="B21" s="82" t="s">
        <v>43</v>
      </c>
      <c r="C21" s="126">
        <v>8.57</v>
      </c>
      <c r="D21" s="127">
        <f>C21/C34-1</f>
        <v>3.848634006285323E-2</v>
      </c>
      <c r="E21" s="128">
        <v>9.0399999999999991</v>
      </c>
      <c r="F21" s="129">
        <f t="shared" si="6"/>
        <v>4.8723897911832958E-2</v>
      </c>
      <c r="G21" s="126">
        <v>9.2100000000000009</v>
      </c>
      <c r="H21" s="127">
        <f t="shared" si="7"/>
        <v>7.0930232558139572E-2</v>
      </c>
      <c r="I21" s="128">
        <v>9.42</v>
      </c>
      <c r="J21" s="129">
        <f t="shared" si="8"/>
        <v>-1.0504201680672232E-2</v>
      </c>
      <c r="K21" s="126">
        <v>2.3199999999999998</v>
      </c>
      <c r="L21" s="127">
        <f t="shared" si="9"/>
        <v>0.12077294685990347</v>
      </c>
    </row>
    <row r="22" spans="2:18" outlineLevel="1">
      <c r="B22" s="82" t="s">
        <v>44</v>
      </c>
      <c r="C22" s="126">
        <v>8.859663865546219</v>
      </c>
      <c r="D22" s="127">
        <f t="shared" si="5"/>
        <v>4.9216915339237444E-2</v>
      </c>
      <c r="E22" s="128">
        <v>9.39</v>
      </c>
      <c r="F22" s="129">
        <f t="shared" si="6"/>
        <v>6.2217194570135748E-2</v>
      </c>
      <c r="G22" s="126">
        <v>9.4700000000000006</v>
      </c>
      <c r="H22" s="127">
        <f t="shared" si="7"/>
        <v>8.7256027554534876E-2</v>
      </c>
      <c r="I22" s="128">
        <v>9.33</v>
      </c>
      <c r="J22" s="129">
        <f t="shared" si="8"/>
        <v>-1.2698412698412653E-2</v>
      </c>
      <c r="K22" s="126">
        <v>2.2799999999999998</v>
      </c>
      <c r="L22" s="127">
        <f t="shared" si="9"/>
        <v>5.0691244239631228E-2</v>
      </c>
    </row>
    <row r="23" spans="2:18" ht="15" customHeight="1">
      <c r="B23" s="35">
        <v>2011</v>
      </c>
      <c r="C23" s="134">
        <v>7.7962992928766566</v>
      </c>
      <c r="D23" s="135">
        <f>C23/C36-1</f>
        <v>3.9665685837546372E-2</v>
      </c>
      <c r="E23" s="134">
        <v>8.3114347092569165</v>
      </c>
      <c r="F23" s="135">
        <f>E23/E36-1</f>
        <v>3.8689078806758648E-2</v>
      </c>
      <c r="G23" s="134">
        <v>8.460157940571067</v>
      </c>
      <c r="H23" s="135">
        <f>G23/G36-1</f>
        <v>4.5247557838667296E-2</v>
      </c>
      <c r="I23" s="134">
        <v>7.4170280535127349</v>
      </c>
      <c r="J23" s="135">
        <f>I23/I36-1</f>
        <v>3.1613255194842038E-2</v>
      </c>
      <c r="K23" s="134">
        <v>2.1283825248864687</v>
      </c>
      <c r="L23" s="135">
        <f>K23/K36-1</f>
        <v>1.5433573504666454E-2</v>
      </c>
      <c r="O23" s="81"/>
      <c r="P23" s="81"/>
      <c r="Q23" s="81"/>
      <c r="R23" s="81"/>
    </row>
    <row r="24" spans="2:18" hidden="1" outlineLevel="1">
      <c r="B24" s="82" t="s">
        <v>33</v>
      </c>
      <c r="C24" s="126">
        <v>7.4864179894831473</v>
      </c>
      <c r="D24" s="127">
        <f>C24/C37-1</f>
        <v>-5.6742507769950601E-2</v>
      </c>
      <c r="E24" s="128">
        <v>8.01</v>
      </c>
      <c r="F24" s="129">
        <f>E24/E37-1</f>
        <v>-5.0509091431284459E-2</v>
      </c>
      <c r="G24" s="126">
        <v>8.27</v>
      </c>
      <c r="H24" s="127">
        <f>G24/G37-1</f>
        <v>-2.0601013876686558E-3</v>
      </c>
      <c r="I24" s="128">
        <v>7.7400869610407605</v>
      </c>
      <c r="J24" s="129">
        <f>I24/I37-1</f>
        <v>-3.8805256241661201E-2</v>
      </c>
      <c r="K24" s="126">
        <v>2.12</v>
      </c>
      <c r="L24" s="127">
        <f>K24/K37-1</f>
        <v>-0.23100343718815819</v>
      </c>
    </row>
    <row r="25" spans="2:18" hidden="1" outlineLevel="1">
      <c r="B25" s="82" t="s">
        <v>34</v>
      </c>
      <c r="C25" s="126">
        <v>8.12033864546855</v>
      </c>
      <c r="D25" s="127">
        <f t="shared" ref="D25:F75" si="10">C25/C38-1</f>
        <v>7.1676117542205375E-3</v>
      </c>
      <c r="E25" s="128">
        <v>8.83</v>
      </c>
      <c r="F25" s="129">
        <f t="shared" si="10"/>
        <v>1.3316884628803871E-2</v>
      </c>
      <c r="G25" s="126">
        <v>8.58</v>
      </c>
      <c r="H25" s="127">
        <f t="shared" ref="H25:H35" si="11">G25/G38-1</f>
        <v>2.2717016978689442E-2</v>
      </c>
      <c r="I25" s="128">
        <v>7.94</v>
      </c>
      <c r="J25" s="129">
        <f t="shared" ref="J25:J35" si="12">I25/I38-1</f>
        <v>-5.2055294699249188E-3</v>
      </c>
      <c r="K25" s="126">
        <v>2.02</v>
      </c>
      <c r="L25" s="127">
        <f t="shared" ref="L25:L35" si="13">K25/K38-1</f>
        <v>2.0062084897487731E-2</v>
      </c>
    </row>
    <row r="26" spans="2:18" hidden="1" outlineLevel="1">
      <c r="B26" s="82" t="s">
        <v>35</v>
      </c>
      <c r="C26" s="126">
        <v>7.0597545703828581</v>
      </c>
      <c r="D26" s="127">
        <f t="shared" si="10"/>
        <v>-6.661817712961926E-3</v>
      </c>
      <c r="E26" s="128">
        <v>7.55</v>
      </c>
      <c r="F26" s="129">
        <f t="shared" si="10"/>
        <v>-8.6862155831124443E-4</v>
      </c>
      <c r="G26" s="126">
        <v>7.81</v>
      </c>
      <c r="H26" s="127">
        <f t="shared" si="11"/>
        <v>1.7172011536862541E-2</v>
      </c>
      <c r="I26" s="128">
        <v>6.25</v>
      </c>
      <c r="J26" s="129">
        <f t="shared" si="12"/>
        <v>-2.3406230988440857E-2</v>
      </c>
      <c r="K26" s="126">
        <v>2.02</v>
      </c>
      <c r="L26" s="127">
        <f t="shared" si="13"/>
        <v>-0.10686296168450116</v>
      </c>
    </row>
    <row r="27" spans="2:18" hidden="1" outlineLevel="1">
      <c r="B27" s="82" t="s">
        <v>36</v>
      </c>
      <c r="C27" s="126">
        <v>7.6183522010157478</v>
      </c>
      <c r="D27" s="127">
        <f t="shared" si="10"/>
        <v>-6.956202540417844E-3</v>
      </c>
      <c r="E27" s="128">
        <v>8.1579150141643062</v>
      </c>
      <c r="F27" s="129">
        <f t="shared" si="10"/>
        <v>-3.9114839321047534E-2</v>
      </c>
      <c r="G27" s="126">
        <v>8.6818645104301151</v>
      </c>
      <c r="H27" s="127">
        <f t="shared" si="11"/>
        <v>7.5819641936817117E-2</v>
      </c>
      <c r="I27" s="128">
        <v>6.1674207335610438</v>
      </c>
      <c r="J27" s="129">
        <f t="shared" si="12"/>
        <v>-0.10095907674037263</v>
      </c>
      <c r="K27" s="126">
        <v>2.160290742157613</v>
      </c>
      <c r="L27" s="127">
        <f t="shared" si="13"/>
        <v>-7.2836591348663937E-2</v>
      </c>
    </row>
    <row r="28" spans="2:18" hidden="1" outlineLevel="1">
      <c r="B28" s="82" t="s">
        <v>37</v>
      </c>
      <c r="C28" s="126">
        <v>7.746673459473171</v>
      </c>
      <c r="D28" s="127">
        <f t="shared" si="10"/>
        <v>1.5090239408137363E-2</v>
      </c>
      <c r="E28" s="128">
        <v>8.4056728232189979</v>
      </c>
      <c r="F28" s="129">
        <f t="shared" si="10"/>
        <v>2.5082051612073109E-2</v>
      </c>
      <c r="G28" s="126">
        <v>8.4193019222430987</v>
      </c>
      <c r="H28" s="127">
        <f t="shared" si="11"/>
        <v>3.6859842640775797E-2</v>
      </c>
      <c r="I28" s="128">
        <v>6.1924175610838397</v>
      </c>
      <c r="J28" s="129">
        <f t="shared" si="12"/>
        <v>-4.2903004469267425E-2</v>
      </c>
      <c r="K28" s="126">
        <v>2.31</v>
      </c>
      <c r="L28" s="127">
        <f t="shared" si="13"/>
        <v>-0.16000000000000003</v>
      </c>
    </row>
    <row r="29" spans="2:18" hidden="1" outlineLevel="1">
      <c r="B29" s="82" t="s">
        <v>38</v>
      </c>
      <c r="C29" s="126">
        <v>7.2097221329657692</v>
      </c>
      <c r="D29" s="127">
        <f t="shared" si="10"/>
        <v>-1.53210634713703E-2</v>
      </c>
      <c r="E29" s="128">
        <v>7.9961988357786877</v>
      </c>
      <c r="F29" s="129">
        <f t="shared" si="10"/>
        <v>-9.145125677981758E-3</v>
      </c>
      <c r="G29" s="126">
        <v>7.8896900575377362</v>
      </c>
      <c r="H29" s="127">
        <f t="shared" si="11"/>
        <v>-2.5676286298690343E-3</v>
      </c>
      <c r="I29" s="128">
        <v>5.9917804245168984</v>
      </c>
      <c r="J29" s="129">
        <f t="shared" si="12"/>
        <v>-3.8237492051862332E-2</v>
      </c>
      <c r="K29" s="126">
        <v>2.16</v>
      </c>
      <c r="L29" s="127">
        <f t="shared" si="13"/>
        <v>-5.6768558951964976E-2</v>
      </c>
    </row>
    <row r="30" spans="2:18" hidden="1" outlineLevel="1">
      <c r="B30" s="82" t="s">
        <v>39</v>
      </c>
      <c r="C30" s="126">
        <v>7.0978041995716685</v>
      </c>
      <c r="D30" s="127">
        <f t="shared" si="10"/>
        <v>-3.3241513826265168E-2</v>
      </c>
      <c r="E30" s="128">
        <v>7.7320728954126166</v>
      </c>
      <c r="F30" s="129">
        <f t="shared" si="10"/>
        <v>-3.1593157858701759E-2</v>
      </c>
      <c r="G30" s="126">
        <v>7.8386270730321908</v>
      </c>
      <c r="H30" s="127">
        <f t="shared" si="11"/>
        <v>-2.0412479793293414E-2</v>
      </c>
      <c r="I30" s="128">
        <v>6.3578595834815008</v>
      </c>
      <c r="J30" s="129">
        <f t="shared" si="12"/>
        <v>-2.3214425449739617E-2</v>
      </c>
      <c r="K30" s="126">
        <v>2.0601640119854912</v>
      </c>
      <c r="L30" s="127">
        <f t="shared" si="13"/>
        <v>-6.5294599928296559E-2</v>
      </c>
      <c r="N30" s="87"/>
      <c r="O30" s="87"/>
      <c r="P30" s="87"/>
    </row>
    <row r="31" spans="2:18" hidden="1" outlineLevel="1">
      <c r="B31" s="82" t="s">
        <v>40</v>
      </c>
      <c r="C31" s="126">
        <v>6.8049333373927823</v>
      </c>
      <c r="D31" s="127">
        <f t="shared" si="10"/>
        <v>-1.6254944659779946E-2</v>
      </c>
      <c r="E31" s="128">
        <v>7.188025867988741</v>
      </c>
      <c r="F31" s="129">
        <f t="shared" si="10"/>
        <v>-1.2633809342205926E-2</v>
      </c>
      <c r="G31" s="126">
        <v>7.4561450096384592</v>
      </c>
      <c r="H31" s="127">
        <f t="shared" si="11"/>
        <v>2.1700281772121244E-3</v>
      </c>
      <c r="I31" s="128">
        <v>6.6384177796622144</v>
      </c>
      <c r="J31" s="129">
        <f t="shared" si="12"/>
        <v>-1.5071546044181927E-2</v>
      </c>
      <c r="K31" s="126">
        <v>2.0404610300636739</v>
      </c>
      <c r="L31" s="127">
        <f t="shared" si="13"/>
        <v>-8.9079897293002808E-2</v>
      </c>
    </row>
    <row r="32" spans="2:18" hidden="1" outlineLevel="1">
      <c r="B32" s="82" t="s">
        <v>41</v>
      </c>
      <c r="C32" s="126">
        <v>6.4007866543288472</v>
      </c>
      <c r="D32" s="127">
        <f t="shared" si="10"/>
        <v>-8.2291084742508458E-2</v>
      </c>
      <c r="E32" s="128">
        <v>6.7765354923983629</v>
      </c>
      <c r="F32" s="129">
        <f t="shared" si="10"/>
        <v>-0.11985141615146566</v>
      </c>
      <c r="G32" s="126">
        <v>6.5257726229885602</v>
      </c>
      <c r="H32" s="127">
        <f t="shared" si="11"/>
        <v>-0.10113324752223685</v>
      </c>
      <c r="I32" s="128">
        <v>6.2836287625418059</v>
      </c>
      <c r="J32" s="129">
        <f t="shared" si="12"/>
        <v>-1.8183005852842826E-2</v>
      </c>
      <c r="K32" s="126">
        <v>2.1873759430000002</v>
      </c>
      <c r="L32" s="127">
        <f t="shared" si="13"/>
        <v>-4.0624586403508633E-2</v>
      </c>
    </row>
    <row r="33" spans="2:17" hidden="1" outlineLevel="1">
      <c r="B33" s="82" t="s">
        <v>42</v>
      </c>
      <c r="C33" s="126">
        <v>7.8598306958386193</v>
      </c>
      <c r="D33" s="127">
        <f t="shared" si="10"/>
        <v>-2.0334208218096728E-2</v>
      </c>
      <c r="E33" s="128">
        <v>8.1111744543180677</v>
      </c>
      <c r="F33" s="129">
        <f t="shared" si="10"/>
        <v>-5.3538570091240634E-2</v>
      </c>
      <c r="G33" s="126">
        <v>8.4407755503341164</v>
      </c>
      <c r="H33" s="127">
        <f t="shared" si="11"/>
        <v>2.065000608635037E-2</v>
      </c>
      <c r="I33" s="128">
        <v>8.2280891289669142</v>
      </c>
      <c r="J33" s="129">
        <f t="shared" si="12"/>
        <v>-2.0465579884891172E-2</v>
      </c>
      <c r="K33" s="126">
        <v>1.9531357211472484</v>
      </c>
      <c r="L33" s="127">
        <f t="shared" si="13"/>
        <v>-0.1653266148943382</v>
      </c>
    </row>
    <row r="34" spans="2:17" hidden="1" outlineLevel="1">
      <c r="B34" s="82" t="s">
        <v>43</v>
      </c>
      <c r="C34" s="126">
        <v>8.2523955004370215</v>
      </c>
      <c r="D34" s="127">
        <f t="shared" si="10"/>
        <v>1.1151403420307515E-2</v>
      </c>
      <c r="E34" s="128">
        <v>8.6199999999999992</v>
      </c>
      <c r="F34" s="129">
        <f t="shared" si="10"/>
        <v>3.9806996381182236E-2</v>
      </c>
      <c r="G34" s="126">
        <v>8.6</v>
      </c>
      <c r="H34" s="127">
        <f t="shared" si="11"/>
        <v>-1.3761467889908396E-2</v>
      </c>
      <c r="I34" s="128">
        <v>9.52</v>
      </c>
      <c r="J34" s="129">
        <f t="shared" si="12"/>
        <v>5.8954393770856539E-2</v>
      </c>
      <c r="K34" s="126">
        <v>2.0699999999999998</v>
      </c>
      <c r="L34" s="127">
        <f t="shared" si="13"/>
        <v>-0.20077220077220082</v>
      </c>
    </row>
    <row r="35" spans="2:17" hidden="1" outlineLevel="1">
      <c r="B35" s="82" t="s">
        <v>44</v>
      </c>
      <c r="C35" s="126">
        <v>8.4440726564932227</v>
      </c>
      <c r="D35" s="127">
        <f t="shared" si="10"/>
        <v>-6.0115443061264817E-2</v>
      </c>
      <c r="E35" s="128">
        <v>8.84</v>
      </c>
      <c r="F35" s="129">
        <f t="shared" si="10"/>
        <v>-3.0701754385964897E-2</v>
      </c>
      <c r="G35" s="126">
        <v>8.7100000000000009</v>
      </c>
      <c r="H35" s="127">
        <f t="shared" si="11"/>
        <v>-7.7330508474576121E-2</v>
      </c>
      <c r="I35" s="128">
        <v>9.4499999999999993</v>
      </c>
      <c r="J35" s="129">
        <f t="shared" si="12"/>
        <v>-8.252427184466038E-2</v>
      </c>
      <c r="K35" s="126">
        <v>2.17</v>
      </c>
      <c r="L35" s="127">
        <f t="shared" si="13"/>
        <v>-0.10699588477366262</v>
      </c>
    </row>
    <row r="36" spans="2:17" collapsed="1">
      <c r="B36" s="38">
        <v>2010</v>
      </c>
      <c r="C36" s="136">
        <v>7.4988521782326796</v>
      </c>
      <c r="D36" s="137">
        <f>C36/C49-1</f>
        <v>-2.2747443111520327E-2</v>
      </c>
      <c r="E36" s="136">
        <v>8.0018504852338062</v>
      </c>
      <c r="F36" s="137">
        <f>E36/E49-1</f>
        <v>-2.3979058112307605E-2</v>
      </c>
      <c r="G36" s="136">
        <v>8.0939274883978083</v>
      </c>
      <c r="H36" s="137">
        <f>G36/G49-1</f>
        <v>-4.3738920378029178E-3</v>
      </c>
      <c r="I36" s="136">
        <v>7.1897370610189304</v>
      </c>
      <c r="J36" s="137">
        <f>I36/I49-1</f>
        <v>-2.5714724382263077E-2</v>
      </c>
      <c r="K36" s="136">
        <v>2.096033241781214</v>
      </c>
      <c r="L36" s="137">
        <f>K36/K49-1</f>
        <v>-0.11168139652741826</v>
      </c>
    </row>
    <row r="37" spans="2:17" ht="15" hidden="1" customHeight="1" outlineLevel="1">
      <c r="B37" s="82" t="s">
        <v>33</v>
      </c>
      <c r="C37" s="126">
        <v>7.9367702362837926</v>
      </c>
      <c r="D37" s="127">
        <f t="shared" si="10"/>
        <v>-3.0459494642648299E-2</v>
      </c>
      <c r="E37" s="128">
        <v>8.4360997327235694</v>
      </c>
      <c r="F37" s="129">
        <f t="shared" si="10"/>
        <v>-2.4728354598431368E-2</v>
      </c>
      <c r="G37" s="126">
        <v>8.2870722089573832</v>
      </c>
      <c r="H37" s="127">
        <f t="shared" ref="H37:H74" si="14">G37/G50-1</f>
        <v>-5.7215903417817571E-2</v>
      </c>
      <c r="I37" s="128">
        <v>8.0525689630557888</v>
      </c>
      <c r="J37" s="129">
        <f t="shared" ref="J37:J74" si="15">I37/I50-1</f>
        <v>-3.6774047481364924E-2</v>
      </c>
      <c r="K37" s="126">
        <v>2.7568393703194252</v>
      </c>
      <c r="L37" s="127">
        <f t="shared" ref="L37:L74" si="16">K37/K50-1</f>
        <v>0.16322336300397677</v>
      </c>
      <c r="N37" s="87"/>
      <c r="O37" s="87"/>
      <c r="P37" s="87"/>
    </row>
    <row r="38" spans="2:17" ht="15" hidden="1" customHeight="1" outlineLevel="1">
      <c r="B38" s="82" t="s">
        <v>34</v>
      </c>
      <c r="C38" s="126">
        <v>8.0625494214662652</v>
      </c>
      <c r="D38" s="127">
        <f t="shared" si="10"/>
        <v>2.3196004959372685E-2</v>
      </c>
      <c r="E38" s="128">
        <v>8.7139572368169773</v>
      </c>
      <c r="F38" s="129">
        <f t="shared" si="10"/>
        <v>3.3684132481254681E-2</v>
      </c>
      <c r="G38" s="126">
        <v>8.3894174610949914</v>
      </c>
      <c r="H38" s="127">
        <f t="shared" si="14"/>
        <v>3.3179490282634561E-2</v>
      </c>
      <c r="I38" s="128">
        <v>7.9815481842889424</v>
      </c>
      <c r="J38" s="129">
        <f t="shared" si="15"/>
        <v>-3.5520369177349798E-3</v>
      </c>
      <c r="K38" s="126">
        <v>1.9802716225875625</v>
      </c>
      <c r="L38" s="127">
        <f t="shared" si="16"/>
        <v>-0.167953099753125</v>
      </c>
      <c r="O38" s="87"/>
      <c r="P38" s="87"/>
      <c r="Q38" s="87"/>
    </row>
    <row r="39" spans="2:17" ht="15" hidden="1" customHeight="1" outlineLevel="1">
      <c r="B39" s="82" t="s">
        <v>35</v>
      </c>
      <c r="C39" s="126">
        <v>7.1071007802485235</v>
      </c>
      <c r="D39" s="127">
        <f t="shared" si="10"/>
        <v>-4.5850611501949912E-2</v>
      </c>
      <c r="E39" s="128">
        <v>7.5565637942184125</v>
      </c>
      <c r="F39" s="129">
        <f t="shared" si="10"/>
        <v>-5.7785063065035835E-2</v>
      </c>
      <c r="G39" s="126">
        <v>7.6781507074695625</v>
      </c>
      <c r="H39" s="127">
        <f t="shared" si="14"/>
        <v>-2.6850353932881821E-2</v>
      </c>
      <c r="I39" s="128">
        <v>6.3997950819672127</v>
      </c>
      <c r="J39" s="129">
        <f t="shared" si="15"/>
        <v>-0.10866363760902331</v>
      </c>
      <c r="K39" s="126">
        <v>2.2616909985166678</v>
      </c>
      <c r="L39" s="127">
        <f t="shared" si="16"/>
        <v>-1.6656087601448766E-2</v>
      </c>
    </row>
    <row r="40" spans="2:17" ht="15" hidden="1" customHeight="1" outlineLevel="1">
      <c r="B40" s="82" t="s">
        <v>36</v>
      </c>
      <c r="C40" s="126">
        <v>7.6717182268346251</v>
      </c>
      <c r="D40" s="127">
        <f t="shared" si="10"/>
        <v>-2.7510196180655866E-2</v>
      </c>
      <c r="E40" s="128">
        <v>8.49</v>
      </c>
      <c r="F40" s="129">
        <f t="shared" si="10"/>
        <v>-2.1889400921658919E-2</v>
      </c>
      <c r="G40" s="126">
        <v>8.07</v>
      </c>
      <c r="H40" s="127">
        <f t="shared" si="14"/>
        <v>-6.380510440835252E-2</v>
      </c>
      <c r="I40" s="128">
        <v>6.86</v>
      </c>
      <c r="J40" s="129">
        <f t="shared" si="15"/>
        <v>-4.9861495844875314E-2</v>
      </c>
      <c r="K40" s="126">
        <v>2.33</v>
      </c>
      <c r="L40" s="127">
        <f t="shared" si="16"/>
        <v>3.0973451327433787E-2</v>
      </c>
    </row>
    <row r="41" spans="2:17" ht="15" hidden="1" customHeight="1" outlineLevel="1">
      <c r="B41" s="82" t="s">
        <v>37</v>
      </c>
      <c r="C41" s="126">
        <v>7.6315121146174931</v>
      </c>
      <c r="D41" s="127">
        <f t="shared" si="10"/>
        <v>-2.3677343140679041E-2</v>
      </c>
      <c r="E41" s="128">
        <v>8.1999999999999993</v>
      </c>
      <c r="F41" s="129">
        <f t="shared" si="10"/>
        <v>-3.6427732079906017E-2</v>
      </c>
      <c r="G41" s="126">
        <v>8.1199999999999992</v>
      </c>
      <c r="H41" s="127">
        <f t="shared" si="14"/>
        <v>-4.4705882352941262E-2</v>
      </c>
      <c r="I41" s="128">
        <v>6.47</v>
      </c>
      <c r="J41" s="129">
        <f t="shared" si="15"/>
        <v>-7.0402298850574696E-2</v>
      </c>
      <c r="K41" s="126">
        <v>2.75</v>
      </c>
      <c r="L41" s="127">
        <f t="shared" si="16"/>
        <v>6.1776061776061875E-2</v>
      </c>
    </row>
    <row r="42" spans="2:17" ht="15" hidden="1" customHeight="1" outlineLevel="1">
      <c r="B42" s="82" t="s">
        <v>38</v>
      </c>
      <c r="C42" s="126">
        <v>7.3219014498094177</v>
      </c>
      <c r="D42" s="127">
        <f t="shared" si="10"/>
        <v>-9.9666139594407621E-2</v>
      </c>
      <c r="E42" s="128">
        <v>8.07</v>
      </c>
      <c r="F42" s="129">
        <f t="shared" si="10"/>
        <v>-0.12944983818770217</v>
      </c>
      <c r="G42" s="126">
        <v>7.91</v>
      </c>
      <c r="H42" s="127">
        <f t="shared" si="14"/>
        <v>-0.10419026047565116</v>
      </c>
      <c r="I42" s="128">
        <v>6.23</v>
      </c>
      <c r="J42" s="129">
        <f t="shared" si="15"/>
        <v>-8.247422680412364E-2</v>
      </c>
      <c r="K42" s="126">
        <v>2.29</v>
      </c>
      <c r="L42" s="127">
        <f t="shared" si="16"/>
        <v>-0.11583011583011582</v>
      </c>
      <c r="O42" s="81"/>
      <c r="P42" s="81"/>
      <c r="Q42" s="81"/>
    </row>
    <row r="43" spans="2:17" ht="15" hidden="1" customHeight="1" outlineLevel="1">
      <c r="B43" s="82" t="s">
        <v>39</v>
      </c>
      <c r="C43" s="126">
        <v>7.3418586969570514</v>
      </c>
      <c r="D43" s="127">
        <f t="shared" si="10"/>
        <v>-4.3003571248072192E-2</v>
      </c>
      <c r="E43" s="128">
        <v>7.9843228681819305</v>
      </c>
      <c r="F43" s="129">
        <f t="shared" si="10"/>
        <v>-3.9190990591825514E-2</v>
      </c>
      <c r="G43" s="126">
        <v>8.0019670640333711</v>
      </c>
      <c r="H43" s="127">
        <f t="shared" si="14"/>
        <v>-2.1764417599832386E-2</v>
      </c>
      <c r="I43" s="128">
        <v>6.5089613822448582</v>
      </c>
      <c r="J43" s="129">
        <f t="shared" si="15"/>
        <v>-6.075593329800022E-2</v>
      </c>
      <c r="K43" s="126">
        <v>2.2040784313725492</v>
      </c>
      <c r="L43" s="127">
        <f t="shared" si="16"/>
        <v>-0.12882275439820179</v>
      </c>
    </row>
    <row r="44" spans="2:17" ht="15" hidden="1" customHeight="1" outlineLevel="1">
      <c r="B44" s="82" t="s">
        <v>40</v>
      </c>
      <c r="C44" s="126">
        <v>6.9173748833119699</v>
      </c>
      <c r="D44" s="127">
        <f t="shared" si="10"/>
        <v>-3.7277840318329036E-2</v>
      </c>
      <c r="E44" s="128">
        <v>7.28</v>
      </c>
      <c r="F44" s="129">
        <f t="shared" si="10"/>
        <v>-6.9053708439897665E-2</v>
      </c>
      <c r="G44" s="126">
        <v>7.44</v>
      </c>
      <c r="H44" s="127">
        <f t="shared" si="14"/>
        <v>-3.8759689922480578E-2</v>
      </c>
      <c r="I44" s="128">
        <v>6.74</v>
      </c>
      <c r="J44" s="129">
        <f t="shared" si="15"/>
        <v>-1.6058394160583855E-2</v>
      </c>
      <c r="K44" s="126">
        <v>2.2400000000000002</v>
      </c>
      <c r="L44" s="127">
        <f t="shared" si="16"/>
        <v>-0.17647058823529405</v>
      </c>
    </row>
    <row r="45" spans="2:17" ht="15" hidden="1" customHeight="1" outlineLevel="1">
      <c r="B45" s="82" t="s">
        <v>41</v>
      </c>
      <c r="C45" s="126">
        <v>6.9747460746122414</v>
      </c>
      <c r="D45" s="127">
        <f t="shared" si="10"/>
        <v>-0.12327190501039598</v>
      </c>
      <c r="E45" s="128">
        <v>7.6993085221671436</v>
      </c>
      <c r="F45" s="129">
        <f t="shared" si="10"/>
        <v>-9.9496079278696747E-2</v>
      </c>
      <c r="G45" s="126">
        <v>7.26</v>
      </c>
      <c r="H45" s="127">
        <f t="shared" si="14"/>
        <v>-0.12</v>
      </c>
      <c r="I45" s="128">
        <v>6.4</v>
      </c>
      <c r="J45" s="129">
        <f t="shared" si="15"/>
        <v>-0.19799498746867172</v>
      </c>
      <c r="K45" s="126">
        <v>2.2799999999999998</v>
      </c>
      <c r="L45" s="127">
        <f t="shared" si="16"/>
        <v>-5.0000000000000044E-2</v>
      </c>
    </row>
    <row r="46" spans="2:17" ht="15" hidden="1" customHeight="1" outlineLevel="1">
      <c r="B46" s="82" t="s">
        <v>42</v>
      </c>
      <c r="C46" s="126">
        <v>8.0229714682008648</v>
      </c>
      <c r="D46" s="127">
        <f t="shared" si="10"/>
        <v>2.3368184021882454E-2</v>
      </c>
      <c r="E46" s="128">
        <v>8.57</v>
      </c>
      <c r="F46" s="129">
        <f t="shared" si="10"/>
        <v>4.1312272174969689E-2</v>
      </c>
      <c r="G46" s="126">
        <v>8.27</v>
      </c>
      <c r="H46" s="127">
        <f t="shared" si="14"/>
        <v>-1.4302741358760529E-2</v>
      </c>
      <c r="I46" s="128">
        <v>8.4</v>
      </c>
      <c r="J46" s="129">
        <f t="shared" si="15"/>
        <v>0.12299465240641716</v>
      </c>
      <c r="K46" s="126">
        <v>2.34</v>
      </c>
      <c r="L46" s="127">
        <f t="shared" si="16"/>
        <v>-0.19310344827586212</v>
      </c>
    </row>
    <row r="47" spans="2:17" ht="15" hidden="1" customHeight="1" outlineLevel="1">
      <c r="B47" s="82" t="s">
        <v>43</v>
      </c>
      <c r="C47" s="126">
        <v>8.1613846082026651</v>
      </c>
      <c r="D47" s="127">
        <f t="shared" si="10"/>
        <v>1.3770349944357552E-3</v>
      </c>
      <c r="E47" s="128">
        <v>8.2899999999999991</v>
      </c>
      <c r="F47" s="129">
        <f t="shared" si="10"/>
        <v>-1.2048192771085819E-3</v>
      </c>
      <c r="G47" s="126">
        <v>8.7200000000000006</v>
      </c>
      <c r="H47" s="127">
        <f t="shared" si="14"/>
        <v>-4.5662100456620447E-3</v>
      </c>
      <c r="I47" s="128">
        <v>8.99</v>
      </c>
      <c r="J47" s="129">
        <f t="shared" si="15"/>
        <v>-2.4945770065075923E-2</v>
      </c>
      <c r="K47" s="126">
        <v>2.59</v>
      </c>
      <c r="L47" s="127">
        <f t="shared" si="16"/>
        <v>3.1872509960159334E-2</v>
      </c>
    </row>
    <row r="48" spans="2:17" ht="15" hidden="1" customHeight="1" outlineLevel="1">
      <c r="B48" s="82" t="s">
        <v>44</v>
      </c>
      <c r="C48" s="126">
        <v>8.9841593780369298</v>
      </c>
      <c r="D48" s="127">
        <f t="shared" si="10"/>
        <v>-3.1204164671607137E-2</v>
      </c>
      <c r="E48" s="128">
        <v>9.1199999999999992</v>
      </c>
      <c r="F48" s="129">
        <f t="shared" si="10"/>
        <v>-7.5050709939148086E-2</v>
      </c>
      <c r="G48" s="126">
        <v>9.44</v>
      </c>
      <c r="H48" s="127">
        <f t="shared" si="14"/>
        <v>-1.8711018711018657E-2</v>
      </c>
      <c r="I48" s="128">
        <v>10.3</v>
      </c>
      <c r="J48" s="129">
        <f t="shared" si="15"/>
        <v>6.4049586776859568E-2</v>
      </c>
      <c r="K48" s="126">
        <v>2.4300000000000002</v>
      </c>
      <c r="L48" s="127">
        <f t="shared" si="16"/>
        <v>-4.0854871699516515E-2</v>
      </c>
    </row>
    <row r="49" spans="2:12" collapsed="1">
      <c r="B49" s="38">
        <v>2009</v>
      </c>
      <c r="C49" s="136">
        <v>7.6734024642602394</v>
      </c>
      <c r="D49" s="137">
        <f t="shared" si="10"/>
        <v>-3.4518551153073118E-2</v>
      </c>
      <c r="E49" s="136">
        <v>8.1984413876998072</v>
      </c>
      <c r="F49" s="137">
        <f>E49/E62-1</f>
        <v>-4.0012751276043534E-2</v>
      </c>
      <c r="G49" s="136">
        <v>8.1294849780145846</v>
      </c>
      <c r="H49" s="137">
        <f>G49/G62-1</f>
        <v>-4.120265966729908E-2</v>
      </c>
      <c r="I49" s="136">
        <v>7.3794988397626575</v>
      </c>
      <c r="J49" s="137">
        <f>I49/I62-1</f>
        <v>-3.5646521201894044E-2</v>
      </c>
      <c r="K49" s="136">
        <v>2.3595512168578701</v>
      </c>
      <c r="L49" s="137">
        <f>K49/K62-1</f>
        <v>-5.7876879477053667E-2</v>
      </c>
    </row>
    <row r="50" spans="2:12" ht="15" hidden="1" customHeight="1" outlineLevel="1">
      <c r="B50" s="82" t="s">
        <v>33</v>
      </c>
      <c r="C50" s="126">
        <v>8.1861151673683512</v>
      </c>
      <c r="D50" s="127">
        <f t="shared" si="10"/>
        <v>-9.5168201128168484E-3</v>
      </c>
      <c r="E50" s="128">
        <v>8.65</v>
      </c>
      <c r="F50" s="129">
        <f t="shared" si="10"/>
        <v>-4.8404840484048361E-2</v>
      </c>
      <c r="G50" s="126">
        <v>8.7899999999999991</v>
      </c>
      <c r="H50" s="127">
        <f t="shared" si="14"/>
        <v>1.0344827586206806E-2</v>
      </c>
      <c r="I50" s="128">
        <v>8.36</v>
      </c>
      <c r="J50" s="129">
        <f t="shared" si="15"/>
        <v>4.761904761904745E-2</v>
      </c>
      <c r="K50" s="126">
        <v>2.37</v>
      </c>
      <c r="L50" s="127">
        <f t="shared" si="16"/>
        <v>-4.0485829959514219E-2</v>
      </c>
    </row>
    <row r="51" spans="2:12" ht="15" hidden="1" customHeight="1" outlineLevel="1">
      <c r="B51" s="82" t="s">
        <v>34</v>
      </c>
      <c r="C51" s="126">
        <v>7.879770232084125</v>
      </c>
      <c r="D51" s="127">
        <f t="shared" si="10"/>
        <v>-1.2075668700906816E-2</v>
      </c>
      <c r="E51" s="128">
        <v>8.43</v>
      </c>
      <c r="F51" s="129">
        <f t="shared" si="10"/>
        <v>9.5808383233533245E-3</v>
      </c>
      <c r="G51" s="126">
        <v>8.1199999999999992</v>
      </c>
      <c r="H51" s="127">
        <f t="shared" si="14"/>
        <v>-5.2508751458576586E-2</v>
      </c>
      <c r="I51" s="128">
        <v>8.01</v>
      </c>
      <c r="J51" s="129">
        <f t="shared" si="15"/>
        <v>3.759398496240518E-3</v>
      </c>
      <c r="K51" s="126">
        <v>2.38</v>
      </c>
      <c r="L51" s="127">
        <f t="shared" si="16"/>
        <v>3.9301310043668103E-2</v>
      </c>
    </row>
    <row r="52" spans="2:12" ht="15" hidden="1" customHeight="1" outlineLevel="1">
      <c r="B52" s="82" t="s">
        <v>35</v>
      </c>
      <c r="C52" s="126">
        <v>7.4486247813206532</v>
      </c>
      <c r="D52" s="127">
        <f t="shared" si="10"/>
        <v>9.8106738963672502E-3</v>
      </c>
      <c r="E52" s="128">
        <v>8.02</v>
      </c>
      <c r="F52" s="129">
        <f t="shared" si="10"/>
        <v>-3.7267080745343462E-3</v>
      </c>
      <c r="G52" s="126">
        <v>7.89</v>
      </c>
      <c r="H52" s="127">
        <f t="shared" si="14"/>
        <v>1.1538461538461497E-2</v>
      </c>
      <c r="I52" s="128">
        <v>7.18</v>
      </c>
      <c r="J52" s="129">
        <f t="shared" si="15"/>
        <v>9.4512195121951192E-2</v>
      </c>
      <c r="K52" s="126">
        <v>2.2999999999999998</v>
      </c>
      <c r="L52" s="127">
        <f t="shared" si="16"/>
        <v>-8.7301587301587324E-2</v>
      </c>
    </row>
    <row r="53" spans="2:12" ht="15" hidden="1" customHeight="1" outlineLevel="1">
      <c r="B53" s="82" t="s">
        <v>36</v>
      </c>
      <c r="C53" s="126">
        <v>7.8887389838996933</v>
      </c>
      <c r="D53" s="127">
        <f t="shared" si="10"/>
        <v>3.8379578828873218E-3</v>
      </c>
      <c r="E53" s="128">
        <v>8.68</v>
      </c>
      <c r="F53" s="129">
        <f t="shared" si="10"/>
        <v>-5.7273768613975706E-3</v>
      </c>
      <c r="G53" s="126">
        <v>8.6199999999999992</v>
      </c>
      <c r="H53" s="127">
        <f t="shared" si="14"/>
        <v>0</v>
      </c>
      <c r="I53" s="128">
        <v>7.22</v>
      </c>
      <c r="J53" s="129">
        <f t="shared" si="15"/>
        <v>5.0946142649199277E-2</v>
      </c>
      <c r="K53" s="126">
        <v>2.2599999999999998</v>
      </c>
      <c r="L53" s="127">
        <f t="shared" si="16"/>
        <v>-0.13740458015267187</v>
      </c>
    </row>
    <row r="54" spans="2:12" ht="13.5" hidden="1" customHeight="1" outlineLevel="1">
      <c r="B54" s="82" t="s">
        <v>37</v>
      </c>
      <c r="C54" s="126">
        <v>7.8165881545419502</v>
      </c>
      <c r="D54" s="127">
        <f t="shared" si="10"/>
        <v>-2.3302494587785327E-2</v>
      </c>
      <c r="E54" s="128">
        <v>8.51</v>
      </c>
      <c r="F54" s="129">
        <f t="shared" si="10"/>
        <v>-3.5147392290249435E-2</v>
      </c>
      <c r="G54" s="126">
        <v>8.5</v>
      </c>
      <c r="H54" s="127">
        <f t="shared" si="14"/>
        <v>-3.0786773090079822E-2</v>
      </c>
      <c r="I54" s="128">
        <v>6.96</v>
      </c>
      <c r="J54" s="129">
        <f t="shared" si="15"/>
        <v>2.9585798816567976E-2</v>
      </c>
      <c r="K54" s="126">
        <v>2.59</v>
      </c>
      <c r="L54" s="127">
        <f t="shared" si="16"/>
        <v>-4.7794117647058987E-2</v>
      </c>
    </row>
    <row r="55" spans="2:12" ht="13.5" hidden="1" customHeight="1" outlineLevel="1">
      <c r="B55" s="82" t="s">
        <v>38</v>
      </c>
      <c r="C55" s="126">
        <v>8.1324292818565844</v>
      </c>
      <c r="D55" s="127">
        <f t="shared" si="10"/>
        <v>2.9442140956630336E-2</v>
      </c>
      <c r="E55" s="128">
        <v>9.27</v>
      </c>
      <c r="F55" s="129">
        <f t="shared" si="10"/>
        <v>5.2213393870601532E-2</v>
      </c>
      <c r="G55" s="126">
        <v>8.83</v>
      </c>
      <c r="H55" s="127">
        <f t="shared" si="14"/>
        <v>-2.2598870056497189E-3</v>
      </c>
      <c r="I55" s="128">
        <v>6.79</v>
      </c>
      <c r="J55" s="129">
        <f t="shared" si="15"/>
        <v>3.348554033485529E-2</v>
      </c>
      <c r="K55" s="126">
        <v>2.59</v>
      </c>
      <c r="L55" s="127">
        <f t="shared" si="16"/>
        <v>-0.11301369863013699</v>
      </c>
    </row>
    <row r="56" spans="2:12" ht="15" hidden="1" customHeight="1" outlineLevel="1">
      <c r="B56" s="82" t="s">
        <v>39</v>
      </c>
      <c r="C56" s="126">
        <v>7.6717723038235128</v>
      </c>
      <c r="D56" s="127">
        <f t="shared" si="10"/>
        <v>7.688078932529252E-2</v>
      </c>
      <c r="E56" s="128">
        <v>8.31</v>
      </c>
      <c r="F56" s="129">
        <f t="shared" si="10"/>
        <v>9.3421052631579071E-2</v>
      </c>
      <c r="G56" s="126">
        <v>8.18</v>
      </c>
      <c r="H56" s="127">
        <f t="shared" si="14"/>
        <v>4.7375160051216447E-2</v>
      </c>
      <c r="I56" s="128">
        <v>6.93</v>
      </c>
      <c r="J56" s="129">
        <f t="shared" si="15"/>
        <v>0.10000000000000009</v>
      </c>
      <c r="K56" s="126">
        <v>2.5299999999999998</v>
      </c>
      <c r="L56" s="127">
        <f t="shared" si="16"/>
        <v>-0.21183800623052962</v>
      </c>
    </row>
    <row r="57" spans="2:12" ht="15" hidden="1" customHeight="1" outlineLevel="1">
      <c r="B57" s="82" t="s">
        <v>40</v>
      </c>
      <c r="C57" s="126">
        <v>7.1852245362246938</v>
      </c>
      <c r="D57" s="127">
        <f t="shared" si="10"/>
        <v>-9.4261389010255381E-2</v>
      </c>
      <c r="E57" s="128">
        <v>7.82</v>
      </c>
      <c r="F57" s="129">
        <f t="shared" si="10"/>
        <v>-9.6997690531177794E-2</v>
      </c>
      <c r="G57" s="126">
        <v>7.74</v>
      </c>
      <c r="H57" s="127">
        <f t="shared" si="14"/>
        <v>-0.10623556581986138</v>
      </c>
      <c r="I57" s="128">
        <v>6.85</v>
      </c>
      <c r="J57" s="129">
        <f t="shared" si="15"/>
        <v>-1.1544011544011523E-2</v>
      </c>
      <c r="K57" s="126">
        <v>2.72</v>
      </c>
      <c r="L57" s="127">
        <f t="shared" si="16"/>
        <v>-8.7248322147650881E-2</v>
      </c>
    </row>
    <row r="58" spans="2:12" ht="15" hidden="1" customHeight="1" outlineLevel="1">
      <c r="B58" s="82" t="s">
        <v>41</v>
      </c>
      <c r="C58" s="126">
        <v>7.9554266761520234</v>
      </c>
      <c r="D58" s="127">
        <f t="shared" si="10"/>
        <v>5.6064765324701282E-2</v>
      </c>
      <c r="E58" s="128">
        <v>8.5500000000000007</v>
      </c>
      <c r="F58" s="129">
        <f t="shared" si="10"/>
        <v>6.079404466501237E-2</v>
      </c>
      <c r="G58" s="126">
        <v>8.25</v>
      </c>
      <c r="H58" s="127">
        <f t="shared" si="14"/>
        <v>1.977750309023496E-2</v>
      </c>
      <c r="I58" s="128">
        <v>7.98</v>
      </c>
      <c r="J58" s="129">
        <f t="shared" si="15"/>
        <v>0.16157205240174677</v>
      </c>
      <c r="K58" s="126">
        <v>2.4</v>
      </c>
      <c r="L58" s="127">
        <f t="shared" si="16"/>
        <v>-0.16376306620209069</v>
      </c>
    </row>
    <row r="59" spans="2:12" ht="15" hidden="1" customHeight="1" outlineLevel="1">
      <c r="B59" s="82" t="s">
        <v>42</v>
      </c>
      <c r="C59" s="126">
        <v>7.8397702737544854</v>
      </c>
      <c r="D59" s="127">
        <f t="shared" si="10"/>
        <v>-7.7829677822055521E-3</v>
      </c>
      <c r="E59" s="128">
        <v>8.23</v>
      </c>
      <c r="F59" s="129">
        <f t="shared" si="10"/>
        <v>1.2300123001230068E-2</v>
      </c>
      <c r="G59" s="126">
        <v>8.39</v>
      </c>
      <c r="H59" s="127">
        <f t="shared" si="14"/>
        <v>-1.1904761904761862E-3</v>
      </c>
      <c r="I59" s="128">
        <v>7.48</v>
      </c>
      <c r="J59" s="129">
        <f t="shared" si="15"/>
        <v>-0.12</v>
      </c>
      <c r="K59" s="126">
        <v>2.9</v>
      </c>
      <c r="L59" s="127">
        <f t="shared" si="16"/>
        <v>0.11111111111111116</v>
      </c>
    </row>
    <row r="60" spans="2:12" ht="15" hidden="1" customHeight="1" outlineLevel="1">
      <c r="B60" s="82" t="s">
        <v>43</v>
      </c>
      <c r="C60" s="126">
        <v>8.1501615505372698</v>
      </c>
      <c r="D60" s="127">
        <f t="shared" si="10"/>
        <v>-2.3749576405047379E-2</v>
      </c>
      <c r="E60" s="128">
        <v>8.3000000000000007</v>
      </c>
      <c r="F60" s="129">
        <f t="shared" si="10"/>
        <v>-2.4676850763807212E-2</v>
      </c>
      <c r="G60" s="126">
        <v>8.76</v>
      </c>
      <c r="H60" s="127">
        <f t="shared" si="14"/>
        <v>4.5871559633026138E-3</v>
      </c>
      <c r="I60" s="128">
        <v>9.2200000000000006</v>
      </c>
      <c r="J60" s="129">
        <f t="shared" si="15"/>
        <v>9.8576122672509037E-3</v>
      </c>
      <c r="K60" s="126">
        <v>2.5099999999999998</v>
      </c>
      <c r="L60" s="127">
        <f t="shared" si="16"/>
        <v>-4.9242424242424421E-2</v>
      </c>
    </row>
    <row r="61" spans="2:12" ht="15" hidden="1" customHeight="1" outlineLevel="1">
      <c r="B61" s="82" t="s">
        <v>44</v>
      </c>
      <c r="C61" s="126">
        <v>9.2735322040185775</v>
      </c>
      <c r="D61" s="127">
        <f t="shared" si="10"/>
        <v>8.5139641714102599E-3</v>
      </c>
      <c r="E61" s="128">
        <v>9.86</v>
      </c>
      <c r="F61" s="129">
        <f t="shared" si="10"/>
        <v>2.7083333333333348E-2</v>
      </c>
      <c r="G61" s="126">
        <v>9.6199999999999992</v>
      </c>
      <c r="H61" s="127">
        <f t="shared" si="14"/>
        <v>2.4494142705005162E-2</v>
      </c>
      <c r="I61" s="128">
        <v>9.68</v>
      </c>
      <c r="J61" s="129">
        <f t="shared" si="15"/>
        <v>-2.0618556701030855E-3</v>
      </c>
      <c r="K61" s="126">
        <v>2.5335060652455543</v>
      </c>
      <c r="L61" s="127">
        <f t="shared" si="16"/>
        <v>-5.4661915953151397E-2</v>
      </c>
    </row>
    <row r="62" spans="2:12" collapsed="1">
      <c r="B62" s="38">
        <v>2008</v>
      </c>
      <c r="C62" s="136">
        <v>7.9477471819107173</v>
      </c>
      <c r="D62" s="137">
        <f t="shared" si="10"/>
        <v>3.6573648895443789E-4</v>
      </c>
      <c r="E62" s="136">
        <v>8.5401565474931243</v>
      </c>
      <c r="F62" s="137">
        <f>E62/E75-1</f>
        <v>1.9839720419601026E-3</v>
      </c>
      <c r="G62" s="136">
        <v>8.4788355537090538</v>
      </c>
      <c r="H62" s="137">
        <f>G62/G75-1</f>
        <v>-6.5037628434604366E-3</v>
      </c>
      <c r="I62" s="136">
        <v>7.6522758532067332</v>
      </c>
      <c r="J62" s="137">
        <f>I62/I75-1</f>
        <v>3.1317011287776308E-2</v>
      </c>
      <c r="K62" s="136">
        <v>2.5045040987298441</v>
      </c>
      <c r="L62" s="137">
        <f>K62/K75-1</f>
        <v>-6.835066990479377E-2</v>
      </c>
    </row>
    <row r="63" spans="2:12" ht="15" hidden="1" customHeight="1" outlineLevel="1">
      <c r="B63" s="82" t="s">
        <v>33</v>
      </c>
      <c r="C63" s="126">
        <v>8.2647694918966277</v>
      </c>
      <c r="D63" s="127">
        <f t="shared" si="10"/>
        <v>5.235609236052241E-2</v>
      </c>
      <c r="E63" s="128">
        <v>9.09</v>
      </c>
      <c r="F63" s="129">
        <f t="shared" si="10"/>
        <v>0.10853658536585375</v>
      </c>
      <c r="G63" s="126">
        <v>8.6999999999999993</v>
      </c>
      <c r="H63" s="127">
        <f t="shared" si="14"/>
        <v>3.2028469750889688E-2</v>
      </c>
      <c r="I63" s="128">
        <v>7.98</v>
      </c>
      <c r="J63" s="129">
        <f t="shared" si="15"/>
        <v>-3.7453183520598232E-3</v>
      </c>
      <c r="K63" s="126">
        <v>2.4700000000000002</v>
      </c>
      <c r="L63" s="127">
        <f t="shared" si="16"/>
        <v>-9.1911764705882359E-2</v>
      </c>
    </row>
    <row r="64" spans="2:12" ht="15" hidden="1" customHeight="1" outlineLevel="1">
      <c r="B64" s="82" t="s">
        <v>34</v>
      </c>
      <c r="C64" s="126">
        <v>7.9760868139794114</v>
      </c>
      <c r="D64" s="127">
        <f t="shared" si="10"/>
        <v>-3.7922636691955391E-2</v>
      </c>
      <c r="E64" s="128">
        <v>8.35</v>
      </c>
      <c r="F64" s="129">
        <f t="shared" si="10"/>
        <v>-4.0229885057471271E-2</v>
      </c>
      <c r="G64" s="126">
        <v>8.57</v>
      </c>
      <c r="H64" s="127">
        <f t="shared" si="14"/>
        <v>-3.8159371492704763E-2</v>
      </c>
      <c r="I64" s="128">
        <v>7.98</v>
      </c>
      <c r="J64" s="129">
        <f t="shared" si="15"/>
        <v>-2.682926829268284E-2</v>
      </c>
      <c r="K64" s="126">
        <v>2.29</v>
      </c>
      <c r="L64" s="127">
        <f t="shared" si="16"/>
        <v>-9.486166007905128E-2</v>
      </c>
    </row>
    <row r="65" spans="2:14" ht="15" hidden="1" customHeight="1" outlineLevel="1">
      <c r="B65" s="82" t="s">
        <v>35</v>
      </c>
      <c r="C65" s="126">
        <v>7.3762587125169112</v>
      </c>
      <c r="D65" s="127">
        <f t="shared" si="10"/>
        <v>-2.4500567326496414E-2</v>
      </c>
      <c r="E65" s="128">
        <v>8.0500000000000007</v>
      </c>
      <c r="F65" s="129">
        <f t="shared" si="10"/>
        <v>1.1306532663316604E-2</v>
      </c>
      <c r="G65" s="126">
        <v>7.8</v>
      </c>
      <c r="H65" s="127">
        <f t="shared" si="14"/>
        <v>-2.3779724655819789E-2</v>
      </c>
      <c r="I65" s="128">
        <v>6.56</v>
      </c>
      <c r="J65" s="129">
        <f t="shared" si="15"/>
        <v>-7.9943899018232845E-2</v>
      </c>
      <c r="K65" s="126">
        <v>2.52</v>
      </c>
      <c r="L65" s="127">
        <f t="shared" si="16"/>
        <v>-2.3255813953488413E-2</v>
      </c>
    </row>
    <row r="66" spans="2:14" ht="15" hidden="1" customHeight="1" outlineLevel="1">
      <c r="B66" s="82" t="s">
        <v>36</v>
      </c>
      <c r="C66" s="126">
        <v>7.8585780921625918</v>
      </c>
      <c r="D66" s="127">
        <f t="shared" si="10"/>
        <v>4.5474545758274143E-2</v>
      </c>
      <c r="E66" s="128">
        <v>8.73</v>
      </c>
      <c r="F66" s="129">
        <f t="shared" si="10"/>
        <v>8.4472049689440887E-2</v>
      </c>
      <c r="G66" s="126">
        <v>8.6199999999999992</v>
      </c>
      <c r="H66" s="127">
        <f t="shared" si="14"/>
        <v>4.106280193236711E-2</v>
      </c>
      <c r="I66" s="128">
        <v>6.87</v>
      </c>
      <c r="J66" s="129">
        <f t="shared" si="15"/>
        <v>1.178203240058906E-2</v>
      </c>
      <c r="K66" s="126">
        <v>2.62</v>
      </c>
      <c r="L66" s="127">
        <f t="shared" si="16"/>
        <v>-1.1320754716981019E-2</v>
      </c>
    </row>
    <row r="67" spans="2:14" ht="15" hidden="1" customHeight="1" outlineLevel="1">
      <c r="B67" s="82" t="s">
        <v>37</v>
      </c>
      <c r="C67" s="126">
        <v>8.0030798801343952</v>
      </c>
      <c r="D67" s="127">
        <f t="shared" si="10"/>
        <v>-6.2029130382388442E-2</v>
      </c>
      <c r="E67" s="128">
        <v>8.82</v>
      </c>
      <c r="F67" s="129">
        <f t="shared" si="10"/>
        <v>-7.3529411764705843E-2</v>
      </c>
      <c r="G67" s="126">
        <v>8.77</v>
      </c>
      <c r="H67" s="127">
        <f t="shared" si="14"/>
        <v>-6.4034151547491924E-2</v>
      </c>
      <c r="I67" s="128">
        <v>6.76</v>
      </c>
      <c r="J67" s="129">
        <f t="shared" si="15"/>
        <v>-2.7338129496402908E-2</v>
      </c>
      <c r="K67" s="126">
        <v>2.72</v>
      </c>
      <c r="L67" s="127">
        <f t="shared" si="16"/>
        <v>-7.1672354948805417E-2</v>
      </c>
    </row>
    <row r="68" spans="2:14" ht="15" hidden="1" customHeight="1" outlineLevel="1">
      <c r="B68" s="82" t="s">
        <v>38</v>
      </c>
      <c r="C68" s="126">
        <v>7.8998410481810639</v>
      </c>
      <c r="D68" s="127">
        <f t="shared" si="10"/>
        <v>-4.6571415184538445E-2</v>
      </c>
      <c r="E68" s="128">
        <v>8.81</v>
      </c>
      <c r="F68" s="129">
        <f t="shared" si="10"/>
        <v>-3.0803080308030695E-2</v>
      </c>
      <c r="G68" s="126">
        <v>8.85</v>
      </c>
      <c r="H68" s="127">
        <f t="shared" si="14"/>
        <v>-6.25E-2</v>
      </c>
      <c r="I68" s="128">
        <v>6.57</v>
      </c>
      <c r="J68" s="129">
        <f t="shared" si="15"/>
        <v>-4.6444121915819925E-2</v>
      </c>
      <c r="K68" s="126">
        <v>2.92</v>
      </c>
      <c r="L68" s="127">
        <f t="shared" si="16"/>
        <v>0.1821862348178136</v>
      </c>
    </row>
    <row r="69" spans="2:14" ht="15" hidden="1" customHeight="1" outlineLevel="1" thickBot="1">
      <c r="B69" s="82" t="s">
        <v>39</v>
      </c>
      <c r="C69" s="126">
        <v>7.1240683090188419</v>
      </c>
      <c r="D69" s="127">
        <f t="shared" si="10"/>
        <v>-4.9419278342255346E-2</v>
      </c>
      <c r="E69" s="128">
        <v>7.6</v>
      </c>
      <c r="F69" s="129">
        <f t="shared" si="10"/>
        <v>-4.4025157232704504E-2</v>
      </c>
      <c r="G69" s="126">
        <v>7.81</v>
      </c>
      <c r="H69" s="127">
        <f t="shared" si="14"/>
        <v>-7.1343638525564912E-2</v>
      </c>
      <c r="I69" s="128">
        <v>6.3</v>
      </c>
      <c r="J69" s="129">
        <f t="shared" si="15"/>
        <v>-8.4302325581395388E-2</v>
      </c>
      <c r="K69" s="126">
        <v>3.21</v>
      </c>
      <c r="L69" s="127">
        <f t="shared" si="16"/>
        <v>0.43946188340807169</v>
      </c>
    </row>
    <row r="70" spans="2:14" ht="16.5" hidden="1" customHeight="1" outlineLevel="1" thickBot="1">
      <c r="B70" s="82" t="s">
        <v>40</v>
      </c>
      <c r="C70" s="126">
        <v>7.9330001493179685</v>
      </c>
      <c r="D70" s="127">
        <f t="shared" si="10"/>
        <v>-1.1920305161834399E-3</v>
      </c>
      <c r="E70" s="128">
        <v>8.66</v>
      </c>
      <c r="F70" s="129">
        <f t="shared" si="10"/>
        <v>1.4051522248243575E-2</v>
      </c>
      <c r="G70" s="126">
        <v>8.66</v>
      </c>
      <c r="H70" s="127">
        <f t="shared" si="14"/>
        <v>-2.3041474654377225E-3</v>
      </c>
      <c r="I70" s="128">
        <v>6.93</v>
      </c>
      <c r="J70" s="129">
        <f t="shared" si="15"/>
        <v>-5.7142857142857162E-2</v>
      </c>
      <c r="K70" s="126">
        <v>2.98</v>
      </c>
      <c r="L70" s="127">
        <f t="shared" si="16"/>
        <v>0.27350427350427364</v>
      </c>
      <c r="N70" s="41" t="s">
        <v>45</v>
      </c>
    </row>
    <row r="71" spans="2:14" ht="15" hidden="1" customHeight="1" outlineLevel="1">
      <c r="B71" s="82" t="s">
        <v>41</v>
      </c>
      <c r="C71" s="126">
        <v>7.533085978591493</v>
      </c>
      <c r="D71" s="127">
        <f t="shared" si="10"/>
        <v>1.7731958630031741E-3</v>
      </c>
      <c r="E71" s="128">
        <v>8.06</v>
      </c>
      <c r="F71" s="129">
        <f t="shared" si="10"/>
        <v>-2.4752475247524774E-3</v>
      </c>
      <c r="G71" s="126">
        <v>8.09</v>
      </c>
      <c r="H71" s="127">
        <f t="shared" si="14"/>
        <v>1.8891687657430767E-2</v>
      </c>
      <c r="I71" s="128">
        <v>6.87</v>
      </c>
      <c r="J71" s="129">
        <f t="shared" si="15"/>
        <v>-1.151079136690647E-2</v>
      </c>
      <c r="K71" s="126">
        <v>2.87</v>
      </c>
      <c r="L71" s="127">
        <f t="shared" si="16"/>
        <v>6.6914498141263934E-2</v>
      </c>
    </row>
    <row r="72" spans="2:14" ht="15" hidden="1" customHeight="1" outlineLevel="1">
      <c r="B72" s="82" t="s">
        <v>42</v>
      </c>
      <c r="C72" s="126">
        <v>7.9012655691175775</v>
      </c>
      <c r="D72" s="127">
        <f t="shared" si="10"/>
        <v>-4.093494255313157E-2</v>
      </c>
      <c r="E72" s="128">
        <v>8.1300000000000008</v>
      </c>
      <c r="F72" s="129">
        <f t="shared" si="10"/>
        <v>-5.2447552447552392E-2</v>
      </c>
      <c r="G72" s="126">
        <v>8.4</v>
      </c>
      <c r="H72" s="127">
        <f t="shared" si="14"/>
        <v>-3.4482758620689502E-2</v>
      </c>
      <c r="I72" s="128">
        <v>8.5</v>
      </c>
      <c r="J72" s="129">
        <f t="shared" si="15"/>
        <v>-3.0786773090079822E-2</v>
      </c>
      <c r="K72" s="126">
        <v>2.61</v>
      </c>
      <c r="L72" s="127">
        <f t="shared" si="16"/>
        <v>3.5714285714285587E-2</v>
      </c>
    </row>
    <row r="73" spans="2:14" ht="15" hidden="1" customHeight="1" outlineLevel="1">
      <c r="B73" s="82" t="s">
        <v>43</v>
      </c>
      <c r="C73" s="126">
        <v>8.3484333051811106</v>
      </c>
      <c r="D73" s="127">
        <f t="shared" si="10"/>
        <v>-1.53466012086374E-2</v>
      </c>
      <c r="E73" s="128">
        <v>8.51</v>
      </c>
      <c r="F73" s="129">
        <f t="shared" si="10"/>
        <v>-3.0751708428245927E-2</v>
      </c>
      <c r="G73" s="126">
        <v>8.7200000000000006</v>
      </c>
      <c r="H73" s="127">
        <f t="shared" si="14"/>
        <v>-4.8034934497816484E-2</v>
      </c>
      <c r="I73" s="128">
        <v>9.1300000000000008</v>
      </c>
      <c r="J73" s="129">
        <f t="shared" si="15"/>
        <v>2.2396416573348343E-2</v>
      </c>
      <c r="K73" s="126">
        <v>2.64</v>
      </c>
      <c r="L73" s="127">
        <f t="shared" si="16"/>
        <v>-3.9999999999999925E-2</v>
      </c>
    </row>
    <row r="74" spans="2:14" ht="15" hidden="1" customHeight="1" outlineLevel="1">
      <c r="B74" s="82" t="s">
        <v>44</v>
      </c>
      <c r="C74" s="126">
        <v>9.1952442241468244</v>
      </c>
      <c r="D74" s="127">
        <f t="shared" si="10"/>
        <v>3.0641762933970806E-2</v>
      </c>
      <c r="E74" s="128">
        <v>9.6</v>
      </c>
      <c r="F74" s="129">
        <f t="shared" si="10"/>
        <v>1.0427528675702735E-3</v>
      </c>
      <c r="G74" s="126">
        <v>9.39</v>
      </c>
      <c r="H74" s="127">
        <f t="shared" si="14"/>
        <v>5.3872053872053849E-2</v>
      </c>
      <c r="I74" s="128">
        <v>9.6999999999999993</v>
      </c>
      <c r="J74" s="129">
        <f t="shared" si="15"/>
        <v>2.5369978858350795E-2</v>
      </c>
      <c r="K74" s="126">
        <v>2.68</v>
      </c>
      <c r="L74" s="127">
        <f t="shared" si="16"/>
        <v>0.13080168776371304</v>
      </c>
    </row>
    <row r="75" spans="2:14" collapsed="1">
      <c r="B75" s="38">
        <v>2007</v>
      </c>
      <c r="C75" s="136">
        <v>7.9448414634885607</v>
      </c>
      <c r="D75" s="137">
        <f t="shared" si="10"/>
        <v>-1.3241054921363515E-2</v>
      </c>
      <c r="E75" s="136">
        <v>8.5232466644042173</v>
      </c>
      <c r="F75" s="137">
        <f>E75/E88-1</f>
        <v>-7.4418794498477547E-3</v>
      </c>
      <c r="G75" s="136">
        <v>8.5343408828362701</v>
      </c>
      <c r="H75" s="137">
        <f>G75/G88-1</f>
        <v>-1.6957846730931703E-2</v>
      </c>
      <c r="I75" s="136">
        <v>7.4199065558431485</v>
      </c>
      <c r="J75" s="137">
        <f>I75/I88-1</f>
        <v>-2.3120630858002311E-2</v>
      </c>
      <c r="K75" s="136">
        <v>2.6882476247515856</v>
      </c>
      <c r="L75" s="137">
        <f>K75/K88-1</f>
        <v>5.1332265862816806E-2</v>
      </c>
    </row>
    <row r="76" spans="2:14" ht="15" hidden="1" customHeight="1" outlineLevel="1">
      <c r="B76" s="82" t="s">
        <v>33</v>
      </c>
      <c r="C76" s="126">
        <v>7.8535863971272892</v>
      </c>
      <c r="D76" s="138"/>
      <c r="E76" s="128">
        <v>8.1999999999999993</v>
      </c>
      <c r="F76" s="129"/>
      <c r="G76" s="126">
        <v>8.43</v>
      </c>
      <c r="H76" s="138"/>
      <c r="I76" s="128">
        <v>8.01</v>
      </c>
      <c r="J76" s="129"/>
      <c r="K76" s="126">
        <v>2.72</v>
      </c>
      <c r="L76" s="138"/>
    </row>
    <row r="77" spans="2:14" ht="15" hidden="1" customHeight="1" outlineLevel="1">
      <c r="B77" s="82" t="s">
        <v>34</v>
      </c>
      <c r="C77" s="126">
        <v>8.2904838198813042</v>
      </c>
      <c r="D77" s="138"/>
      <c r="E77" s="128">
        <v>8.6999999999999993</v>
      </c>
      <c r="F77" s="129"/>
      <c r="G77" s="126">
        <v>8.91</v>
      </c>
      <c r="H77" s="138"/>
      <c r="I77" s="128">
        <v>8.1999999999999993</v>
      </c>
      <c r="J77" s="129"/>
      <c r="K77" s="126">
        <v>2.5299999999999998</v>
      </c>
      <c r="L77" s="138"/>
    </row>
    <row r="78" spans="2:14" ht="15" hidden="1" customHeight="1" outlineLevel="1">
      <c r="B78" s="82" t="s">
        <v>35</v>
      </c>
      <c r="C78" s="126">
        <v>7.5615202484548449</v>
      </c>
      <c r="D78" s="138"/>
      <c r="E78" s="128">
        <v>7.96</v>
      </c>
      <c r="F78" s="129"/>
      <c r="G78" s="126">
        <v>7.99</v>
      </c>
      <c r="H78" s="138"/>
      <c r="I78" s="128">
        <v>7.13</v>
      </c>
      <c r="J78" s="129"/>
      <c r="K78" s="126">
        <v>2.58</v>
      </c>
      <c r="L78" s="138"/>
    </row>
    <row r="79" spans="2:14" ht="15" hidden="1" customHeight="1" outlineLevel="1">
      <c r="B79" s="82" t="s">
        <v>36</v>
      </c>
      <c r="C79" s="126">
        <v>7.5167569827946696</v>
      </c>
      <c r="D79" s="138"/>
      <c r="E79" s="128">
        <v>8.0500000000000007</v>
      </c>
      <c r="F79" s="129"/>
      <c r="G79" s="126">
        <v>8.2799999999999994</v>
      </c>
      <c r="H79" s="138"/>
      <c r="I79" s="128">
        <v>6.79</v>
      </c>
      <c r="J79" s="129"/>
      <c r="K79" s="126">
        <v>2.65</v>
      </c>
      <c r="L79" s="138"/>
    </row>
    <row r="80" spans="2:14" ht="15" hidden="1" customHeight="1" outlineLevel="1">
      <c r="B80" s="82" t="s">
        <v>37</v>
      </c>
      <c r="C80" s="126">
        <v>8.5323330813003402</v>
      </c>
      <c r="D80" s="138"/>
      <c r="E80" s="128">
        <v>9.52</v>
      </c>
      <c r="F80" s="129"/>
      <c r="G80" s="126">
        <v>9.3699999999999992</v>
      </c>
      <c r="H80" s="138"/>
      <c r="I80" s="128">
        <v>6.95</v>
      </c>
      <c r="J80" s="129"/>
      <c r="K80" s="126">
        <v>2.93</v>
      </c>
      <c r="L80" s="138"/>
    </row>
    <row r="81" spans="2:12" ht="15" hidden="1" customHeight="1" outlineLevel="1">
      <c r="B81" s="82" t="s">
        <v>38</v>
      </c>
      <c r="C81" s="126">
        <v>8.2857186935611935</v>
      </c>
      <c r="D81" s="138"/>
      <c r="E81" s="128">
        <v>9.09</v>
      </c>
      <c r="F81" s="129"/>
      <c r="G81" s="126">
        <v>9.44</v>
      </c>
      <c r="H81" s="138"/>
      <c r="I81" s="128">
        <v>6.89</v>
      </c>
      <c r="J81" s="129"/>
      <c r="K81" s="126">
        <v>2.4700000000000002</v>
      </c>
      <c r="L81" s="138"/>
    </row>
    <row r="82" spans="2:12" ht="15" hidden="1" customHeight="1" outlineLevel="1">
      <c r="B82" s="82" t="s">
        <v>39</v>
      </c>
      <c r="C82" s="126">
        <v>7.4944380279404124</v>
      </c>
      <c r="D82" s="138"/>
      <c r="E82" s="128">
        <v>7.95</v>
      </c>
      <c r="F82" s="129"/>
      <c r="G82" s="126">
        <v>8.41</v>
      </c>
      <c r="H82" s="138"/>
      <c r="I82" s="128">
        <v>6.88</v>
      </c>
      <c r="J82" s="129"/>
      <c r="K82" s="126">
        <v>2.23</v>
      </c>
      <c r="L82" s="138"/>
    </row>
    <row r="83" spans="2:12" ht="15" hidden="1" customHeight="1" outlineLevel="1">
      <c r="B83" s="82" t="s">
        <v>40</v>
      </c>
      <c r="C83" s="126">
        <v>7.9424678133252566</v>
      </c>
      <c r="D83" s="138"/>
      <c r="E83" s="128">
        <v>8.5399999999999991</v>
      </c>
      <c r="F83" s="129"/>
      <c r="G83" s="126">
        <v>8.68</v>
      </c>
      <c r="H83" s="138"/>
      <c r="I83" s="128">
        <v>7.35</v>
      </c>
      <c r="J83" s="129"/>
      <c r="K83" s="126">
        <v>2.34</v>
      </c>
      <c r="L83" s="138"/>
    </row>
    <row r="84" spans="2:12" ht="15" hidden="1" customHeight="1" outlineLevel="1">
      <c r="B84" s="82" t="s">
        <v>41</v>
      </c>
      <c r="C84" s="126">
        <v>7.5197519854800294</v>
      </c>
      <c r="D84" s="138"/>
      <c r="E84" s="128">
        <v>8.08</v>
      </c>
      <c r="F84" s="129"/>
      <c r="G84" s="126">
        <v>7.94</v>
      </c>
      <c r="H84" s="138"/>
      <c r="I84" s="128">
        <v>6.95</v>
      </c>
      <c r="J84" s="129"/>
      <c r="K84" s="126">
        <v>2.69</v>
      </c>
      <c r="L84" s="138"/>
    </row>
    <row r="85" spans="2:12" ht="15" hidden="1" customHeight="1" outlineLevel="1">
      <c r="B85" s="82" t="s">
        <v>42</v>
      </c>
      <c r="C85" s="126">
        <v>8.2385084387826346</v>
      </c>
      <c r="D85" s="138"/>
      <c r="E85" s="128">
        <v>8.58</v>
      </c>
      <c r="F85" s="129"/>
      <c r="G85" s="126">
        <v>8.6999999999999993</v>
      </c>
      <c r="H85" s="138"/>
      <c r="I85" s="128">
        <v>8.77</v>
      </c>
      <c r="J85" s="129"/>
      <c r="K85" s="126">
        <v>2.52</v>
      </c>
      <c r="L85" s="138"/>
    </row>
    <row r="86" spans="2:12" ht="15" hidden="1" customHeight="1" outlineLevel="1">
      <c r="B86" s="82" t="s">
        <v>43</v>
      </c>
      <c r="C86" s="126">
        <v>8.4785502344567174</v>
      </c>
      <c r="D86" s="138"/>
      <c r="E86" s="128">
        <v>8.7799999999999994</v>
      </c>
      <c r="F86" s="129"/>
      <c r="G86" s="126">
        <v>9.16</v>
      </c>
      <c r="H86" s="138"/>
      <c r="I86" s="128">
        <v>8.93</v>
      </c>
      <c r="J86" s="129"/>
      <c r="K86" s="126">
        <v>2.75</v>
      </c>
      <c r="L86" s="138"/>
    </row>
    <row r="87" spans="2:12" ht="15" hidden="1" customHeight="1" outlineLevel="1">
      <c r="B87" s="82" t="s">
        <v>44</v>
      </c>
      <c r="C87" s="126">
        <v>8.9218626246721655</v>
      </c>
      <c r="D87" s="138"/>
      <c r="E87" s="128">
        <v>9.59</v>
      </c>
      <c r="F87" s="129"/>
      <c r="G87" s="126">
        <v>8.91</v>
      </c>
      <c r="H87" s="138"/>
      <c r="I87" s="128">
        <v>9.4600000000000009</v>
      </c>
      <c r="J87" s="129"/>
      <c r="K87" s="126">
        <v>2.37</v>
      </c>
      <c r="L87" s="138"/>
    </row>
    <row r="88" spans="2:12" collapsed="1">
      <c r="B88" s="38">
        <v>2006</v>
      </c>
      <c r="C88" s="136">
        <v>8.0514511706356231</v>
      </c>
      <c r="D88" s="139"/>
      <c r="E88" s="136">
        <v>8.5871512085156052</v>
      </c>
      <c r="F88" s="137"/>
      <c r="G88" s="136">
        <v>8.6815614716578047</v>
      </c>
      <c r="H88" s="137"/>
      <c r="I88" s="136">
        <v>7.5955197644926438</v>
      </c>
      <c r="J88" s="137"/>
      <c r="K88" s="136">
        <v>2.5569914593512171</v>
      </c>
      <c r="L88" s="137"/>
    </row>
    <row r="89" spans="2:12" ht="15" customHeight="1">
      <c r="B89" s="42" t="s">
        <v>46</v>
      </c>
      <c r="C89" s="42"/>
      <c r="D89" s="42"/>
      <c r="E89" s="42"/>
      <c r="F89" s="42"/>
      <c r="G89" s="42"/>
      <c r="H89" s="42"/>
      <c r="I89" s="43"/>
      <c r="J89" s="43"/>
      <c r="K89" s="43"/>
      <c r="L89" s="43"/>
    </row>
  </sheetData>
  <mergeCells count="7">
    <mergeCell ref="B89:H89"/>
    <mergeCell ref="B5:L5"/>
    <mergeCell ref="C6:D6"/>
    <mergeCell ref="E6:F6"/>
    <mergeCell ref="G6:H6"/>
    <mergeCell ref="I6:J6"/>
    <mergeCell ref="K6:L6"/>
  </mergeCells>
  <hyperlinks>
    <hyperlink ref="N7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acum. febrero 2011</v>
      </c>
      <c r="D6" s="47" t="str">
        <f>actualizaciones!A2</f>
        <v xml:space="preserve">acum. febrero 2012 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8.7071834898137297</v>
      </c>
      <c r="D8" s="108">
        <v>8.8726970263050919</v>
      </c>
      <c r="E8" s="140">
        <f>D8-C8</f>
        <v>0.16551353649136225</v>
      </c>
    </row>
    <row r="9" spans="2:5" ht="15" customHeight="1">
      <c r="B9" s="110" t="s">
        <v>107</v>
      </c>
      <c r="C9" s="111">
        <v>8.0390148375373354</v>
      </c>
      <c r="D9" s="111">
        <v>8.1661024158365763</v>
      </c>
      <c r="E9" s="141">
        <f>D9-C9</f>
        <v>0.12708757829924089</v>
      </c>
    </row>
    <row r="10" spans="2:5" ht="15" customHeight="1">
      <c r="B10" s="110" t="s">
        <v>108</v>
      </c>
      <c r="C10" s="111">
        <v>9.785109581196803</v>
      </c>
      <c r="D10" s="111">
        <v>10.18997238960306</v>
      </c>
      <c r="E10" s="141">
        <f>D10-C10</f>
        <v>0.4048628084062571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9.2095717219544202</v>
      </c>
      <c r="D12" s="108">
        <v>9.3628849463418735</v>
      </c>
      <c r="E12" s="140">
        <f>D12-C12</f>
        <v>0.15331322438745332</v>
      </c>
    </row>
    <row r="13" spans="2:5" ht="15" customHeight="1">
      <c r="B13" s="110" t="s">
        <v>107</v>
      </c>
      <c r="C13" s="111">
        <v>8.6243047119749381</v>
      </c>
      <c r="D13" s="111">
        <v>8.7719652212128629</v>
      </c>
      <c r="E13" s="141">
        <f>D13-C13</f>
        <v>0.14766050923792484</v>
      </c>
    </row>
    <row r="14" spans="2:5" ht="15" customHeight="1">
      <c r="B14" s="110" t="s">
        <v>108</v>
      </c>
      <c r="C14" s="111">
        <v>10.393554645397716</v>
      </c>
      <c r="D14" s="111">
        <v>10.744416033252771</v>
      </c>
      <c r="E14" s="141">
        <f>D14-C14</f>
        <v>0.35086138785505483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9.3380795530353566</v>
      </c>
      <c r="D16" s="108">
        <v>9.5472192375658231</v>
      </c>
      <c r="E16" s="140">
        <f>D16-C16</f>
        <v>0.2091396845304665</v>
      </c>
    </row>
    <row r="17" spans="2:12" ht="15" customHeight="1">
      <c r="B17" s="110" t="s">
        <v>107</v>
      </c>
      <c r="C17" s="111">
        <v>9.1154904982938803</v>
      </c>
      <c r="D17" s="111">
        <v>9.1825936684193117</v>
      </c>
      <c r="E17" s="141">
        <f>D17-C17</f>
        <v>6.7103170125431433E-2</v>
      </c>
    </row>
    <row r="18" spans="2:12" ht="15" customHeight="1">
      <c r="B18" s="110" t="s">
        <v>108</v>
      </c>
      <c r="C18" s="111">
        <v>9.5338840254864934</v>
      </c>
      <c r="D18" s="111">
        <v>9.8878888335423145</v>
      </c>
      <c r="E18" s="141">
        <f>D18-C18</f>
        <v>0.35400480805582113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9.377477669833814</v>
      </c>
      <c r="D20" s="108">
        <v>9.7743249493044928</v>
      </c>
      <c r="E20" s="140">
        <f>D20-C20</f>
        <v>0.39684727947067877</v>
      </c>
    </row>
    <row r="21" spans="2:12" ht="15" customHeight="1">
      <c r="B21" s="110" t="s">
        <v>107</v>
      </c>
      <c r="C21" s="111">
        <v>8.717405770236228</v>
      </c>
      <c r="D21" s="111">
        <v>9.1785316244079134</v>
      </c>
      <c r="E21" s="141">
        <f>D21-C21</f>
        <v>0.46112585417168539</v>
      </c>
    </row>
    <row r="22" spans="2:12" ht="15" customHeight="1">
      <c r="B22" s="110" t="s">
        <v>108</v>
      </c>
      <c r="C22" s="111">
        <v>11.343953554233929</v>
      </c>
      <c r="D22" s="111">
        <v>11.725627376425855</v>
      </c>
      <c r="E22" s="141">
        <f>D22-C22</f>
        <v>0.38167382219192625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2.3004523510852626</v>
      </c>
      <c r="D24" s="108">
        <v>2.2599085596633057</v>
      </c>
      <c r="E24" s="140">
        <f>D24-C24</f>
        <v>-4.0543791421956854E-2</v>
      </c>
    </row>
    <row r="25" spans="2:12" ht="15" customHeight="1">
      <c r="B25" s="110" t="s">
        <v>107</v>
      </c>
      <c r="C25" s="111">
        <v>2.3004523510852626</v>
      </c>
      <c r="D25" s="111">
        <v>2.2599085596633057</v>
      </c>
      <c r="E25" s="141">
        <f>D25-C25</f>
        <v>-4.0543791421956854E-2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febrero 2011</v>
      </c>
      <c r="D6" s="47" t="str">
        <f>actualizaciones!$A$2</f>
        <v xml:space="preserve">acum. febrero 2012 </v>
      </c>
      <c r="E6" s="69" t="s">
        <v>112</v>
      </c>
      <c r="G6" s="67" t="s">
        <v>63</v>
      </c>
      <c r="H6" s="47" t="str">
        <f>actualizaciones!$A$3</f>
        <v>acum. febrero 2011</v>
      </c>
      <c r="I6" s="47" t="str">
        <f>actualizaciones!$A$2</f>
        <v xml:space="preserve">acum. febrero 2012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9.2095717219544202</v>
      </c>
      <c r="D8" s="143">
        <v>9.3628849463418735</v>
      </c>
      <c r="E8" s="144">
        <f>(D8-C8)</f>
        <v>0.15331322438745332</v>
      </c>
      <c r="G8" s="70" t="s">
        <v>113</v>
      </c>
      <c r="H8" s="143">
        <v>9.3380795530353566</v>
      </c>
      <c r="I8" s="143">
        <v>9.5472192375658231</v>
      </c>
      <c r="J8" s="144">
        <f>(I8-H8)</f>
        <v>0.2091396845304665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8.6243047119749381</v>
      </c>
      <c r="D10" s="146">
        <v>8.7719652212128629</v>
      </c>
      <c r="E10" s="147">
        <f>(D10-C10)</f>
        <v>0.14766050923792484</v>
      </c>
      <c r="G10" s="72" t="s">
        <v>67</v>
      </c>
      <c r="H10" s="146">
        <v>9.1154904982938803</v>
      </c>
      <c r="I10" s="146">
        <v>9.1825936684193117</v>
      </c>
      <c r="J10" s="147">
        <f>(I10-H10)</f>
        <v>6.7103170125431433E-2</v>
      </c>
    </row>
    <row r="11" spans="2:10">
      <c r="B11" s="75" t="s">
        <v>68</v>
      </c>
      <c r="C11" s="148">
        <v>7.683825441039926</v>
      </c>
      <c r="D11" s="148">
        <v>8.8195250207196132</v>
      </c>
      <c r="E11" s="149">
        <f>(D11-C11)</f>
        <v>1.1356995796796872</v>
      </c>
      <c r="G11" s="75" t="s">
        <v>68</v>
      </c>
      <c r="H11" s="148">
        <v>8.8570841044622668</v>
      </c>
      <c r="I11" s="148">
        <v>7.7165598511474052</v>
      </c>
      <c r="J11" s="149">
        <f>(I11-H11)</f>
        <v>-1.1405242533148616</v>
      </c>
    </row>
    <row r="12" spans="2:10">
      <c r="B12" s="75" t="s">
        <v>69</v>
      </c>
      <c r="C12" s="148">
        <v>8.517882999728986</v>
      </c>
      <c r="D12" s="148">
        <v>8.523544288553019</v>
      </c>
      <c r="E12" s="149">
        <f>(D12-C12)</f>
        <v>5.6612888240330506E-3</v>
      </c>
      <c r="G12" s="75" t="s">
        <v>69</v>
      </c>
      <c r="H12" s="148">
        <v>9.3402751648207829</v>
      </c>
      <c r="I12" s="148">
        <v>9.5685153639520415</v>
      </c>
      <c r="J12" s="149">
        <f>(I12-H12)</f>
        <v>0.22824019913125859</v>
      </c>
    </row>
    <row r="13" spans="2:10">
      <c r="B13" s="75" t="s">
        <v>70</v>
      </c>
      <c r="C13" s="148">
        <v>9.9481421810492403</v>
      </c>
      <c r="D13" s="148">
        <v>9.8474465374152</v>
      </c>
      <c r="E13" s="149">
        <f>(D13-C13)</f>
        <v>-0.10069564363404027</v>
      </c>
      <c r="G13" s="75" t="s">
        <v>70</v>
      </c>
      <c r="H13" s="148">
        <v>9.2167368325408123</v>
      </c>
      <c r="I13" s="148">
        <v>9.1502827813920042</v>
      </c>
      <c r="J13" s="149">
        <f>(I13-H13)</f>
        <v>-6.6454051148808091E-2</v>
      </c>
    </row>
    <row r="14" spans="2:10">
      <c r="B14" s="75" t="s">
        <v>71</v>
      </c>
      <c r="C14" s="148">
        <v>8.4193548387096779</v>
      </c>
      <c r="D14" s="148">
        <v>8.8045359594150998</v>
      </c>
      <c r="E14" s="149">
        <f>(D14-C14)</f>
        <v>0.38518112070542188</v>
      </c>
      <c r="G14" s="75" t="s">
        <v>71</v>
      </c>
      <c r="H14" s="148">
        <v>5.3225071225071225</v>
      </c>
      <c r="I14" s="148">
        <v>8.6896813353566014</v>
      </c>
      <c r="J14" s="149">
        <f>(I14-H14)</f>
        <v>3.3671742128494788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10.393554645397716</v>
      </c>
      <c r="D16" s="146">
        <v>10.744416033252771</v>
      </c>
      <c r="E16" s="147">
        <f>(D16-C16)</f>
        <v>0.35086138785505483</v>
      </c>
      <c r="G16" s="72" t="s">
        <v>73</v>
      </c>
      <c r="H16" s="146">
        <v>9.5338840254864934</v>
      </c>
      <c r="I16" s="146">
        <v>9.8878888335423145</v>
      </c>
      <c r="J16" s="147">
        <f>(I16-H16)</f>
        <v>0.35400480805582113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acum. febrero 2011</v>
      </c>
      <c r="D20" s="47" t="str">
        <f>actualizaciones!$A$2</f>
        <v xml:space="preserve">acum. febrero 2012 </v>
      </c>
      <c r="E20" s="69" t="s">
        <v>112</v>
      </c>
      <c r="G20" s="67" t="s">
        <v>63</v>
      </c>
      <c r="H20" s="47" t="str">
        <f>actualizaciones!$A$3</f>
        <v>acum. febrero 2011</v>
      </c>
      <c r="I20" s="47" t="str">
        <f>actualizaciones!$A$2</f>
        <v xml:space="preserve">acum. febrero 2012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9.377477669833814</v>
      </c>
      <c r="D22" s="143">
        <v>9.7743249493044928</v>
      </c>
      <c r="E22" s="144">
        <f>(D22-C22)</f>
        <v>0.39684727947067877</v>
      </c>
      <c r="G22" s="70" t="s">
        <v>113</v>
      </c>
      <c r="H22" s="143">
        <v>2.3004523510852626</v>
      </c>
      <c r="I22" s="143">
        <v>2.2599085596633057</v>
      </c>
      <c r="J22" s="144">
        <f>(I22-H22)</f>
        <v>-4.0543791421956854E-2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8.717405770236228</v>
      </c>
      <c r="D24" s="146">
        <v>9.1785316244079134</v>
      </c>
      <c r="E24" s="147">
        <f>(D24-C24)</f>
        <v>0.46112585417168539</v>
      </c>
      <c r="G24" s="72" t="s">
        <v>67</v>
      </c>
      <c r="H24" s="146">
        <v>2.3004523510852626</v>
      </c>
      <c r="I24" s="146">
        <v>2.2599085596633057</v>
      </c>
      <c r="J24" s="147">
        <f>(I24-H24)</f>
        <v>-4.0543791421956854E-2</v>
      </c>
    </row>
    <row r="25" spans="2:12">
      <c r="B25" s="75" t="s">
        <v>77</v>
      </c>
      <c r="C25" s="148">
        <v>9.0075589479601188</v>
      </c>
      <c r="D25" s="148">
        <v>9.3917413554242408</v>
      </c>
      <c r="E25" s="149">
        <f>(D25-C25)</f>
        <v>0.38418240746412202</v>
      </c>
      <c r="G25" s="75" t="s">
        <v>77</v>
      </c>
      <c r="H25" s="148">
        <v>1.7393486777668952</v>
      </c>
      <c r="I25" s="148">
        <v>2.0358899236161974</v>
      </c>
      <c r="J25" s="149">
        <f>(I25-H25)</f>
        <v>0.29654124584930219</v>
      </c>
    </row>
    <row r="26" spans="2:12">
      <c r="B26" s="75" t="s">
        <v>70</v>
      </c>
      <c r="C26" s="148">
        <v>8.8758780451352557</v>
      </c>
      <c r="D26" s="148">
        <v>9.293299620733249</v>
      </c>
      <c r="E26" s="149">
        <f>(D26-C26)</f>
        <v>0.41742157559799331</v>
      </c>
      <c r="G26" s="75" t="s">
        <v>70</v>
      </c>
      <c r="H26" s="148">
        <v>2.5859880385695106</v>
      </c>
      <c r="I26" s="148">
        <v>2.3079686780285584</v>
      </c>
      <c r="J26" s="149">
        <f>(I26-H26)</f>
        <v>-0.27801936054095222</v>
      </c>
    </row>
    <row r="27" spans="2:12">
      <c r="B27" s="75" t="s">
        <v>71</v>
      </c>
      <c r="C27" s="148">
        <v>1.8650693568726355</v>
      </c>
      <c r="D27" s="148">
        <v>3.148431801604668</v>
      </c>
      <c r="E27" s="149">
        <f>(D27-C27)</f>
        <v>1.2833624447320324</v>
      </c>
      <c r="G27" s="75" t="s">
        <v>78</v>
      </c>
      <c r="H27" s="148">
        <v>2.2987625220978196</v>
      </c>
      <c r="I27" s="148">
        <v>2.1559633027522938</v>
      </c>
      <c r="J27" s="149">
        <f>(I27-H27)</f>
        <v>-0.14279921934552586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3.8459958932238192</v>
      </c>
      <c r="I28" s="148">
        <v>3.980697384806974</v>
      </c>
      <c r="J28" s="149">
        <f>(I28-H28)</f>
        <v>0.13470149158315481</v>
      </c>
    </row>
    <row r="29" spans="2:12">
      <c r="B29" s="72" t="s">
        <v>73</v>
      </c>
      <c r="C29" s="146">
        <v>11.343953554233929</v>
      </c>
      <c r="D29" s="146">
        <v>11.725627376425855</v>
      </c>
      <c r="E29" s="147">
        <f>(D29-C29)</f>
        <v>0.38167382219192625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acum. febrero 2011</v>
      </c>
      <c r="D36" s="47" t="str">
        <f>actualizaciones!$A$2</f>
        <v xml:space="preserve">acum. febrero 2012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8.7071834898137297</v>
      </c>
      <c r="D38" s="143">
        <v>8.8726970263050919</v>
      </c>
      <c r="E38" s="144">
        <f>($D$38-$C$38)</f>
        <v>0.16551353649136225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8.0390148375373354</v>
      </c>
      <c r="D40" s="146">
        <v>8.1661024158365763</v>
      </c>
      <c r="E40" s="147">
        <f>($D$40-$C$40)</f>
        <v>0.12708757829924089</v>
      </c>
    </row>
    <row r="41" spans="2:5">
      <c r="B41" s="75" t="s">
        <v>68</v>
      </c>
      <c r="C41" s="148">
        <v>7.6150031289111393</v>
      </c>
      <c r="D41" s="148">
        <v>7.7082849998711112</v>
      </c>
      <c r="E41" s="149">
        <f>($D$41-$C$41)</f>
        <v>9.3281870959971869E-2</v>
      </c>
    </row>
    <row r="42" spans="2:5">
      <c r="B42" s="75" t="s">
        <v>69</v>
      </c>
      <c r="C42" s="148">
        <v>8.3960719806571795</v>
      </c>
      <c r="D42" s="148">
        <v>8.5962952016855585</v>
      </c>
      <c r="E42" s="149">
        <f>($D$42-$C$42)</f>
        <v>0.20022322102837897</v>
      </c>
    </row>
    <row r="43" spans="2:5">
      <c r="B43" s="75" t="s">
        <v>70</v>
      </c>
      <c r="C43" s="148">
        <v>8.3837143081575736</v>
      </c>
      <c r="D43" s="148">
        <v>8.2622436933943071</v>
      </c>
      <c r="E43" s="149">
        <f>($D$43-$C$43)</f>
        <v>-0.12147061476326648</v>
      </c>
    </row>
    <row r="44" spans="2:5">
      <c r="B44" s="75" t="s">
        <v>78</v>
      </c>
      <c r="C44" s="148">
        <v>3.3343650347026825</v>
      </c>
      <c r="D44" s="148">
        <v>3.8219430938231587</v>
      </c>
      <c r="E44" s="149">
        <f>($D$44-$C$44)</f>
        <v>0.48757805912047614</v>
      </c>
    </row>
    <row r="45" spans="2:5">
      <c r="B45" s="75" t="s">
        <v>79</v>
      </c>
      <c r="C45" s="148">
        <v>5.4095984002666224</v>
      </c>
      <c r="D45" s="148">
        <v>6.2047196753344354</v>
      </c>
      <c r="E45" s="149">
        <f>($D$45-$C$45)</f>
        <v>0.79512127506781294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9.785109581196803</v>
      </c>
      <c r="D47" s="146">
        <v>10.18997238960306</v>
      </c>
      <c r="E47" s="147">
        <f>($D$47-$C$47)</f>
        <v>0.4048628084062571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R26" sqref="R26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51" customWidth="1"/>
    <col min="2" max="2" width="20.7109375" style="151" customWidth="1"/>
    <col min="3" max="3" width="10.7109375" style="151" customWidth="1"/>
    <col min="4" max="4" width="9.85546875" style="151" customWidth="1"/>
    <col min="5" max="7" width="10.7109375" style="151" customWidth="1"/>
    <col min="8" max="256" width="11.42578125" style="151"/>
    <col min="257" max="257" width="13.5703125" style="151" customWidth="1"/>
    <col min="258" max="258" width="23.7109375" style="151" customWidth="1"/>
    <col min="259" max="263" width="10.7109375" style="151" customWidth="1"/>
    <col min="264" max="512" width="11.42578125" style="151"/>
    <col min="513" max="513" width="13.5703125" style="151" customWidth="1"/>
    <col min="514" max="514" width="23.7109375" style="151" customWidth="1"/>
    <col min="515" max="519" width="10.7109375" style="151" customWidth="1"/>
    <col min="520" max="768" width="11.42578125" style="151"/>
    <col min="769" max="769" width="13.5703125" style="151" customWidth="1"/>
    <col min="770" max="770" width="23.7109375" style="151" customWidth="1"/>
    <col min="771" max="775" width="10.7109375" style="151" customWidth="1"/>
    <col min="776" max="1024" width="11.42578125" style="151"/>
    <col min="1025" max="1025" width="13.5703125" style="151" customWidth="1"/>
    <col min="1026" max="1026" width="23.7109375" style="151" customWidth="1"/>
    <col min="1027" max="1031" width="10.7109375" style="151" customWidth="1"/>
    <col min="1032" max="1280" width="11.42578125" style="151"/>
    <col min="1281" max="1281" width="13.5703125" style="151" customWidth="1"/>
    <col min="1282" max="1282" width="23.7109375" style="151" customWidth="1"/>
    <col min="1283" max="1287" width="10.7109375" style="151" customWidth="1"/>
    <col min="1288" max="1536" width="11.42578125" style="151"/>
    <col min="1537" max="1537" width="13.5703125" style="151" customWidth="1"/>
    <col min="1538" max="1538" width="23.7109375" style="151" customWidth="1"/>
    <col min="1539" max="1543" width="10.7109375" style="151" customWidth="1"/>
    <col min="1544" max="1792" width="11.42578125" style="151"/>
    <col min="1793" max="1793" width="13.5703125" style="151" customWidth="1"/>
    <col min="1794" max="1794" width="23.7109375" style="151" customWidth="1"/>
    <col min="1795" max="1799" width="10.7109375" style="151" customWidth="1"/>
    <col min="1800" max="2048" width="11.42578125" style="151"/>
    <col min="2049" max="2049" width="13.5703125" style="151" customWidth="1"/>
    <col min="2050" max="2050" width="23.7109375" style="151" customWidth="1"/>
    <col min="2051" max="2055" width="10.7109375" style="151" customWidth="1"/>
    <col min="2056" max="2304" width="11.42578125" style="151"/>
    <col min="2305" max="2305" width="13.5703125" style="151" customWidth="1"/>
    <col min="2306" max="2306" width="23.7109375" style="151" customWidth="1"/>
    <col min="2307" max="2311" width="10.7109375" style="151" customWidth="1"/>
    <col min="2312" max="2560" width="11.42578125" style="151"/>
    <col min="2561" max="2561" width="13.5703125" style="151" customWidth="1"/>
    <col min="2562" max="2562" width="23.7109375" style="151" customWidth="1"/>
    <col min="2563" max="2567" width="10.7109375" style="151" customWidth="1"/>
    <col min="2568" max="2816" width="11.42578125" style="151"/>
    <col min="2817" max="2817" width="13.5703125" style="151" customWidth="1"/>
    <col min="2818" max="2818" width="23.7109375" style="151" customWidth="1"/>
    <col min="2819" max="2823" width="10.7109375" style="151" customWidth="1"/>
    <col min="2824" max="3072" width="11.42578125" style="151"/>
    <col min="3073" max="3073" width="13.5703125" style="151" customWidth="1"/>
    <col min="3074" max="3074" width="23.7109375" style="151" customWidth="1"/>
    <col min="3075" max="3079" width="10.7109375" style="151" customWidth="1"/>
    <col min="3080" max="3328" width="11.42578125" style="151"/>
    <col min="3329" max="3329" width="13.5703125" style="151" customWidth="1"/>
    <col min="3330" max="3330" width="23.7109375" style="151" customWidth="1"/>
    <col min="3331" max="3335" width="10.7109375" style="151" customWidth="1"/>
    <col min="3336" max="3584" width="11.42578125" style="151"/>
    <col min="3585" max="3585" width="13.5703125" style="151" customWidth="1"/>
    <col min="3586" max="3586" width="23.7109375" style="151" customWidth="1"/>
    <col min="3587" max="3591" width="10.7109375" style="151" customWidth="1"/>
    <col min="3592" max="3840" width="11.42578125" style="151"/>
    <col min="3841" max="3841" width="13.5703125" style="151" customWidth="1"/>
    <col min="3842" max="3842" width="23.7109375" style="151" customWidth="1"/>
    <col min="3843" max="3847" width="10.7109375" style="151" customWidth="1"/>
    <col min="3848" max="4096" width="11.42578125" style="151"/>
    <col min="4097" max="4097" width="13.5703125" style="151" customWidth="1"/>
    <col min="4098" max="4098" width="23.7109375" style="151" customWidth="1"/>
    <col min="4099" max="4103" width="10.7109375" style="151" customWidth="1"/>
    <col min="4104" max="4352" width="11.42578125" style="151"/>
    <col min="4353" max="4353" width="13.5703125" style="151" customWidth="1"/>
    <col min="4354" max="4354" width="23.7109375" style="151" customWidth="1"/>
    <col min="4355" max="4359" width="10.7109375" style="151" customWidth="1"/>
    <col min="4360" max="4608" width="11.42578125" style="151"/>
    <col min="4609" max="4609" width="13.5703125" style="151" customWidth="1"/>
    <col min="4610" max="4610" width="23.7109375" style="151" customWidth="1"/>
    <col min="4611" max="4615" width="10.7109375" style="151" customWidth="1"/>
    <col min="4616" max="4864" width="11.42578125" style="151"/>
    <col min="4865" max="4865" width="13.5703125" style="151" customWidth="1"/>
    <col min="4866" max="4866" width="23.7109375" style="151" customWidth="1"/>
    <col min="4867" max="4871" width="10.7109375" style="151" customWidth="1"/>
    <col min="4872" max="5120" width="11.42578125" style="151"/>
    <col min="5121" max="5121" width="13.5703125" style="151" customWidth="1"/>
    <col min="5122" max="5122" width="23.7109375" style="151" customWidth="1"/>
    <col min="5123" max="5127" width="10.7109375" style="151" customWidth="1"/>
    <col min="5128" max="5376" width="11.42578125" style="151"/>
    <col min="5377" max="5377" width="13.5703125" style="151" customWidth="1"/>
    <col min="5378" max="5378" width="23.7109375" style="151" customWidth="1"/>
    <col min="5379" max="5383" width="10.7109375" style="151" customWidth="1"/>
    <col min="5384" max="5632" width="11.42578125" style="151"/>
    <col min="5633" max="5633" width="13.5703125" style="151" customWidth="1"/>
    <col min="5634" max="5634" width="23.7109375" style="151" customWidth="1"/>
    <col min="5635" max="5639" width="10.7109375" style="151" customWidth="1"/>
    <col min="5640" max="5888" width="11.42578125" style="151"/>
    <col min="5889" max="5889" width="13.5703125" style="151" customWidth="1"/>
    <col min="5890" max="5890" width="23.7109375" style="151" customWidth="1"/>
    <col min="5891" max="5895" width="10.7109375" style="151" customWidth="1"/>
    <col min="5896" max="6144" width="11.42578125" style="151"/>
    <col min="6145" max="6145" width="13.5703125" style="151" customWidth="1"/>
    <col min="6146" max="6146" width="23.7109375" style="151" customWidth="1"/>
    <col min="6147" max="6151" width="10.7109375" style="151" customWidth="1"/>
    <col min="6152" max="6400" width="11.42578125" style="151"/>
    <col min="6401" max="6401" width="13.5703125" style="151" customWidth="1"/>
    <col min="6402" max="6402" width="23.7109375" style="151" customWidth="1"/>
    <col min="6403" max="6407" width="10.7109375" style="151" customWidth="1"/>
    <col min="6408" max="6656" width="11.42578125" style="151"/>
    <col min="6657" max="6657" width="13.5703125" style="151" customWidth="1"/>
    <col min="6658" max="6658" width="23.7109375" style="151" customWidth="1"/>
    <col min="6659" max="6663" width="10.7109375" style="151" customWidth="1"/>
    <col min="6664" max="6912" width="11.42578125" style="151"/>
    <col min="6913" max="6913" width="13.5703125" style="151" customWidth="1"/>
    <col min="6914" max="6914" width="23.7109375" style="151" customWidth="1"/>
    <col min="6915" max="6919" width="10.7109375" style="151" customWidth="1"/>
    <col min="6920" max="7168" width="11.42578125" style="151"/>
    <col min="7169" max="7169" width="13.5703125" style="151" customWidth="1"/>
    <col min="7170" max="7170" width="23.7109375" style="151" customWidth="1"/>
    <col min="7171" max="7175" width="10.7109375" style="151" customWidth="1"/>
    <col min="7176" max="7424" width="11.42578125" style="151"/>
    <col min="7425" max="7425" width="13.5703125" style="151" customWidth="1"/>
    <col min="7426" max="7426" width="23.7109375" style="151" customWidth="1"/>
    <col min="7427" max="7431" width="10.7109375" style="151" customWidth="1"/>
    <col min="7432" max="7680" width="11.42578125" style="151"/>
    <col min="7681" max="7681" width="13.5703125" style="151" customWidth="1"/>
    <col min="7682" max="7682" width="23.7109375" style="151" customWidth="1"/>
    <col min="7683" max="7687" width="10.7109375" style="151" customWidth="1"/>
    <col min="7688" max="7936" width="11.42578125" style="151"/>
    <col min="7937" max="7937" width="13.5703125" style="151" customWidth="1"/>
    <col min="7938" max="7938" width="23.7109375" style="151" customWidth="1"/>
    <col min="7939" max="7943" width="10.7109375" style="151" customWidth="1"/>
    <col min="7944" max="8192" width="11.42578125" style="151"/>
    <col min="8193" max="8193" width="13.5703125" style="151" customWidth="1"/>
    <col min="8194" max="8194" width="23.7109375" style="151" customWidth="1"/>
    <col min="8195" max="8199" width="10.7109375" style="151" customWidth="1"/>
    <col min="8200" max="8448" width="11.42578125" style="151"/>
    <col min="8449" max="8449" width="13.5703125" style="151" customWidth="1"/>
    <col min="8450" max="8450" width="23.7109375" style="151" customWidth="1"/>
    <col min="8451" max="8455" width="10.7109375" style="151" customWidth="1"/>
    <col min="8456" max="8704" width="11.42578125" style="151"/>
    <col min="8705" max="8705" width="13.5703125" style="151" customWidth="1"/>
    <col min="8706" max="8706" width="23.7109375" style="151" customWidth="1"/>
    <col min="8707" max="8711" width="10.7109375" style="151" customWidth="1"/>
    <col min="8712" max="8960" width="11.42578125" style="151"/>
    <col min="8961" max="8961" width="13.5703125" style="151" customWidth="1"/>
    <col min="8962" max="8962" width="23.7109375" style="151" customWidth="1"/>
    <col min="8963" max="8967" width="10.7109375" style="151" customWidth="1"/>
    <col min="8968" max="9216" width="11.42578125" style="151"/>
    <col min="9217" max="9217" width="13.5703125" style="151" customWidth="1"/>
    <col min="9218" max="9218" width="23.7109375" style="151" customWidth="1"/>
    <col min="9219" max="9223" width="10.7109375" style="151" customWidth="1"/>
    <col min="9224" max="9472" width="11.42578125" style="151"/>
    <col min="9473" max="9473" width="13.5703125" style="151" customWidth="1"/>
    <col min="9474" max="9474" width="23.7109375" style="151" customWidth="1"/>
    <col min="9475" max="9479" width="10.7109375" style="151" customWidth="1"/>
    <col min="9480" max="9728" width="11.42578125" style="151"/>
    <col min="9729" max="9729" width="13.5703125" style="151" customWidth="1"/>
    <col min="9730" max="9730" width="23.7109375" style="151" customWidth="1"/>
    <col min="9731" max="9735" width="10.7109375" style="151" customWidth="1"/>
    <col min="9736" max="9984" width="11.42578125" style="151"/>
    <col min="9985" max="9985" width="13.5703125" style="151" customWidth="1"/>
    <col min="9986" max="9986" width="23.7109375" style="151" customWidth="1"/>
    <col min="9987" max="9991" width="10.7109375" style="151" customWidth="1"/>
    <col min="9992" max="10240" width="11.42578125" style="151"/>
    <col min="10241" max="10241" width="13.5703125" style="151" customWidth="1"/>
    <col min="10242" max="10242" width="23.7109375" style="151" customWidth="1"/>
    <col min="10243" max="10247" width="10.7109375" style="151" customWidth="1"/>
    <col min="10248" max="10496" width="11.42578125" style="151"/>
    <col min="10497" max="10497" width="13.5703125" style="151" customWidth="1"/>
    <col min="10498" max="10498" width="23.7109375" style="151" customWidth="1"/>
    <col min="10499" max="10503" width="10.7109375" style="151" customWidth="1"/>
    <col min="10504" max="10752" width="11.42578125" style="151"/>
    <col min="10753" max="10753" width="13.5703125" style="151" customWidth="1"/>
    <col min="10754" max="10754" width="23.7109375" style="151" customWidth="1"/>
    <col min="10755" max="10759" width="10.7109375" style="151" customWidth="1"/>
    <col min="10760" max="11008" width="11.42578125" style="151"/>
    <col min="11009" max="11009" width="13.5703125" style="151" customWidth="1"/>
    <col min="11010" max="11010" width="23.7109375" style="151" customWidth="1"/>
    <col min="11011" max="11015" width="10.7109375" style="151" customWidth="1"/>
    <col min="11016" max="11264" width="11.42578125" style="151"/>
    <col min="11265" max="11265" width="13.5703125" style="151" customWidth="1"/>
    <col min="11266" max="11266" width="23.7109375" style="151" customWidth="1"/>
    <col min="11267" max="11271" width="10.7109375" style="151" customWidth="1"/>
    <col min="11272" max="11520" width="11.42578125" style="151"/>
    <col min="11521" max="11521" width="13.5703125" style="151" customWidth="1"/>
    <col min="11522" max="11522" width="23.7109375" style="151" customWidth="1"/>
    <col min="11523" max="11527" width="10.7109375" style="151" customWidth="1"/>
    <col min="11528" max="11776" width="11.42578125" style="151"/>
    <col min="11777" max="11777" width="13.5703125" style="151" customWidth="1"/>
    <col min="11778" max="11778" width="23.7109375" style="151" customWidth="1"/>
    <col min="11779" max="11783" width="10.7109375" style="151" customWidth="1"/>
    <col min="11784" max="12032" width="11.42578125" style="151"/>
    <col min="12033" max="12033" width="13.5703125" style="151" customWidth="1"/>
    <col min="12034" max="12034" width="23.7109375" style="151" customWidth="1"/>
    <col min="12035" max="12039" width="10.7109375" style="151" customWidth="1"/>
    <col min="12040" max="12288" width="11.42578125" style="151"/>
    <col min="12289" max="12289" width="13.5703125" style="151" customWidth="1"/>
    <col min="12290" max="12290" width="23.7109375" style="151" customWidth="1"/>
    <col min="12291" max="12295" width="10.7109375" style="151" customWidth="1"/>
    <col min="12296" max="12544" width="11.42578125" style="151"/>
    <col min="12545" max="12545" width="13.5703125" style="151" customWidth="1"/>
    <col min="12546" max="12546" width="23.7109375" style="151" customWidth="1"/>
    <col min="12547" max="12551" width="10.7109375" style="151" customWidth="1"/>
    <col min="12552" max="12800" width="11.42578125" style="151"/>
    <col min="12801" max="12801" width="13.5703125" style="151" customWidth="1"/>
    <col min="12802" max="12802" width="23.7109375" style="151" customWidth="1"/>
    <col min="12803" max="12807" width="10.7109375" style="151" customWidth="1"/>
    <col min="12808" max="13056" width="11.42578125" style="151"/>
    <col min="13057" max="13057" width="13.5703125" style="151" customWidth="1"/>
    <col min="13058" max="13058" width="23.7109375" style="151" customWidth="1"/>
    <col min="13059" max="13063" width="10.7109375" style="151" customWidth="1"/>
    <col min="13064" max="13312" width="11.42578125" style="151"/>
    <col min="13313" max="13313" width="13.5703125" style="151" customWidth="1"/>
    <col min="13314" max="13314" width="23.7109375" style="151" customWidth="1"/>
    <col min="13315" max="13319" width="10.7109375" style="151" customWidth="1"/>
    <col min="13320" max="13568" width="11.42578125" style="151"/>
    <col min="13569" max="13569" width="13.5703125" style="151" customWidth="1"/>
    <col min="13570" max="13570" width="23.7109375" style="151" customWidth="1"/>
    <col min="13571" max="13575" width="10.7109375" style="151" customWidth="1"/>
    <col min="13576" max="13824" width="11.42578125" style="151"/>
    <col min="13825" max="13825" width="13.5703125" style="151" customWidth="1"/>
    <col min="13826" max="13826" width="23.7109375" style="151" customWidth="1"/>
    <col min="13827" max="13831" width="10.7109375" style="151" customWidth="1"/>
    <col min="13832" max="14080" width="11.42578125" style="151"/>
    <col min="14081" max="14081" width="13.5703125" style="151" customWidth="1"/>
    <col min="14082" max="14082" width="23.7109375" style="151" customWidth="1"/>
    <col min="14083" max="14087" width="10.7109375" style="151" customWidth="1"/>
    <col min="14088" max="14336" width="11.42578125" style="151"/>
    <col min="14337" max="14337" width="13.5703125" style="151" customWidth="1"/>
    <col min="14338" max="14338" width="23.7109375" style="151" customWidth="1"/>
    <col min="14339" max="14343" width="10.7109375" style="151" customWidth="1"/>
    <col min="14344" max="14592" width="11.42578125" style="151"/>
    <col min="14593" max="14593" width="13.5703125" style="151" customWidth="1"/>
    <col min="14594" max="14594" width="23.7109375" style="151" customWidth="1"/>
    <col min="14595" max="14599" width="10.7109375" style="151" customWidth="1"/>
    <col min="14600" max="14848" width="11.42578125" style="151"/>
    <col min="14849" max="14849" width="13.5703125" style="151" customWidth="1"/>
    <col min="14850" max="14850" width="23.7109375" style="151" customWidth="1"/>
    <col min="14851" max="14855" width="10.7109375" style="151" customWidth="1"/>
    <col min="14856" max="15104" width="11.42578125" style="151"/>
    <col min="15105" max="15105" width="13.5703125" style="151" customWidth="1"/>
    <col min="15106" max="15106" width="23.7109375" style="151" customWidth="1"/>
    <col min="15107" max="15111" width="10.7109375" style="151" customWidth="1"/>
    <col min="15112" max="15360" width="11.42578125" style="151"/>
    <col min="15361" max="15361" width="13.5703125" style="151" customWidth="1"/>
    <col min="15362" max="15362" width="23.7109375" style="151" customWidth="1"/>
    <col min="15363" max="15367" width="10.7109375" style="151" customWidth="1"/>
    <col min="15368" max="15616" width="11.42578125" style="151"/>
    <col min="15617" max="15617" width="13.5703125" style="151" customWidth="1"/>
    <col min="15618" max="15618" width="23.7109375" style="151" customWidth="1"/>
    <col min="15619" max="15623" width="10.7109375" style="151" customWidth="1"/>
    <col min="15624" max="15872" width="11.42578125" style="151"/>
    <col min="15873" max="15873" width="13.5703125" style="151" customWidth="1"/>
    <col min="15874" max="15874" width="23.7109375" style="151" customWidth="1"/>
    <col min="15875" max="15879" width="10.7109375" style="151" customWidth="1"/>
    <col min="15880" max="16128" width="11.42578125" style="151"/>
    <col min="16129" max="16129" width="13.5703125" style="151" customWidth="1"/>
    <col min="16130" max="16130" width="23.7109375" style="151" customWidth="1"/>
    <col min="16131" max="16135" width="10.7109375" style="151" customWidth="1"/>
    <col min="16136" max="16384" width="11.42578125" style="151"/>
  </cols>
  <sheetData>
    <row r="1" spans="2:8" ht="15" customHeight="1">
      <c r="B1" s="150"/>
    </row>
    <row r="2" spans="2:8" ht="15" customHeight="1">
      <c r="B2" s="150"/>
    </row>
    <row r="3" spans="2:8" ht="15" customHeight="1">
      <c r="B3" s="150"/>
    </row>
    <row r="4" spans="2:8" ht="15" customHeight="1">
      <c r="B4" s="150"/>
    </row>
    <row r="5" spans="2:8" ht="18" customHeight="1">
      <c r="B5" s="102" t="s">
        <v>117</v>
      </c>
      <c r="C5" s="102"/>
      <c r="D5" s="102"/>
      <c r="E5" s="102"/>
      <c r="F5" s="102"/>
      <c r="G5" s="102"/>
    </row>
    <row r="6" spans="2:8" ht="18" customHeight="1">
      <c r="B6" s="102" t="str">
        <f>actualizaciones!$A$2</f>
        <v xml:space="preserve">acum. febrero 2012 </v>
      </c>
      <c r="C6" s="102"/>
      <c r="D6" s="102"/>
      <c r="E6" s="102"/>
      <c r="F6" s="102"/>
      <c r="G6" s="102"/>
    </row>
    <row r="7" spans="2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8" ht="15" customHeight="1">
      <c r="B8" s="75" t="s">
        <v>119</v>
      </c>
      <c r="C8" s="152">
        <v>232055</v>
      </c>
      <c r="D8" s="153">
        <v>1426</v>
      </c>
      <c r="E8" s="153">
        <v>10681</v>
      </c>
      <c r="F8" s="153">
        <v>90467</v>
      </c>
      <c r="G8" s="153">
        <v>78780</v>
      </c>
    </row>
    <row r="9" spans="2:8" ht="15" customHeight="1">
      <c r="B9" s="75" t="s">
        <v>120</v>
      </c>
      <c r="C9" s="152">
        <v>147309</v>
      </c>
      <c r="D9" s="153">
        <v>962</v>
      </c>
      <c r="E9" s="153">
        <v>15867</v>
      </c>
      <c r="F9" s="153">
        <v>44810</v>
      </c>
      <c r="G9" s="153">
        <v>67779</v>
      </c>
    </row>
    <row r="10" spans="2:8" ht="15" customHeight="1">
      <c r="B10" s="75" t="s">
        <v>121</v>
      </c>
      <c r="C10" s="152">
        <v>54241</v>
      </c>
      <c r="D10" s="153">
        <v>300</v>
      </c>
      <c r="E10" s="153">
        <v>4550</v>
      </c>
      <c r="F10" s="153">
        <v>15607</v>
      </c>
      <c r="G10" s="153">
        <v>27003</v>
      </c>
    </row>
    <row r="11" spans="2:8" ht="15" customHeight="1">
      <c r="B11" s="75" t="s">
        <v>122</v>
      </c>
      <c r="C11" s="152">
        <v>34460</v>
      </c>
      <c r="D11" s="153">
        <v>322</v>
      </c>
      <c r="E11" s="153">
        <v>7310</v>
      </c>
      <c r="F11" s="153">
        <v>9307</v>
      </c>
      <c r="G11" s="153">
        <v>14093</v>
      </c>
    </row>
    <row r="12" spans="2:8" ht="15" customHeight="1">
      <c r="B12" s="75" t="s">
        <v>123</v>
      </c>
      <c r="C12" s="152">
        <v>29059</v>
      </c>
      <c r="D12" s="153">
        <v>195</v>
      </c>
      <c r="E12" s="153">
        <v>1801</v>
      </c>
      <c r="F12" s="153">
        <v>8677</v>
      </c>
      <c r="G12" s="153">
        <v>15729</v>
      </c>
    </row>
    <row r="13" spans="2:8" ht="15" customHeight="1">
      <c r="B13" s="75" t="s">
        <v>124</v>
      </c>
      <c r="C13" s="152">
        <v>29549</v>
      </c>
      <c r="D13" s="153">
        <v>145</v>
      </c>
      <c r="E13" s="153">
        <v>2206</v>
      </c>
      <c r="F13" s="153">
        <v>11219</v>
      </c>
      <c r="G13" s="153">
        <v>10954</v>
      </c>
      <c r="H13" s="154"/>
    </row>
    <row r="14" spans="2:8" ht="15" customHeight="1">
      <c r="B14" s="75" t="s">
        <v>125</v>
      </c>
      <c r="C14" s="152">
        <v>138177</v>
      </c>
      <c r="D14" s="153">
        <v>23958</v>
      </c>
      <c r="E14" s="153">
        <v>40439</v>
      </c>
      <c r="F14" s="153">
        <v>31492</v>
      </c>
      <c r="G14" s="153">
        <v>12435</v>
      </c>
      <c r="H14" s="154"/>
    </row>
    <row r="15" spans="2:8" ht="15" customHeight="1">
      <c r="B15" s="75" t="s">
        <v>126</v>
      </c>
      <c r="C15" s="152">
        <v>109519</v>
      </c>
      <c r="D15" s="153">
        <v>1420</v>
      </c>
      <c r="E15" s="153">
        <v>35582</v>
      </c>
      <c r="F15" s="153">
        <v>40960</v>
      </c>
      <c r="G15" s="153">
        <v>13965</v>
      </c>
      <c r="H15" s="154"/>
    </row>
    <row r="16" spans="2:8" ht="15" customHeight="1">
      <c r="B16" s="75" t="s">
        <v>127</v>
      </c>
      <c r="C16" s="152">
        <v>25101</v>
      </c>
      <c r="D16" s="153">
        <v>253</v>
      </c>
      <c r="E16" s="153">
        <v>314</v>
      </c>
      <c r="F16" s="153">
        <v>13951</v>
      </c>
      <c r="G16" s="153">
        <v>8351</v>
      </c>
      <c r="H16" s="75"/>
    </row>
    <row r="17" spans="2:11" ht="15" customHeight="1">
      <c r="B17" s="75" t="s">
        <v>128</v>
      </c>
      <c r="C17" s="152">
        <v>20080</v>
      </c>
      <c r="D17" s="153">
        <v>825</v>
      </c>
      <c r="E17" s="153">
        <v>795</v>
      </c>
      <c r="F17" s="153">
        <v>8161</v>
      </c>
      <c r="G17" s="153">
        <v>8377</v>
      </c>
      <c r="H17" s="75"/>
    </row>
    <row r="18" spans="2:11" ht="15" customHeight="1">
      <c r="B18" s="75" t="s">
        <v>129</v>
      </c>
      <c r="C18" s="152">
        <v>25144</v>
      </c>
      <c r="D18" s="153">
        <v>216</v>
      </c>
      <c r="E18" s="153">
        <v>452</v>
      </c>
      <c r="F18" s="153">
        <v>11343</v>
      </c>
      <c r="G18" s="153">
        <v>10639</v>
      </c>
      <c r="H18" s="75"/>
    </row>
    <row r="19" spans="2:11" ht="15" customHeight="1">
      <c r="B19" s="75" t="s">
        <v>130</v>
      </c>
      <c r="C19" s="152">
        <v>16097</v>
      </c>
      <c r="D19" s="153">
        <v>301</v>
      </c>
      <c r="E19" s="153">
        <v>615</v>
      </c>
      <c r="F19" s="153">
        <v>9020</v>
      </c>
      <c r="G19" s="153">
        <v>3350</v>
      </c>
      <c r="H19" s="75"/>
    </row>
    <row r="20" spans="2:11" ht="15" customHeight="1">
      <c r="B20" s="75" t="s">
        <v>131</v>
      </c>
      <c r="C20" s="152">
        <v>24448</v>
      </c>
      <c r="D20" s="153">
        <v>711</v>
      </c>
      <c r="E20" s="153">
        <v>2960</v>
      </c>
      <c r="F20" s="153">
        <v>10235</v>
      </c>
      <c r="G20" s="153">
        <v>4278</v>
      </c>
    </row>
    <row r="21" spans="2:11" ht="15" customHeight="1">
      <c r="B21" s="75" t="s">
        <v>132</v>
      </c>
      <c r="C21" s="152">
        <v>13823</v>
      </c>
      <c r="D21" s="153">
        <v>332</v>
      </c>
      <c r="E21" s="153">
        <v>320</v>
      </c>
      <c r="F21" s="153">
        <v>8523</v>
      </c>
      <c r="G21" s="153">
        <v>2691</v>
      </c>
    </row>
    <row r="22" spans="2:11" ht="15" customHeight="1">
      <c r="B22" s="75" t="s">
        <v>133</v>
      </c>
      <c r="C22" s="152">
        <v>10985</v>
      </c>
      <c r="D22" s="153">
        <v>161</v>
      </c>
      <c r="E22" s="153">
        <v>347</v>
      </c>
      <c r="F22" s="153">
        <v>3756</v>
      </c>
      <c r="G22" s="153">
        <v>5128</v>
      </c>
    </row>
    <row r="23" spans="2:11" ht="15" customHeight="1">
      <c r="B23" s="75" t="s">
        <v>134</v>
      </c>
      <c r="C23" s="152">
        <v>6647</v>
      </c>
      <c r="D23" s="153">
        <v>148</v>
      </c>
      <c r="E23" s="153">
        <v>1193</v>
      </c>
      <c r="F23" s="153">
        <v>2779</v>
      </c>
      <c r="G23" s="153">
        <v>1655</v>
      </c>
    </row>
    <row r="24" spans="2:11" ht="15" customHeight="1">
      <c r="B24" s="75" t="s">
        <v>135</v>
      </c>
      <c r="C24" s="152">
        <v>5737</v>
      </c>
      <c r="D24" s="153">
        <v>244</v>
      </c>
      <c r="E24" s="153">
        <v>538</v>
      </c>
      <c r="F24" s="153">
        <v>2456</v>
      </c>
      <c r="G24" s="153">
        <v>1391</v>
      </c>
    </row>
    <row r="25" spans="2:11" ht="15" customHeight="1">
      <c r="B25" s="75" t="s">
        <v>136</v>
      </c>
      <c r="C25" s="152">
        <v>13691</v>
      </c>
      <c r="D25" s="153">
        <v>394</v>
      </c>
      <c r="E25" s="153">
        <v>1134</v>
      </c>
      <c r="F25" s="153">
        <v>5394</v>
      </c>
      <c r="G25" s="153">
        <v>3200</v>
      </c>
    </row>
    <row r="26" spans="2:11" ht="15" customHeight="1">
      <c r="B26" s="75" t="s">
        <v>137</v>
      </c>
      <c r="C26" s="152">
        <v>1903</v>
      </c>
      <c r="D26" s="153">
        <v>180</v>
      </c>
      <c r="E26" s="153">
        <v>189</v>
      </c>
      <c r="F26" s="153">
        <v>506</v>
      </c>
      <c r="G26" s="153">
        <v>331</v>
      </c>
    </row>
    <row r="27" spans="2:11" ht="15" customHeight="1">
      <c r="B27" s="75" t="s">
        <v>138</v>
      </c>
      <c r="C27" s="152">
        <v>2114</v>
      </c>
      <c r="D27" s="153">
        <v>663</v>
      </c>
      <c r="E27" s="153">
        <v>301</v>
      </c>
      <c r="F27" s="153">
        <v>496</v>
      </c>
      <c r="G27" s="153">
        <v>280</v>
      </c>
    </row>
    <row r="28" spans="2:11" ht="15" customHeight="1">
      <c r="B28" s="75" t="s">
        <v>139</v>
      </c>
      <c r="C28" s="152">
        <v>9068</v>
      </c>
      <c r="D28" s="153">
        <v>833</v>
      </c>
      <c r="E28" s="153">
        <v>709</v>
      </c>
      <c r="F28" s="153">
        <v>1535</v>
      </c>
      <c r="G28" s="153">
        <v>2596</v>
      </c>
    </row>
    <row r="29" spans="2:11" ht="15" customHeight="1">
      <c r="B29" s="105" t="s">
        <v>140</v>
      </c>
      <c r="C29" s="155">
        <v>663721</v>
      </c>
      <c r="D29" s="155">
        <v>9069</v>
      </c>
      <c r="E29" s="155">
        <v>71997</v>
      </c>
      <c r="F29" s="155">
        <v>254392</v>
      </c>
      <c r="G29" s="155">
        <v>212791</v>
      </c>
    </row>
    <row r="30" spans="2:11" ht="15" customHeight="1">
      <c r="B30" s="156" t="s">
        <v>96</v>
      </c>
      <c r="C30" s="157">
        <v>801898</v>
      </c>
      <c r="D30" s="157">
        <v>33027</v>
      </c>
      <c r="E30" s="157">
        <v>112436</v>
      </c>
      <c r="F30" s="157">
        <v>285884</v>
      </c>
      <c r="G30" s="157">
        <v>225226</v>
      </c>
      <c r="H30" s="158"/>
      <c r="I30" s="158"/>
      <c r="J30" s="158"/>
      <c r="K30" s="158"/>
    </row>
    <row r="31" spans="2:11" ht="15" customHeight="1">
      <c r="B31" s="63" t="s">
        <v>109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52" priority="103" operator="containsText" text="SUIZA">
      <formula>NOT(ISERROR(SEARCH("SUIZA",B8)))</formula>
    </cfRule>
    <cfRule type="containsText" dxfId="151" priority="104" operator="containsText" text="AUSTRIA">
      <formula>NOT(ISERROR(SEARCH("AUSTRIA",B8)))</formula>
    </cfRule>
    <cfRule type="containsText" dxfId="150" priority="105" operator="containsText" text="IRLANDA">
      <formula>NOT(ISERROR(SEARCH("IRLANDA",B8)))</formula>
    </cfRule>
    <cfRule type="containsText" dxfId="149" priority="106" operator="containsText" text="PAÍSES DEL ESTE">
      <formula>NOT(ISERROR(SEARCH("PAÍSES DEL ESTE",B8)))</formula>
    </cfRule>
    <cfRule type="containsText" dxfId="148" priority="107" operator="containsText" text="RUSIA">
      <formula>NOT(ISERROR(SEARCH("RUSIA",B8)))</formula>
    </cfRule>
    <cfRule type="containsText" dxfId="147" priority="108" operator="containsText" text="HOLANDA">
      <formula>NOT(ISERROR(SEARCH("HOLANDA",B8)))</formula>
    </cfRule>
    <cfRule type="containsText" dxfId="146" priority="109" operator="containsText" text="FRANCIA">
      <formula>NOT(ISERROR(SEARCH("FRANCIA",B8)))</formula>
    </cfRule>
    <cfRule type="containsText" dxfId="145" priority="110" operator="containsText" text="ITALIA">
      <formula>NOT(ISERROR(SEARCH("ITALIA",B8)))</formula>
    </cfRule>
    <cfRule type="containsText" dxfId="144" priority="111" operator="containsText" text="BÉLGICA">
      <formula>NOT(ISERROR(SEARCH("BÉLGICA",B8)))</formula>
    </cfRule>
    <cfRule type="containsText" dxfId="143" priority="112" operator="containsText" text="ESPAÑA">
      <formula>NOT(ISERROR(SEARCH("ESPAÑA",B8)))</formula>
    </cfRule>
    <cfRule type="containsText" dxfId="142" priority="113" operator="containsText" text="ALEMANIA">
      <formula>NOT(ISERROR(SEARCH("ALEMANIA",B8)))</formula>
    </cfRule>
    <cfRule type="containsText" dxfId="141" priority="114" operator="containsText" text="PAÍSES NÓRDICOS">
      <formula>NOT(ISERROR(SEARCH("PAÍSES NÓRDICOS",B8)))</formula>
    </cfRule>
    <cfRule type="containsText" dxfId="140" priority="115" operator="containsText" text="REINO UNIDO">
      <formula>NOT(ISERROR(SEARCH("REINO UNIDO",B8)))</formula>
    </cfRule>
    <cfRule type="containsText" dxfId="139" priority="116" operator="containsText" text="DINAMARCA">
      <formula>NOT(ISERROR(SEARCH("DINAMARCA",B8)))</formula>
    </cfRule>
    <cfRule type="containsText" dxfId="138" priority="117" operator="containsText" text="NORUEGA">
      <formula>NOT(ISERROR(SEARCH("NORUEGA",B8)))</formula>
    </cfRule>
    <cfRule type="containsText" dxfId="137" priority="118" operator="containsText" text="FINLANDIA">
      <formula>NOT(ISERROR(SEARCH("FINLANDIA",B8)))</formula>
    </cfRule>
    <cfRule type="containsText" dxfId="136" priority="119" operator="containsText" text="SUECIA">
      <formula>NOT(ISERROR(SEARCH("SUECIA",B8)))</formula>
    </cfRule>
  </conditionalFormatting>
  <conditionalFormatting sqref="H16:H19">
    <cfRule type="containsText" dxfId="135" priority="86" operator="containsText" text="SUIZA">
      <formula>NOT(ISERROR(SEARCH("SUIZA",H16)))</formula>
    </cfRule>
    <cfRule type="containsText" dxfId="134" priority="87" operator="containsText" text="AUSTRIA">
      <formula>NOT(ISERROR(SEARCH("AUSTRIA",H16)))</formula>
    </cfRule>
    <cfRule type="containsText" dxfId="133" priority="88" operator="containsText" text="IRLANDA">
      <formula>NOT(ISERROR(SEARCH("IRLANDA",H16)))</formula>
    </cfRule>
    <cfRule type="containsText" dxfId="132" priority="89" operator="containsText" text="PAÍSES DEL ESTE">
      <formula>NOT(ISERROR(SEARCH("PAÍSES DEL ESTE",H16)))</formula>
    </cfRule>
    <cfRule type="containsText" dxfId="131" priority="90" operator="containsText" text="RUSIA">
      <formula>NOT(ISERROR(SEARCH("RUSIA",H16)))</formula>
    </cfRule>
    <cfRule type="containsText" dxfId="130" priority="91" operator="containsText" text="HOLANDA">
      <formula>NOT(ISERROR(SEARCH("HOLANDA",H16)))</formula>
    </cfRule>
    <cfRule type="containsText" dxfId="129" priority="92" operator="containsText" text="FRANCIA">
      <formula>NOT(ISERROR(SEARCH("FRANCIA",H16)))</formula>
    </cfRule>
    <cfRule type="containsText" dxfId="128" priority="93" operator="containsText" text="ITALIA">
      <formula>NOT(ISERROR(SEARCH("ITALIA",H16)))</formula>
    </cfRule>
    <cfRule type="containsText" dxfId="127" priority="94" operator="containsText" text="BÉLGICA">
      <formula>NOT(ISERROR(SEARCH("BÉLGICA",H16)))</formula>
    </cfRule>
    <cfRule type="containsText" dxfId="126" priority="95" operator="containsText" text="ESPAÑA">
      <formula>NOT(ISERROR(SEARCH("ESPAÑA",H16)))</formula>
    </cfRule>
    <cfRule type="containsText" dxfId="125" priority="96" operator="containsText" text="ALEMANIA">
      <formula>NOT(ISERROR(SEARCH("ALEMANIA",H16)))</formula>
    </cfRule>
    <cfRule type="containsText" dxfId="124" priority="97" operator="containsText" text="PAÍSES NÓRDICOS">
      <formula>NOT(ISERROR(SEARCH("PAÍSES NÓRDICOS",H16)))</formula>
    </cfRule>
    <cfRule type="containsText" dxfId="123" priority="98" operator="containsText" text="REINO UNIDO">
      <formula>NOT(ISERROR(SEARCH("REINO UNIDO",H16)))</formula>
    </cfRule>
    <cfRule type="containsText" dxfId="122" priority="99" operator="containsText" text="DINAMARCA">
      <formula>NOT(ISERROR(SEARCH("DINAMARCA",H16)))</formula>
    </cfRule>
    <cfRule type="containsText" dxfId="121" priority="100" operator="containsText" text="NORUEGA">
      <formula>NOT(ISERROR(SEARCH("NORUEGA",H16)))</formula>
    </cfRule>
    <cfRule type="containsText" dxfId="120" priority="101" operator="containsText" text="FINLANDIA">
      <formula>NOT(ISERROR(SEARCH("FINLANDIA",H16)))</formula>
    </cfRule>
    <cfRule type="containsText" dxfId="119" priority="102" operator="containsText" text="SUECIA">
      <formula>NOT(ISERROR(SEARCH("SUECIA",H16)))</formula>
    </cfRule>
  </conditionalFormatting>
  <conditionalFormatting sqref="B12:B15">
    <cfRule type="containsText" dxfId="118" priority="69" operator="containsText" text="SUIZA">
      <formula>NOT(ISERROR(SEARCH("SUIZA",B12)))</formula>
    </cfRule>
    <cfRule type="containsText" dxfId="117" priority="70" operator="containsText" text="AUSTRIA">
      <formula>NOT(ISERROR(SEARCH("AUSTRIA",B12)))</formula>
    </cfRule>
    <cfRule type="containsText" dxfId="116" priority="71" operator="containsText" text="IRLANDA">
      <formula>NOT(ISERROR(SEARCH("IRLANDA",B12)))</formula>
    </cfRule>
    <cfRule type="containsText" dxfId="115" priority="72" operator="containsText" text="PAÍSES DEL ESTE">
      <formula>NOT(ISERROR(SEARCH("PAÍSES DEL ESTE",B12)))</formula>
    </cfRule>
    <cfRule type="containsText" dxfId="114" priority="73" operator="containsText" text="RUSIA">
      <formula>NOT(ISERROR(SEARCH("RUSIA",B12)))</formula>
    </cfRule>
    <cfRule type="containsText" dxfId="113" priority="74" operator="containsText" text="HOLANDA">
      <formula>NOT(ISERROR(SEARCH("HOLANDA",B12)))</formula>
    </cfRule>
    <cfRule type="containsText" dxfId="112" priority="75" operator="containsText" text="FRANCIA">
      <formula>NOT(ISERROR(SEARCH("FRANCIA",B12)))</formula>
    </cfRule>
    <cfRule type="containsText" dxfId="111" priority="76" operator="containsText" text="ITALIA">
      <formula>NOT(ISERROR(SEARCH("ITALIA",B12)))</formula>
    </cfRule>
    <cfRule type="containsText" dxfId="110" priority="77" operator="containsText" text="BÉLGICA">
      <formula>NOT(ISERROR(SEARCH("BÉLGICA",B12)))</formula>
    </cfRule>
    <cfRule type="containsText" dxfId="109" priority="78" operator="containsText" text="ESPAÑA">
      <formula>NOT(ISERROR(SEARCH("ESPAÑA",B12)))</formula>
    </cfRule>
    <cfRule type="containsText" dxfId="108" priority="79" operator="containsText" text="ALEMANIA">
      <formula>NOT(ISERROR(SEARCH("ALEMANIA",B12)))</formula>
    </cfRule>
    <cfRule type="containsText" dxfId="107" priority="80" operator="containsText" text="PAÍSES NÓRDICOS">
      <formula>NOT(ISERROR(SEARCH("PAÍSES NÓRDICOS",B12)))</formula>
    </cfRule>
    <cfRule type="containsText" dxfId="106" priority="81" operator="containsText" text="REINO UNIDO">
      <formula>NOT(ISERROR(SEARCH("REINO UNIDO",B12)))</formula>
    </cfRule>
    <cfRule type="containsText" dxfId="105" priority="82" operator="containsText" text="DINAMARCA">
      <formula>NOT(ISERROR(SEARCH("DINAMARCA",B12)))</formula>
    </cfRule>
    <cfRule type="containsText" dxfId="104" priority="83" operator="containsText" text="NORUEGA">
      <formula>NOT(ISERROR(SEARCH("NORUEGA",B12)))</formula>
    </cfRule>
    <cfRule type="containsText" dxfId="103" priority="84" operator="containsText" text="FINLANDIA">
      <formula>NOT(ISERROR(SEARCH("FINLANDIA",B12)))</formula>
    </cfRule>
    <cfRule type="containsText" dxfId="102" priority="85" operator="containsText" text="SUECIA">
      <formula>NOT(ISERROR(SEARCH("SUECIA",B12)))</formula>
    </cfRule>
  </conditionalFormatting>
  <conditionalFormatting sqref="H16:H19">
    <cfRule type="containsText" dxfId="101" priority="52" operator="containsText" text="SUIZA">
      <formula>NOT(ISERROR(SEARCH("SUIZA",H16)))</formula>
    </cfRule>
    <cfRule type="containsText" dxfId="100" priority="53" operator="containsText" text="AUSTRIA">
      <formula>NOT(ISERROR(SEARCH("AUSTRIA",H16)))</formula>
    </cfRule>
    <cfRule type="containsText" dxfId="99" priority="54" operator="containsText" text="IRLANDA">
      <formula>NOT(ISERROR(SEARCH("IRLANDA",H16)))</formula>
    </cfRule>
    <cfRule type="containsText" dxfId="98" priority="55" operator="containsText" text="PAÍSES DEL ESTE">
      <formula>NOT(ISERROR(SEARCH("PAÍSES DEL ESTE",H16)))</formula>
    </cfRule>
    <cfRule type="containsText" dxfId="97" priority="56" operator="containsText" text="RUSIA">
      <formula>NOT(ISERROR(SEARCH("RUSIA",H16)))</formula>
    </cfRule>
    <cfRule type="containsText" dxfId="96" priority="57" operator="containsText" text="HOLANDA">
      <formula>NOT(ISERROR(SEARCH("HOLANDA",H16)))</formula>
    </cfRule>
    <cfRule type="containsText" dxfId="95" priority="58" operator="containsText" text="FRANCIA">
      <formula>NOT(ISERROR(SEARCH("FRANCIA",H16)))</formula>
    </cfRule>
    <cfRule type="containsText" dxfId="94" priority="59" operator="containsText" text="ITALIA">
      <formula>NOT(ISERROR(SEARCH("ITALIA",H16)))</formula>
    </cfRule>
    <cfRule type="containsText" dxfId="93" priority="60" operator="containsText" text="BÉLGICA">
      <formula>NOT(ISERROR(SEARCH("BÉLGICA",H16)))</formula>
    </cfRule>
    <cfRule type="containsText" dxfId="92" priority="61" operator="containsText" text="ESPAÑA">
      <formula>NOT(ISERROR(SEARCH("ESPAÑA",H16)))</formula>
    </cfRule>
    <cfRule type="containsText" dxfId="91" priority="62" operator="containsText" text="ALEMANIA">
      <formula>NOT(ISERROR(SEARCH("ALEMANIA",H16)))</formula>
    </cfRule>
    <cfRule type="containsText" dxfId="90" priority="63" operator="containsText" text="PAÍSES NÓRDICOS">
      <formula>NOT(ISERROR(SEARCH("PAÍSES NÓRDICOS",H16)))</formula>
    </cfRule>
    <cfRule type="containsText" dxfId="89" priority="64" operator="containsText" text="REINO UNIDO">
      <formula>NOT(ISERROR(SEARCH("REINO UNIDO",H16)))</formula>
    </cfRule>
    <cfRule type="containsText" dxfId="88" priority="65" operator="containsText" text="DINAMARCA">
      <formula>NOT(ISERROR(SEARCH("DINAMARCA",H16)))</formula>
    </cfRule>
    <cfRule type="containsText" dxfId="87" priority="66" operator="containsText" text="NORUEGA">
      <formula>NOT(ISERROR(SEARCH("NORUEGA",H16)))</formula>
    </cfRule>
    <cfRule type="containsText" dxfId="86" priority="67" operator="containsText" text="FINLANDIA">
      <formula>NOT(ISERROR(SEARCH("FINLANDIA",H16)))</formula>
    </cfRule>
    <cfRule type="containsText" dxfId="85" priority="68" operator="containsText" text="SUECIA">
      <formula>NOT(ISERROR(SEARCH("SUECIA",H16)))</formula>
    </cfRule>
  </conditionalFormatting>
  <conditionalFormatting sqref="B16:B19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2:B15">
    <cfRule type="containsText" dxfId="67" priority="18" operator="containsText" text="SUIZA">
      <formula>NOT(ISERROR(SEARCH("SUIZA",B12)))</formula>
    </cfRule>
    <cfRule type="containsText" dxfId="66" priority="19" operator="containsText" text="AUSTRIA">
      <formula>NOT(ISERROR(SEARCH("AUSTRIA",B12)))</formula>
    </cfRule>
    <cfRule type="containsText" dxfId="65" priority="20" operator="containsText" text="IRLANDA">
      <formula>NOT(ISERROR(SEARCH("IRLANDA",B12)))</formula>
    </cfRule>
    <cfRule type="containsText" dxfId="64" priority="21" operator="containsText" text="PAÍSES DEL ESTE">
      <formula>NOT(ISERROR(SEARCH("PAÍSES DEL ESTE",B12)))</formula>
    </cfRule>
    <cfRule type="containsText" dxfId="63" priority="22" operator="containsText" text="RUSIA">
      <formula>NOT(ISERROR(SEARCH("RUSIA",B12)))</formula>
    </cfRule>
    <cfRule type="containsText" dxfId="62" priority="23" operator="containsText" text="HOLANDA">
      <formula>NOT(ISERROR(SEARCH("HOLANDA",B12)))</formula>
    </cfRule>
    <cfRule type="containsText" dxfId="61" priority="24" operator="containsText" text="FRANCIA">
      <formula>NOT(ISERROR(SEARCH("FRANCIA",B12)))</formula>
    </cfRule>
    <cfRule type="containsText" dxfId="60" priority="25" operator="containsText" text="ITALIA">
      <formula>NOT(ISERROR(SEARCH("ITALIA",B12)))</formula>
    </cfRule>
    <cfRule type="containsText" dxfId="59" priority="26" operator="containsText" text="BÉLGICA">
      <formula>NOT(ISERROR(SEARCH("BÉLGICA",B12)))</formula>
    </cfRule>
    <cfRule type="containsText" dxfId="58" priority="27" operator="containsText" text="ESPAÑA">
      <formula>NOT(ISERROR(SEARCH("ESPAÑA",B12)))</formula>
    </cfRule>
    <cfRule type="containsText" dxfId="57" priority="28" operator="containsText" text="ALEMANIA">
      <formula>NOT(ISERROR(SEARCH("ALEMANIA",B12)))</formula>
    </cfRule>
    <cfRule type="containsText" dxfId="56" priority="29" operator="containsText" text="PAÍSES NÓRDICOS">
      <formula>NOT(ISERROR(SEARCH("PAÍSES NÓRDICOS",B12)))</formula>
    </cfRule>
    <cfRule type="containsText" dxfId="55" priority="30" operator="containsText" text="REINO UNIDO">
      <formula>NOT(ISERROR(SEARCH("REINO UNIDO",B12)))</formula>
    </cfRule>
    <cfRule type="containsText" dxfId="54" priority="31" operator="containsText" text="DINAMARCA">
      <formula>NOT(ISERROR(SEARCH("DINAMARCA",B12)))</formula>
    </cfRule>
    <cfRule type="containsText" dxfId="53" priority="32" operator="containsText" text="NORUEGA">
      <formula>NOT(ISERROR(SEARCH("NORUEGA",B12)))</formula>
    </cfRule>
    <cfRule type="containsText" dxfId="52" priority="33" operator="containsText" text="FINLANDIA">
      <formula>NOT(ISERROR(SEARCH("FINLANDIA",B12)))</formula>
    </cfRule>
    <cfRule type="containsText" dxfId="51" priority="34" operator="containsText" text="SUECIA">
      <formula>NOT(ISERROR(SEARCH("SUECIA",B12)))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 xml:space="preserve">acum. febrero 2012 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1.8434731552317007E-3</v>
      </c>
      <c r="D8" s="160">
        <v>-0.57356459330143539</v>
      </c>
      <c r="E8" s="160">
        <v>-0.80213774962024376</v>
      </c>
      <c r="F8" s="160">
        <v>-0.85733659870467993</v>
      </c>
      <c r="G8" s="160">
        <v>-0.87637640700690622</v>
      </c>
    </row>
    <row r="9" spans="2:7" ht="15" customHeight="1">
      <c r="B9" s="75" t="str">
        <f>'Nacionalidad-Zona (datos)'!B9</f>
        <v>Países Nórdicos</v>
      </c>
      <c r="C9" s="159">
        <v>2.0134273839729211E-3</v>
      </c>
      <c r="D9" s="160">
        <v>-0.56153144940747501</v>
      </c>
      <c r="E9" s="160">
        <v>-0.69158551519039013</v>
      </c>
      <c r="F9" s="160">
        <v>-0.69361312246586393</v>
      </c>
      <c r="G9" s="160">
        <v>-0.70102819939393135</v>
      </c>
    </row>
    <row r="10" spans="2:7" ht="15" customHeight="1">
      <c r="B10" s="75" t="str">
        <f>'Nacionalidad-Zona (datos)'!B10</f>
        <v>Suecia</v>
      </c>
      <c r="C10" s="159">
        <v>0.27604865081045471</v>
      </c>
      <c r="D10" s="160">
        <v>-0.45155393053016457</v>
      </c>
      <c r="E10" s="160">
        <v>-0.64555581522162497</v>
      </c>
      <c r="F10" s="160">
        <v>-0.68986348190688163</v>
      </c>
      <c r="G10" s="160">
        <v>-0.6518212881181098</v>
      </c>
    </row>
    <row r="11" spans="2:7" ht="15" customHeight="1">
      <c r="B11" s="75" t="str">
        <f>'Nacionalidad-Zona (datos)'!B11</f>
        <v>Finlandia</v>
      </c>
      <c r="C11" s="159">
        <v>-0.26738524990964563</v>
      </c>
      <c r="D11" s="160">
        <v>-0.47896440129449835</v>
      </c>
      <c r="E11" s="160">
        <v>-0.7213220998055736</v>
      </c>
      <c r="F11" s="160">
        <v>-0.72707545233277615</v>
      </c>
      <c r="G11" s="160">
        <v>-0.74057984353428441</v>
      </c>
    </row>
    <row r="12" spans="2:7" ht="15" customHeight="1">
      <c r="B12" s="75" t="str">
        <f>'Nacionalidad-Zona (datos)'!B12</f>
        <v>Noruega</v>
      </c>
      <c r="C12" s="159">
        <v>1.7471988795518145E-2</v>
      </c>
      <c r="D12" s="160">
        <v>-0.61689587426326131</v>
      </c>
      <c r="E12" s="160">
        <v>-0.66990469208211145</v>
      </c>
      <c r="F12" s="160">
        <v>-0.69215213226424466</v>
      </c>
      <c r="G12" s="160">
        <v>-0.70439211411603297</v>
      </c>
    </row>
    <row r="13" spans="2:7" ht="15" customHeight="1">
      <c r="B13" s="75" t="str">
        <f>'Nacionalidad-Zona (datos)'!B13</f>
        <v>Dinamarca</v>
      </c>
      <c r="C13" s="159">
        <v>2.2138434397592555E-2</v>
      </c>
      <c r="D13" s="160">
        <v>-0.72115384615384615</v>
      </c>
      <c r="E13" s="160">
        <v>-0.68135201502238907</v>
      </c>
      <c r="F13" s="160">
        <v>-0.66652795529530662</v>
      </c>
      <c r="G13" s="160">
        <v>-0.73679657840357538</v>
      </c>
    </row>
    <row r="14" spans="2:7" ht="15" customHeight="1">
      <c r="B14" s="75" t="str">
        <f>'Nacionalidad-Zona (datos)'!B14</f>
        <v>España</v>
      </c>
      <c r="C14" s="159">
        <v>-2.2247224404016386E-2</v>
      </c>
      <c r="D14" s="160">
        <v>-0.80216186756290309</v>
      </c>
      <c r="E14" s="160">
        <v>-0.8974844537058867</v>
      </c>
      <c r="F14" s="160">
        <v>-0.90513829229647746</v>
      </c>
      <c r="G14" s="160">
        <v>-0.93517360025023455</v>
      </c>
    </row>
    <row r="15" spans="2:7" ht="15" customHeight="1">
      <c r="B15" s="75" t="str">
        <f>'Nacionalidad-Zona (datos)'!B15</f>
        <v>Alemania</v>
      </c>
      <c r="C15" s="159">
        <v>3.9809733589047269E-2</v>
      </c>
      <c r="D15" s="160">
        <v>-0.70086370339161574</v>
      </c>
      <c r="E15" s="160">
        <v>-0.77160719672899303</v>
      </c>
      <c r="F15" s="160">
        <v>-0.83485602315886243</v>
      </c>
      <c r="G15" s="160">
        <v>-0.83344862131476005</v>
      </c>
    </row>
    <row r="16" spans="2:7" ht="15" customHeight="1">
      <c r="B16" s="75" t="str">
        <f>'Nacionalidad-Zona (datos)'!B16</f>
        <v>Bélgica</v>
      </c>
      <c r="C16" s="159">
        <v>2.9911373707533162E-2</v>
      </c>
      <c r="D16" s="160">
        <v>-0.67564102564102568</v>
      </c>
      <c r="E16" s="160">
        <v>-0.84903846153846152</v>
      </c>
      <c r="F16" s="160">
        <v>-0.80416075915605656</v>
      </c>
      <c r="G16" s="160">
        <v>-0.84918642659780041</v>
      </c>
    </row>
    <row r="17" spans="2:7" ht="15" customHeight="1">
      <c r="B17" s="75" t="str">
        <f>'Nacionalidad-Zona (datos)'!B17</f>
        <v>Italia</v>
      </c>
      <c r="C17" s="159">
        <v>-0.18184411033695957</v>
      </c>
      <c r="D17" s="160">
        <v>-0.77434354485776802</v>
      </c>
      <c r="E17" s="160">
        <v>-0.87556738143684454</v>
      </c>
      <c r="F17" s="160">
        <v>-0.84061480772610975</v>
      </c>
      <c r="G17" s="160">
        <v>-0.81210326806181732</v>
      </c>
    </row>
    <row r="18" spans="2:7" ht="15" customHeight="1">
      <c r="B18" s="75" t="str">
        <f>'Nacionalidad-Zona (datos)'!B18</f>
        <v>Holanda</v>
      </c>
      <c r="C18" s="159">
        <v>-5.4096757204123103E-2</v>
      </c>
      <c r="D18" s="160">
        <v>-0.74825174825174823</v>
      </c>
      <c r="E18" s="160">
        <v>-0.86740979759460246</v>
      </c>
      <c r="F18" s="160">
        <v>-0.83540593484727566</v>
      </c>
      <c r="G18" s="160">
        <v>-0.84979740509099122</v>
      </c>
    </row>
    <row r="19" spans="2:7" ht="15" customHeight="1">
      <c r="B19" s="75" t="str">
        <f>'Nacionalidad-Zona (datos)'!B19</f>
        <v>Rusia</v>
      </c>
      <c r="C19" s="159">
        <v>0.32072530357728923</v>
      </c>
      <c r="D19" s="160">
        <v>-0.6283950617283951</v>
      </c>
      <c r="E19" s="160">
        <v>-0.87620772946859904</v>
      </c>
      <c r="F19" s="160">
        <v>-0.85222078411455349</v>
      </c>
      <c r="G19" s="160">
        <v>-0.88137813816791188</v>
      </c>
    </row>
    <row r="20" spans="2:7" ht="15" customHeight="1">
      <c r="B20" s="75" t="str">
        <f>'Nacionalidad-Zona (datos)'!B20</f>
        <v>Francia</v>
      </c>
      <c r="C20" s="159">
        <v>-0.18362440311216477</v>
      </c>
      <c r="D20" s="160">
        <v>-0.79915254237288136</v>
      </c>
      <c r="E20" s="160">
        <v>-0.83591108154554017</v>
      </c>
      <c r="F20" s="160">
        <v>-0.82183888037877728</v>
      </c>
      <c r="G20" s="160">
        <v>-0.89761876271389252</v>
      </c>
    </row>
    <row r="21" spans="2:7" ht="15" customHeight="1">
      <c r="B21" s="75" t="str">
        <f>'Nacionalidad-Zona (datos)'!B21</f>
        <v>Países del Este</v>
      </c>
      <c r="C21" s="159">
        <v>0.13835131351395868</v>
      </c>
      <c r="D21" s="160">
        <v>-0.76619718309859153</v>
      </c>
      <c r="E21" s="160">
        <v>-0.93000874890638674</v>
      </c>
      <c r="F21" s="160">
        <v>-0.84705797907656977</v>
      </c>
      <c r="G21" s="160">
        <v>-0.86101642392314837</v>
      </c>
    </row>
    <row r="22" spans="2:7" ht="15" customHeight="1">
      <c r="B22" s="75" t="str">
        <f>'Nacionalidad-Zona (datos)'!B22</f>
        <v>Irlanda</v>
      </c>
      <c r="C22" s="159">
        <v>-2.3381934566145124E-2</v>
      </c>
      <c r="D22" s="160">
        <v>-0.64692982456140347</v>
      </c>
      <c r="E22" s="160">
        <v>-0.81161780673181327</v>
      </c>
      <c r="F22" s="160">
        <v>-0.84316018039084684</v>
      </c>
      <c r="G22" s="160">
        <v>-0.87692012288786481</v>
      </c>
    </row>
    <row r="23" spans="2:7" ht="15" customHeight="1">
      <c r="B23" s="75" t="str">
        <f>'Nacionalidad-Zona (datos)'!B23</f>
        <v>Austria</v>
      </c>
      <c r="C23" s="159">
        <v>-5.4749715585893033E-2</v>
      </c>
      <c r="D23" s="160">
        <v>-0.62051282051282053</v>
      </c>
      <c r="E23" s="160">
        <v>-0.74952760865001045</v>
      </c>
      <c r="F23" s="160">
        <v>-0.80782795104073024</v>
      </c>
      <c r="G23" s="160">
        <v>-0.85088746733939991</v>
      </c>
    </row>
    <row r="24" spans="2:7" ht="15" customHeight="1">
      <c r="B24" s="75" t="str">
        <f>'Nacionalidad-Zona (datos)'!B24</f>
        <v>Suiza</v>
      </c>
      <c r="C24" s="159">
        <v>-6.2275253350768223E-2</v>
      </c>
      <c r="D24" s="160">
        <v>-0.57785467128027679</v>
      </c>
      <c r="E24" s="160">
        <v>-0.82090545938748338</v>
      </c>
      <c r="F24" s="160">
        <v>-0.87538687909077073</v>
      </c>
      <c r="G24" s="160">
        <v>-0.88531618435155413</v>
      </c>
    </row>
    <row r="25" spans="2:7" ht="15" customHeight="1">
      <c r="B25" s="75" t="str">
        <f>'Nacionalidad-Zona (datos)'!B25</f>
        <v>Resto de Europa</v>
      </c>
      <c r="C25" s="159">
        <v>3.1725697061040004E-2</v>
      </c>
      <c r="D25" s="160">
        <v>-0.80591133004926108</v>
      </c>
      <c r="E25" s="160">
        <v>-0.90652048470859781</v>
      </c>
      <c r="F25" s="160">
        <v>-0.87713543802104688</v>
      </c>
      <c r="G25" s="160">
        <v>-0.86719236356090479</v>
      </c>
    </row>
    <row r="26" spans="2:7" ht="15" customHeight="1">
      <c r="B26" s="75" t="str">
        <f>'Nacionalidad-Zona (datos)'!B26</f>
        <v>Usa</v>
      </c>
      <c r="C26" s="159">
        <v>2.7537796976241813E-2</v>
      </c>
      <c r="D26" s="160">
        <v>-0.80871413390010627</v>
      </c>
      <c r="E26" s="160">
        <v>-0.88901937756899585</v>
      </c>
      <c r="F26" s="160">
        <v>-0.8664202745512144</v>
      </c>
      <c r="G26" s="160">
        <v>-0.87050078247261342</v>
      </c>
    </row>
    <row r="27" spans="2:7" ht="15" customHeight="1">
      <c r="B27" s="75" t="str">
        <f>'Nacionalidad-Zona (datos)'!B27</f>
        <v>Resto de América</v>
      </c>
      <c r="C27" s="159">
        <v>1.099952175992347E-2</v>
      </c>
      <c r="D27" s="160">
        <v>-0.82042253521126762</v>
      </c>
      <c r="E27" s="160">
        <v>-0.9309791332263242</v>
      </c>
      <c r="F27" s="160">
        <v>-0.84318684792918119</v>
      </c>
      <c r="G27" s="160">
        <v>-0.93069306930693063</v>
      </c>
    </row>
    <row r="28" spans="2:7" ht="15" customHeight="1">
      <c r="B28" s="75" t="str">
        <f>'Nacionalidad-Zona (datos)'!B28</f>
        <v>Resto del Mundo</v>
      </c>
      <c r="C28" s="159">
        <v>0.3918649270913277</v>
      </c>
      <c r="D28" s="160">
        <v>-0.80482661668228683</v>
      </c>
      <c r="E28" s="160">
        <v>-0.85235318617242817</v>
      </c>
      <c r="F28" s="160">
        <v>-0.87851206964780371</v>
      </c>
      <c r="G28" s="160">
        <v>-0.87255768286696123</v>
      </c>
    </row>
    <row r="29" spans="2:7" ht="15" customHeight="1">
      <c r="B29" s="105" t="s">
        <v>140</v>
      </c>
      <c r="C29" s="161">
        <v>2.7996518943353976E-3</v>
      </c>
      <c r="D29" s="161">
        <v>-0.73092214573937819</v>
      </c>
      <c r="E29" s="161">
        <v>-0.78397767676313068</v>
      </c>
      <c r="F29" s="161">
        <v>-0.83214885908440395</v>
      </c>
      <c r="G29" s="161">
        <v>-0.83927443841865945</v>
      </c>
    </row>
    <row r="30" spans="2:7" ht="15" customHeight="1">
      <c r="B30" s="156" t="s">
        <v>96</v>
      </c>
      <c r="C30" s="162">
        <v>-1.6073427300423715E-3</v>
      </c>
      <c r="D30" s="162">
        <v>-0.78665142148407974</v>
      </c>
      <c r="E30" s="162">
        <v>-0.84550231397509035</v>
      </c>
      <c r="F30" s="162">
        <v>-0.84526394015021977</v>
      </c>
      <c r="G30" s="162">
        <v>-0.8514105135377632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51" customWidth="1"/>
    <col min="2" max="2" width="20.7109375" style="151" customWidth="1"/>
    <col min="3" max="7" width="10.7109375" style="151" customWidth="1"/>
    <col min="8" max="256" width="11.42578125" style="151"/>
    <col min="257" max="257" width="13.5703125" style="151" customWidth="1"/>
    <col min="258" max="258" width="23.7109375" style="151" customWidth="1"/>
    <col min="259" max="263" width="10.7109375" style="151" customWidth="1"/>
    <col min="264" max="512" width="11.42578125" style="151"/>
    <col min="513" max="513" width="13.5703125" style="151" customWidth="1"/>
    <col min="514" max="514" width="23.7109375" style="151" customWidth="1"/>
    <col min="515" max="519" width="10.7109375" style="151" customWidth="1"/>
    <col min="520" max="768" width="11.42578125" style="151"/>
    <col min="769" max="769" width="13.5703125" style="151" customWidth="1"/>
    <col min="770" max="770" width="23.7109375" style="151" customWidth="1"/>
    <col min="771" max="775" width="10.7109375" style="151" customWidth="1"/>
    <col min="776" max="1024" width="11.42578125" style="151"/>
    <col min="1025" max="1025" width="13.5703125" style="151" customWidth="1"/>
    <col min="1026" max="1026" width="23.7109375" style="151" customWidth="1"/>
    <col min="1027" max="1031" width="10.7109375" style="151" customWidth="1"/>
    <col min="1032" max="1280" width="11.42578125" style="151"/>
    <col min="1281" max="1281" width="13.5703125" style="151" customWidth="1"/>
    <col min="1282" max="1282" width="23.7109375" style="151" customWidth="1"/>
    <col min="1283" max="1287" width="10.7109375" style="151" customWidth="1"/>
    <col min="1288" max="1536" width="11.42578125" style="151"/>
    <col min="1537" max="1537" width="13.5703125" style="151" customWidth="1"/>
    <col min="1538" max="1538" width="23.7109375" style="151" customWidth="1"/>
    <col min="1539" max="1543" width="10.7109375" style="151" customWidth="1"/>
    <col min="1544" max="1792" width="11.42578125" style="151"/>
    <col min="1793" max="1793" width="13.5703125" style="151" customWidth="1"/>
    <col min="1794" max="1794" width="23.7109375" style="151" customWidth="1"/>
    <col min="1795" max="1799" width="10.7109375" style="151" customWidth="1"/>
    <col min="1800" max="2048" width="11.42578125" style="151"/>
    <col min="2049" max="2049" width="13.5703125" style="151" customWidth="1"/>
    <col min="2050" max="2050" width="23.7109375" style="151" customWidth="1"/>
    <col min="2051" max="2055" width="10.7109375" style="151" customWidth="1"/>
    <col min="2056" max="2304" width="11.42578125" style="151"/>
    <col min="2305" max="2305" width="13.5703125" style="151" customWidth="1"/>
    <col min="2306" max="2306" width="23.7109375" style="151" customWidth="1"/>
    <col min="2307" max="2311" width="10.7109375" style="151" customWidth="1"/>
    <col min="2312" max="2560" width="11.42578125" style="151"/>
    <col min="2561" max="2561" width="13.5703125" style="151" customWidth="1"/>
    <col min="2562" max="2562" width="23.7109375" style="151" customWidth="1"/>
    <col min="2563" max="2567" width="10.7109375" style="151" customWidth="1"/>
    <col min="2568" max="2816" width="11.42578125" style="151"/>
    <col min="2817" max="2817" width="13.5703125" style="151" customWidth="1"/>
    <col min="2818" max="2818" width="23.7109375" style="151" customWidth="1"/>
    <col min="2819" max="2823" width="10.7109375" style="151" customWidth="1"/>
    <col min="2824" max="3072" width="11.42578125" style="151"/>
    <col min="3073" max="3073" width="13.5703125" style="151" customWidth="1"/>
    <col min="3074" max="3074" width="23.7109375" style="151" customWidth="1"/>
    <col min="3075" max="3079" width="10.7109375" style="151" customWidth="1"/>
    <col min="3080" max="3328" width="11.42578125" style="151"/>
    <col min="3329" max="3329" width="13.5703125" style="151" customWidth="1"/>
    <col min="3330" max="3330" width="23.7109375" style="151" customWidth="1"/>
    <col min="3331" max="3335" width="10.7109375" style="151" customWidth="1"/>
    <col min="3336" max="3584" width="11.42578125" style="151"/>
    <col min="3585" max="3585" width="13.5703125" style="151" customWidth="1"/>
    <col min="3586" max="3586" width="23.7109375" style="151" customWidth="1"/>
    <col min="3587" max="3591" width="10.7109375" style="151" customWidth="1"/>
    <col min="3592" max="3840" width="11.42578125" style="151"/>
    <col min="3841" max="3841" width="13.5703125" style="151" customWidth="1"/>
    <col min="3842" max="3842" width="23.7109375" style="151" customWidth="1"/>
    <col min="3843" max="3847" width="10.7109375" style="151" customWidth="1"/>
    <col min="3848" max="4096" width="11.42578125" style="151"/>
    <col min="4097" max="4097" width="13.5703125" style="151" customWidth="1"/>
    <col min="4098" max="4098" width="23.7109375" style="151" customWidth="1"/>
    <col min="4099" max="4103" width="10.7109375" style="151" customWidth="1"/>
    <col min="4104" max="4352" width="11.42578125" style="151"/>
    <col min="4353" max="4353" width="13.5703125" style="151" customWidth="1"/>
    <col min="4354" max="4354" width="23.7109375" style="151" customWidth="1"/>
    <col min="4355" max="4359" width="10.7109375" style="151" customWidth="1"/>
    <col min="4360" max="4608" width="11.42578125" style="151"/>
    <col min="4609" max="4609" width="13.5703125" style="151" customWidth="1"/>
    <col min="4610" max="4610" width="23.7109375" style="151" customWidth="1"/>
    <col min="4611" max="4615" width="10.7109375" style="151" customWidth="1"/>
    <col min="4616" max="4864" width="11.42578125" style="151"/>
    <col min="4865" max="4865" width="13.5703125" style="151" customWidth="1"/>
    <col min="4866" max="4866" width="23.7109375" style="151" customWidth="1"/>
    <col min="4867" max="4871" width="10.7109375" style="151" customWidth="1"/>
    <col min="4872" max="5120" width="11.42578125" style="151"/>
    <col min="5121" max="5121" width="13.5703125" style="151" customWidth="1"/>
    <col min="5122" max="5122" width="23.7109375" style="151" customWidth="1"/>
    <col min="5123" max="5127" width="10.7109375" style="151" customWidth="1"/>
    <col min="5128" max="5376" width="11.42578125" style="151"/>
    <col min="5377" max="5377" width="13.5703125" style="151" customWidth="1"/>
    <col min="5378" max="5378" width="23.7109375" style="151" customWidth="1"/>
    <col min="5379" max="5383" width="10.7109375" style="151" customWidth="1"/>
    <col min="5384" max="5632" width="11.42578125" style="151"/>
    <col min="5633" max="5633" width="13.5703125" style="151" customWidth="1"/>
    <col min="5634" max="5634" width="23.7109375" style="151" customWidth="1"/>
    <col min="5635" max="5639" width="10.7109375" style="151" customWidth="1"/>
    <col min="5640" max="5888" width="11.42578125" style="151"/>
    <col min="5889" max="5889" width="13.5703125" style="151" customWidth="1"/>
    <col min="5890" max="5890" width="23.7109375" style="151" customWidth="1"/>
    <col min="5891" max="5895" width="10.7109375" style="151" customWidth="1"/>
    <col min="5896" max="6144" width="11.42578125" style="151"/>
    <col min="6145" max="6145" width="13.5703125" style="151" customWidth="1"/>
    <col min="6146" max="6146" width="23.7109375" style="151" customWidth="1"/>
    <col min="6147" max="6151" width="10.7109375" style="151" customWidth="1"/>
    <col min="6152" max="6400" width="11.42578125" style="151"/>
    <col min="6401" max="6401" width="13.5703125" style="151" customWidth="1"/>
    <col min="6402" max="6402" width="23.7109375" style="151" customWidth="1"/>
    <col min="6403" max="6407" width="10.7109375" style="151" customWidth="1"/>
    <col min="6408" max="6656" width="11.42578125" style="151"/>
    <col min="6657" max="6657" width="13.5703125" style="151" customWidth="1"/>
    <col min="6658" max="6658" width="23.7109375" style="151" customWidth="1"/>
    <col min="6659" max="6663" width="10.7109375" style="151" customWidth="1"/>
    <col min="6664" max="6912" width="11.42578125" style="151"/>
    <col min="6913" max="6913" width="13.5703125" style="151" customWidth="1"/>
    <col min="6914" max="6914" width="23.7109375" style="151" customWidth="1"/>
    <col min="6915" max="6919" width="10.7109375" style="151" customWidth="1"/>
    <col min="6920" max="7168" width="11.42578125" style="151"/>
    <col min="7169" max="7169" width="13.5703125" style="151" customWidth="1"/>
    <col min="7170" max="7170" width="23.7109375" style="151" customWidth="1"/>
    <col min="7171" max="7175" width="10.7109375" style="151" customWidth="1"/>
    <col min="7176" max="7424" width="11.42578125" style="151"/>
    <col min="7425" max="7425" width="13.5703125" style="151" customWidth="1"/>
    <col min="7426" max="7426" width="23.7109375" style="151" customWidth="1"/>
    <col min="7427" max="7431" width="10.7109375" style="151" customWidth="1"/>
    <col min="7432" max="7680" width="11.42578125" style="151"/>
    <col min="7681" max="7681" width="13.5703125" style="151" customWidth="1"/>
    <col min="7682" max="7682" width="23.7109375" style="151" customWidth="1"/>
    <col min="7683" max="7687" width="10.7109375" style="151" customWidth="1"/>
    <col min="7688" max="7936" width="11.42578125" style="151"/>
    <col min="7937" max="7937" width="13.5703125" style="151" customWidth="1"/>
    <col min="7938" max="7938" width="23.7109375" style="151" customWidth="1"/>
    <col min="7939" max="7943" width="10.7109375" style="151" customWidth="1"/>
    <col min="7944" max="8192" width="11.42578125" style="151"/>
    <col min="8193" max="8193" width="13.5703125" style="151" customWidth="1"/>
    <col min="8194" max="8194" width="23.7109375" style="151" customWidth="1"/>
    <col min="8195" max="8199" width="10.7109375" style="151" customWidth="1"/>
    <col min="8200" max="8448" width="11.42578125" style="151"/>
    <col min="8449" max="8449" width="13.5703125" style="151" customWidth="1"/>
    <col min="8450" max="8450" width="23.7109375" style="151" customWidth="1"/>
    <col min="8451" max="8455" width="10.7109375" style="151" customWidth="1"/>
    <col min="8456" max="8704" width="11.42578125" style="151"/>
    <col min="8705" max="8705" width="13.5703125" style="151" customWidth="1"/>
    <col min="8706" max="8706" width="23.7109375" style="151" customWidth="1"/>
    <col min="8707" max="8711" width="10.7109375" style="151" customWidth="1"/>
    <col min="8712" max="8960" width="11.42578125" style="151"/>
    <col min="8961" max="8961" width="13.5703125" style="151" customWidth="1"/>
    <col min="8962" max="8962" width="23.7109375" style="151" customWidth="1"/>
    <col min="8963" max="8967" width="10.7109375" style="151" customWidth="1"/>
    <col min="8968" max="9216" width="11.42578125" style="151"/>
    <col min="9217" max="9217" width="13.5703125" style="151" customWidth="1"/>
    <col min="9218" max="9218" width="23.7109375" style="151" customWidth="1"/>
    <col min="9219" max="9223" width="10.7109375" style="151" customWidth="1"/>
    <col min="9224" max="9472" width="11.42578125" style="151"/>
    <col min="9473" max="9473" width="13.5703125" style="151" customWidth="1"/>
    <col min="9474" max="9474" width="23.7109375" style="151" customWidth="1"/>
    <col min="9475" max="9479" width="10.7109375" style="151" customWidth="1"/>
    <col min="9480" max="9728" width="11.42578125" style="151"/>
    <col min="9729" max="9729" width="13.5703125" style="151" customWidth="1"/>
    <col min="9730" max="9730" width="23.7109375" style="151" customWidth="1"/>
    <col min="9731" max="9735" width="10.7109375" style="151" customWidth="1"/>
    <col min="9736" max="9984" width="11.42578125" style="151"/>
    <col min="9985" max="9985" width="13.5703125" style="151" customWidth="1"/>
    <col min="9986" max="9986" width="23.7109375" style="151" customWidth="1"/>
    <col min="9987" max="9991" width="10.7109375" style="151" customWidth="1"/>
    <col min="9992" max="10240" width="11.42578125" style="151"/>
    <col min="10241" max="10241" width="13.5703125" style="151" customWidth="1"/>
    <col min="10242" max="10242" width="23.7109375" style="151" customWidth="1"/>
    <col min="10243" max="10247" width="10.7109375" style="151" customWidth="1"/>
    <col min="10248" max="10496" width="11.42578125" style="151"/>
    <col min="10497" max="10497" width="13.5703125" style="151" customWidth="1"/>
    <col min="10498" max="10498" width="23.7109375" style="151" customWidth="1"/>
    <col min="10499" max="10503" width="10.7109375" style="151" customWidth="1"/>
    <col min="10504" max="10752" width="11.42578125" style="151"/>
    <col min="10753" max="10753" width="13.5703125" style="151" customWidth="1"/>
    <col min="10754" max="10754" width="23.7109375" style="151" customWidth="1"/>
    <col min="10755" max="10759" width="10.7109375" style="151" customWidth="1"/>
    <col min="10760" max="11008" width="11.42578125" style="151"/>
    <col min="11009" max="11009" width="13.5703125" style="151" customWidth="1"/>
    <col min="11010" max="11010" width="23.7109375" style="151" customWidth="1"/>
    <col min="11011" max="11015" width="10.7109375" style="151" customWidth="1"/>
    <col min="11016" max="11264" width="11.42578125" style="151"/>
    <col min="11265" max="11265" width="13.5703125" style="151" customWidth="1"/>
    <col min="11266" max="11266" width="23.7109375" style="151" customWidth="1"/>
    <col min="11267" max="11271" width="10.7109375" style="151" customWidth="1"/>
    <col min="11272" max="11520" width="11.42578125" style="151"/>
    <col min="11521" max="11521" width="13.5703125" style="151" customWidth="1"/>
    <col min="11522" max="11522" width="23.7109375" style="151" customWidth="1"/>
    <col min="11523" max="11527" width="10.7109375" style="151" customWidth="1"/>
    <col min="11528" max="11776" width="11.42578125" style="151"/>
    <col min="11777" max="11777" width="13.5703125" style="151" customWidth="1"/>
    <col min="11778" max="11778" width="23.7109375" style="151" customWidth="1"/>
    <col min="11779" max="11783" width="10.7109375" style="151" customWidth="1"/>
    <col min="11784" max="12032" width="11.42578125" style="151"/>
    <col min="12033" max="12033" width="13.5703125" style="151" customWidth="1"/>
    <col min="12034" max="12034" width="23.7109375" style="151" customWidth="1"/>
    <col min="12035" max="12039" width="10.7109375" style="151" customWidth="1"/>
    <col min="12040" max="12288" width="11.42578125" style="151"/>
    <col min="12289" max="12289" width="13.5703125" style="151" customWidth="1"/>
    <col min="12290" max="12290" width="23.7109375" style="151" customWidth="1"/>
    <col min="12291" max="12295" width="10.7109375" style="151" customWidth="1"/>
    <col min="12296" max="12544" width="11.42578125" style="151"/>
    <col min="12545" max="12545" width="13.5703125" style="151" customWidth="1"/>
    <col min="12546" max="12546" width="23.7109375" style="151" customWidth="1"/>
    <col min="12547" max="12551" width="10.7109375" style="151" customWidth="1"/>
    <col min="12552" max="12800" width="11.42578125" style="151"/>
    <col min="12801" max="12801" width="13.5703125" style="151" customWidth="1"/>
    <col min="12802" max="12802" width="23.7109375" style="151" customWidth="1"/>
    <col min="12803" max="12807" width="10.7109375" style="151" customWidth="1"/>
    <col min="12808" max="13056" width="11.42578125" style="151"/>
    <col min="13057" max="13057" width="13.5703125" style="151" customWidth="1"/>
    <col min="13058" max="13058" width="23.7109375" style="151" customWidth="1"/>
    <col min="13059" max="13063" width="10.7109375" style="151" customWidth="1"/>
    <col min="13064" max="13312" width="11.42578125" style="151"/>
    <col min="13313" max="13313" width="13.5703125" style="151" customWidth="1"/>
    <col min="13314" max="13314" width="23.7109375" style="151" customWidth="1"/>
    <col min="13315" max="13319" width="10.7109375" style="151" customWidth="1"/>
    <col min="13320" max="13568" width="11.42578125" style="151"/>
    <col min="13569" max="13569" width="13.5703125" style="151" customWidth="1"/>
    <col min="13570" max="13570" width="23.7109375" style="151" customWidth="1"/>
    <col min="13571" max="13575" width="10.7109375" style="151" customWidth="1"/>
    <col min="13576" max="13824" width="11.42578125" style="151"/>
    <col min="13825" max="13825" width="13.5703125" style="151" customWidth="1"/>
    <col min="13826" max="13826" width="23.7109375" style="151" customWidth="1"/>
    <col min="13827" max="13831" width="10.7109375" style="151" customWidth="1"/>
    <col min="13832" max="14080" width="11.42578125" style="151"/>
    <col min="14081" max="14081" width="13.5703125" style="151" customWidth="1"/>
    <col min="14082" max="14082" width="23.7109375" style="151" customWidth="1"/>
    <col min="14083" max="14087" width="10.7109375" style="151" customWidth="1"/>
    <col min="14088" max="14336" width="11.42578125" style="151"/>
    <col min="14337" max="14337" width="13.5703125" style="151" customWidth="1"/>
    <col min="14338" max="14338" width="23.7109375" style="151" customWidth="1"/>
    <col min="14339" max="14343" width="10.7109375" style="151" customWidth="1"/>
    <col min="14344" max="14592" width="11.42578125" style="151"/>
    <col min="14593" max="14593" width="13.5703125" style="151" customWidth="1"/>
    <col min="14594" max="14594" width="23.7109375" style="151" customWidth="1"/>
    <col min="14595" max="14599" width="10.7109375" style="151" customWidth="1"/>
    <col min="14600" max="14848" width="11.42578125" style="151"/>
    <col min="14849" max="14849" width="13.5703125" style="151" customWidth="1"/>
    <col min="14850" max="14850" width="23.7109375" style="151" customWidth="1"/>
    <col min="14851" max="14855" width="10.7109375" style="151" customWidth="1"/>
    <col min="14856" max="15104" width="11.42578125" style="151"/>
    <col min="15105" max="15105" width="13.5703125" style="151" customWidth="1"/>
    <col min="15106" max="15106" width="23.7109375" style="151" customWidth="1"/>
    <col min="15107" max="15111" width="10.7109375" style="151" customWidth="1"/>
    <col min="15112" max="15360" width="11.42578125" style="151"/>
    <col min="15361" max="15361" width="13.5703125" style="151" customWidth="1"/>
    <col min="15362" max="15362" width="23.7109375" style="151" customWidth="1"/>
    <col min="15363" max="15367" width="10.7109375" style="151" customWidth="1"/>
    <col min="15368" max="15616" width="11.42578125" style="151"/>
    <col min="15617" max="15617" width="13.5703125" style="151" customWidth="1"/>
    <col min="15618" max="15618" width="23.7109375" style="151" customWidth="1"/>
    <col min="15619" max="15623" width="10.7109375" style="151" customWidth="1"/>
    <col min="15624" max="15872" width="11.42578125" style="151"/>
    <col min="15873" max="15873" width="13.5703125" style="151" customWidth="1"/>
    <col min="15874" max="15874" width="23.7109375" style="151" customWidth="1"/>
    <col min="15875" max="15879" width="10.7109375" style="151" customWidth="1"/>
    <col min="15880" max="16128" width="11.42578125" style="151"/>
    <col min="16129" max="16129" width="13.5703125" style="151" customWidth="1"/>
    <col min="16130" max="16130" width="23.7109375" style="151" customWidth="1"/>
    <col min="16131" max="16135" width="10.7109375" style="151" customWidth="1"/>
    <col min="16136" max="16384" width="11.42578125" style="151"/>
  </cols>
  <sheetData>
    <row r="1" spans="2:10" ht="15" customHeight="1">
      <c r="B1" s="150"/>
    </row>
    <row r="2" spans="2:10" ht="15" customHeight="1">
      <c r="B2" s="150"/>
    </row>
    <row r="3" spans="2:10" ht="15" customHeight="1">
      <c r="B3" s="150"/>
    </row>
    <row r="4" spans="2:10" ht="15" customHeight="1">
      <c r="B4" s="150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 xml:space="preserve">acum. febrero 2012 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0.28938219075243982</v>
      </c>
      <c r="D8" s="160">
        <f>'Nacionalidad-Zona (datos)'!D8/'Nacionalidad-Zona (datos)'!D$30</f>
        <v>4.3176794743694555E-2</v>
      </c>
      <c r="E8" s="160">
        <f>'Nacionalidad-Zona (datos)'!E8/'Nacionalidad-Zona (datos)'!E$30</f>
        <v>9.4996264541605896E-2</v>
      </c>
      <c r="F8" s="160">
        <f>'Nacionalidad-Zona (datos)'!F8/'Nacionalidad-Zona (datos)'!F$30</f>
        <v>0.31644653076072815</v>
      </c>
      <c r="G8" s="160">
        <f>'Nacionalidad-Zona (datos)'!G8/'Nacionalidad-Zona (datos)'!G$30</f>
        <v>0.34978199674993116</v>
      </c>
    </row>
    <row r="9" spans="2:10" ht="15" customHeight="1">
      <c r="B9" s="75" t="str">
        <f>'Nacionalidad-Zona (datos)'!B9</f>
        <v>Países Nórdicos</v>
      </c>
      <c r="C9" s="159">
        <f>'Nacionalidad-Zona (datos)'!C9/'Nacionalidad-Zona (datos)'!C$30</f>
        <v>0.18370042075176643</v>
      </c>
      <c r="D9" s="160">
        <f>'Nacionalidad-Zona (datos)'!D9/'Nacionalidad-Zona (datos)'!D$30</f>
        <v>2.9127683410542889E-2</v>
      </c>
      <c r="E9" s="160">
        <f>'Nacionalidad-Zona (datos)'!E9/'Nacionalidad-Zona (datos)'!E$30</f>
        <v>0.14112028176029029</v>
      </c>
      <c r="F9" s="160">
        <f>'Nacionalidad-Zona (datos)'!F9/'Nacionalidad-Zona (datos)'!F$30</f>
        <v>0.15674189531418337</v>
      </c>
      <c r="G9" s="160">
        <f>'Nacionalidad-Zona (datos)'!G9/'Nacionalidad-Zona (datos)'!G$30</f>
        <v>0.30093772477422676</v>
      </c>
    </row>
    <row r="10" spans="2:10" ht="15" customHeight="1">
      <c r="B10" s="75" t="str">
        <f>'Nacionalidad-Zona (datos)'!B10</f>
        <v>Suecia</v>
      </c>
      <c r="C10" s="159">
        <f>'Nacionalidad-Zona (datos)'!C10/'Nacionalidad-Zona (datos)'!C$30</f>
        <v>6.7640772267794663E-2</v>
      </c>
      <c r="D10" s="160">
        <f>'Nacionalidad-Zona (datos)'!D10/'Nacionalidad-Zona (datos)'!D$30</f>
        <v>9.0834771550549545E-3</v>
      </c>
      <c r="E10" s="160">
        <f>'Nacionalidad-Zona (datos)'!E10/'Nacionalidad-Zona (datos)'!E$30</f>
        <v>4.0467465936177026E-2</v>
      </c>
      <c r="F10" s="160">
        <f>'Nacionalidad-Zona (datos)'!F10/'Nacionalidad-Zona (datos)'!F$30</f>
        <v>5.4592072309048424E-2</v>
      </c>
      <c r="G10" s="160">
        <f>'Nacionalidad-Zona (datos)'!G10/'Nacionalidad-Zona (datos)'!G$30</f>
        <v>0.11989290756839796</v>
      </c>
    </row>
    <row r="11" spans="2:10" ht="15" customHeight="1">
      <c r="B11" s="75" t="str">
        <f>'Nacionalidad-Zona (datos)'!B11</f>
        <v>Finlandia</v>
      </c>
      <c r="C11" s="159">
        <f>'Nacionalidad-Zona (datos)'!C11/'Nacionalidad-Zona (datos)'!C$30</f>
        <v>4.2973046447303771E-2</v>
      </c>
      <c r="D11" s="160">
        <f>'Nacionalidad-Zona (datos)'!D11/'Nacionalidad-Zona (datos)'!D$30</f>
        <v>9.7495988130923191E-3</v>
      </c>
      <c r="E11" s="160">
        <f>'Nacionalidad-Zona (datos)'!E11/'Nacionalidad-Zona (datos)'!E$30</f>
        <v>6.5014763954605287E-2</v>
      </c>
      <c r="F11" s="160">
        <f>'Nacionalidad-Zona (datos)'!F11/'Nacionalidad-Zona (datos)'!F$30</f>
        <v>3.2555162233633222E-2</v>
      </c>
      <c r="G11" s="160">
        <f>'Nacionalidad-Zona (datos)'!G11/'Nacionalidad-Zona (datos)'!G$30</f>
        <v>6.2572704749895666E-2</v>
      </c>
    </row>
    <row r="12" spans="2:10" ht="15" customHeight="1">
      <c r="B12" s="75" t="str">
        <f>'Nacionalidad-Zona (datos)'!B12</f>
        <v>Noruega</v>
      </c>
      <c r="C12" s="159">
        <f>'Nacionalidad-Zona (datos)'!C12/'Nacionalidad-Zona (datos)'!C$30</f>
        <v>3.623777587673245E-2</v>
      </c>
      <c r="D12" s="160">
        <f>'Nacionalidad-Zona (datos)'!D12/'Nacionalidad-Zona (datos)'!D$30</f>
        <v>5.9042601507857204E-3</v>
      </c>
      <c r="E12" s="160">
        <f>'Nacionalidad-Zona (datos)'!E12/'Nacionalidad-Zona (datos)'!E$30</f>
        <v>1.6018001351880182E-2</v>
      </c>
      <c r="F12" s="160">
        <f>'Nacionalidad-Zona (datos)'!F12/'Nacionalidad-Zona (datos)'!F$30</f>
        <v>3.0351471226091702E-2</v>
      </c>
      <c r="G12" s="160">
        <f>'Nacionalidad-Zona (datos)'!G12/'Nacionalidad-Zona (datos)'!G$30</f>
        <v>6.9836519762372012E-2</v>
      </c>
    </row>
    <row r="13" spans="2:10" ht="15" customHeight="1">
      <c r="B13" s="75" t="str">
        <f>'Nacionalidad-Zona (datos)'!B13</f>
        <v>Dinamarca</v>
      </c>
      <c r="C13" s="159">
        <f>'Nacionalidad-Zona (datos)'!C13/'Nacionalidad-Zona (datos)'!C$30</f>
        <v>3.6848826159935552E-2</v>
      </c>
      <c r="D13" s="160">
        <f>'Nacionalidad-Zona (datos)'!D13/'Nacionalidad-Zona (datos)'!D$30</f>
        <v>4.3903472916098953E-3</v>
      </c>
      <c r="E13" s="160">
        <f>'Nacionalidad-Zona (datos)'!E13/'Nacionalidad-Zona (datos)'!E$30</f>
        <v>1.9620050517627805E-2</v>
      </c>
      <c r="F13" s="160">
        <f>'Nacionalidad-Zona (datos)'!F13/'Nacionalidad-Zona (datos)'!F$30</f>
        <v>3.9243189545410027E-2</v>
      </c>
      <c r="G13" s="160">
        <f>'Nacionalidad-Zona (datos)'!G13/'Nacionalidad-Zona (datos)'!G$30</f>
        <v>4.8635592693561137E-2</v>
      </c>
    </row>
    <row r="14" spans="2:10" ht="15" customHeight="1">
      <c r="B14" s="75" t="str">
        <f>'Nacionalidad-Zona (datos)'!B14</f>
        <v>España</v>
      </c>
      <c r="C14" s="159">
        <f>'Nacionalidad-Zona (datos)'!C14/'Nacionalidad-Zona (datos)'!C$30</f>
        <v>0.17231243873909149</v>
      </c>
      <c r="D14" s="160">
        <f>'Nacionalidad-Zona (datos)'!D14/'Nacionalidad-Zona (datos)'!D$30</f>
        <v>0.72540648560268872</v>
      </c>
      <c r="E14" s="160">
        <f>'Nacionalidad-Zona (datos)'!E14/'Nacionalidad-Zona (datos)'!E$30</f>
        <v>0.35966238571276105</v>
      </c>
      <c r="F14" s="160">
        <f>'Nacionalidad-Zona (datos)'!F14/'Nacionalidad-Zona (datos)'!F$30</f>
        <v>0.11015656699920247</v>
      </c>
      <c r="G14" s="160">
        <f>'Nacionalidad-Zona (datos)'!G14/'Nacionalidad-Zona (datos)'!G$30</f>
        <v>5.521121007343735E-2</v>
      </c>
    </row>
    <row r="15" spans="2:10" ht="15" customHeight="1">
      <c r="B15" s="75" t="str">
        <f>'Nacionalidad-Zona (datos)'!B15</f>
        <v>Alemania</v>
      </c>
      <c r="C15" s="159">
        <f>'Nacionalidad-Zona (datos)'!C15/'Nacionalidad-Zona (datos)'!C$30</f>
        <v>0.13657472646147018</v>
      </c>
      <c r="D15" s="160">
        <f>'Nacionalidad-Zona (datos)'!D15/'Nacionalidad-Zona (datos)'!D$30</f>
        <v>4.2995125200593454E-2</v>
      </c>
      <c r="E15" s="160">
        <f>'Nacionalidad-Zona (datos)'!E15/'Nacionalidad-Zona (datos)'!E$30</f>
        <v>0.31646447756946172</v>
      </c>
      <c r="F15" s="160">
        <f>'Nacionalidad-Zona (datos)'!F15/'Nacionalidad-Zona (datos)'!F$30</f>
        <v>0.14327489471254076</v>
      </c>
      <c r="G15" s="160">
        <f>'Nacionalidad-Zona (datos)'!G15/'Nacionalidad-Zona (datos)'!G$30</f>
        <v>6.2004386704909736E-2</v>
      </c>
    </row>
    <row r="16" spans="2:10" ht="15" customHeight="1">
      <c r="B16" s="75" t="str">
        <f>'Nacionalidad-Zona (datos)'!B16</f>
        <v>Bélgica</v>
      </c>
      <c r="C16" s="159">
        <f>'Nacionalidad-Zona (datos)'!C16/'Nacionalidad-Zona (datos)'!C$30</f>
        <v>3.1301986038124549E-2</v>
      </c>
      <c r="D16" s="160">
        <f>'Nacionalidad-Zona (datos)'!D16/'Nacionalidad-Zona (datos)'!D$30</f>
        <v>7.6603990674296791E-3</v>
      </c>
      <c r="E16" s="160">
        <f>'Nacionalidad-Zona (datos)'!E16/'Nacionalidad-Zona (datos)'!E$30</f>
        <v>2.7926998470240846E-3</v>
      </c>
      <c r="F16" s="160">
        <f>'Nacionalidad-Zona (datos)'!F16/'Nacionalidad-Zona (datos)'!F$30</f>
        <v>4.8799513089224998E-2</v>
      </c>
      <c r="G16" s="160">
        <f>'Nacionalidad-Zona (datos)'!G16/'Nacionalidad-Zona (datos)'!G$30</f>
        <v>3.7078312450605166E-2</v>
      </c>
    </row>
    <row r="17" spans="2:11" ht="15" customHeight="1">
      <c r="B17" s="75" t="str">
        <f>'Nacionalidad-Zona (datos)'!B17</f>
        <v>Italia</v>
      </c>
      <c r="C17" s="159">
        <f>'Nacionalidad-Zona (datos)'!C17/'Nacionalidad-Zona (datos)'!C$30</f>
        <v>2.5040591197384207E-2</v>
      </c>
      <c r="D17" s="160">
        <f>'Nacionalidad-Zona (datos)'!D17/'Nacionalidad-Zona (datos)'!D$30</f>
        <v>2.4979562176401127E-2</v>
      </c>
      <c r="E17" s="160">
        <f>'Nacionalidad-Zona (datos)'!E17/'Nacionalidad-Zona (datos)'!E$30</f>
        <v>7.0706891031342275E-3</v>
      </c>
      <c r="F17" s="160">
        <f>'Nacionalidad-Zona (datos)'!F17/'Nacionalidad-Zona (datos)'!F$30</f>
        <v>2.8546543353248171E-2</v>
      </c>
      <c r="G17" s="160">
        <f>'Nacionalidad-Zona (datos)'!G17/'Nacionalidad-Zona (datos)'!G$30</f>
        <v>3.7193752053492936E-2</v>
      </c>
    </row>
    <row r="18" spans="2:11" ht="15" customHeight="1">
      <c r="B18" s="75" t="str">
        <f>'Nacionalidad-Zona (datos)'!B18</f>
        <v>Holanda</v>
      </c>
      <c r="C18" s="159">
        <f>'Nacionalidad-Zona (datos)'!C18/'Nacionalidad-Zona (datos)'!C$30</f>
        <v>3.1355608818079105E-2</v>
      </c>
      <c r="D18" s="160">
        <f>'Nacionalidad-Zona (datos)'!D18/'Nacionalidad-Zona (datos)'!D$30</f>
        <v>6.5401035516395676E-3</v>
      </c>
      <c r="E18" s="160">
        <f>'Nacionalidad-Zona (datos)'!E18/'Nacionalidad-Zona (datos)'!E$30</f>
        <v>4.0200647479454975E-3</v>
      </c>
      <c r="F18" s="160">
        <f>'Nacionalidad-Zona (datos)'!F18/'Nacionalidad-Zona (datos)'!F$30</f>
        <v>3.9676931902449947E-2</v>
      </c>
      <c r="G18" s="160">
        <f>'Nacionalidad-Zona (datos)'!G18/'Nacionalidad-Zona (datos)'!G$30</f>
        <v>4.7236997504728581E-2</v>
      </c>
    </row>
    <row r="19" spans="2:11" ht="15" customHeight="1">
      <c r="B19" s="75" t="str">
        <f>'Nacionalidad-Zona (datos)'!B19</f>
        <v>Rusia</v>
      </c>
      <c r="C19" s="159">
        <f>'Nacionalidad-Zona (datos)'!C19/'Nacionalidad-Zona (datos)'!C$30</f>
        <v>2.0073625323919E-2</v>
      </c>
      <c r="D19" s="160">
        <f>'Nacionalidad-Zona (datos)'!D19/'Nacionalidad-Zona (datos)'!D$30</f>
        <v>9.113755412238472E-3</v>
      </c>
      <c r="E19" s="160">
        <f>'Nacionalidad-Zona (datos)'!E19/'Nacionalidad-Zona (datos)'!E$30</f>
        <v>5.4697783628019497E-3</v>
      </c>
      <c r="F19" s="160">
        <f>'Nacionalidad-Zona (datos)'!F19/'Nacionalidad-Zona (datos)'!F$30</f>
        <v>3.1551258552419865E-2</v>
      </c>
      <c r="G19" s="160">
        <f>'Nacionalidad-Zona (datos)'!G19/'Nacionalidad-Zona (datos)'!G$30</f>
        <v>1.4873948833616013E-2</v>
      </c>
    </row>
    <row r="20" spans="2:11" ht="15" customHeight="1">
      <c r="B20" s="75" t="str">
        <f>'Nacionalidad-Zona (datos)'!B20</f>
        <v>Francia</v>
      </c>
      <c r="C20" s="159">
        <f>'Nacionalidad-Zona (datos)'!C20/'Nacionalidad-Zona (datos)'!C$30</f>
        <v>3.0487668007651847E-2</v>
      </c>
      <c r="D20" s="160">
        <f>'Nacionalidad-Zona (datos)'!D20/'Nacionalidad-Zona (datos)'!D$30</f>
        <v>2.1527840857480243E-2</v>
      </c>
      <c r="E20" s="160">
        <f>'Nacionalidad-Zona (datos)'!E20/'Nacionalidad-Zona (datos)'!E$30</f>
        <v>2.6326087729908569E-2</v>
      </c>
      <c r="F20" s="160">
        <f>'Nacionalidad-Zona (datos)'!F20/'Nacionalidad-Zona (datos)'!F$30</f>
        <v>3.580123406696422E-2</v>
      </c>
      <c r="G20" s="160">
        <f>'Nacionalidad-Zona (datos)'!G20/'Nacionalidad-Zona (datos)'!G$30</f>
        <v>1.8994254659763971E-2</v>
      </c>
    </row>
    <row r="21" spans="2:11" ht="15" customHeight="1">
      <c r="B21" s="75" t="str">
        <f>'Nacionalidad-Zona (datos)'!B21</f>
        <v>Países del Este</v>
      </c>
      <c r="C21" s="159">
        <f>'Nacionalidad-Zona (datos)'!C21/'Nacionalidad-Zona (datos)'!C$30</f>
        <v>1.7237853193298899E-2</v>
      </c>
      <c r="D21" s="160">
        <f>'Nacionalidad-Zona (datos)'!D21/'Nacionalidad-Zona (datos)'!D$30</f>
        <v>1.0052381384927483E-2</v>
      </c>
      <c r="E21" s="160">
        <f>'Nacionalidad-Zona (datos)'!E21/'Nacionalidad-Zona (datos)'!E$30</f>
        <v>2.8460635383684941E-3</v>
      </c>
      <c r="F21" s="160">
        <f>'Nacionalidad-Zona (datos)'!F21/'Nacionalidad-Zona (datos)'!F$30</f>
        <v>2.9812791202025995E-2</v>
      </c>
      <c r="G21" s="160">
        <f>'Nacionalidad-Zona (datos)'!G21/'Nacionalidad-Zona (datos)'!G$30</f>
        <v>1.1947998898883788E-2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1.3698749716298083E-2</v>
      </c>
      <c r="D22" s="160">
        <f>'Nacionalidad-Zona (datos)'!D22/'Nacionalidad-Zona (datos)'!D$30</f>
        <v>4.8747994065461596E-3</v>
      </c>
      <c r="E22" s="160">
        <f>'Nacionalidad-Zona (datos)'!E22/'Nacionalidad-Zona (datos)'!E$30</f>
        <v>3.0862001494183357E-3</v>
      </c>
      <c r="F22" s="160">
        <f>'Nacionalidad-Zona (datos)'!F22/'Nacionalidad-Zona (datos)'!F$30</f>
        <v>1.3138195911628493E-2</v>
      </c>
      <c r="G22" s="160">
        <f>'Nacionalidad-Zona (datos)'!G22/'Nacionalidad-Zona (datos)'!G$30</f>
        <v>2.276824167724863E-2</v>
      </c>
    </row>
    <row r="23" spans="2:11" ht="15" customHeight="1">
      <c r="B23" s="75" t="str">
        <f>'Nacionalidad-Zona (datos)'!B23</f>
        <v>Austria</v>
      </c>
      <c r="C23" s="159">
        <f>'Nacionalidad-Zona (datos)'!C23/'Nacionalidad-Zona (datos)'!C$30</f>
        <v>8.2890841478592044E-3</v>
      </c>
      <c r="D23" s="160">
        <f>'Nacionalidad-Zona (datos)'!D23/'Nacionalidad-Zona (datos)'!D$30</f>
        <v>4.4811820631604441E-3</v>
      </c>
      <c r="E23" s="160">
        <f>'Nacionalidad-Zona (datos)'!E23/'Nacionalidad-Zona (datos)'!E$30</f>
        <v>1.0610480628980042E-2</v>
      </c>
      <c r="F23" s="160">
        <f>'Nacionalidad-Zona (datos)'!F23/'Nacionalidad-Zona (datos)'!F$30</f>
        <v>9.7207258888220398E-3</v>
      </c>
      <c r="G23" s="160">
        <f>'Nacionalidad-Zona (datos)'!G23/'Nacionalidad-Zona (datos)'!G$30</f>
        <v>7.3481747222789552E-3</v>
      </c>
    </row>
    <row r="24" spans="2:11" ht="15" customHeight="1">
      <c r="B24" s="75" t="str">
        <f>'Nacionalidad-Zona (datos)'!B24</f>
        <v>Suiza</v>
      </c>
      <c r="C24" s="159">
        <f>'Nacionalidad-Zona (datos)'!C24/'Nacionalidad-Zona (datos)'!C$30</f>
        <v>7.1542764790534456E-3</v>
      </c>
      <c r="D24" s="160">
        <f>'Nacionalidad-Zona (datos)'!D24/'Nacionalidad-Zona (datos)'!D$30</f>
        <v>7.3878947527780299E-3</v>
      </c>
      <c r="E24" s="160">
        <f>'Nacionalidad-Zona (datos)'!E24/'Nacionalidad-Zona (datos)'!E$30</f>
        <v>4.7849443238820307E-3</v>
      </c>
      <c r="F24" s="160">
        <f>'Nacionalidad-Zona (datos)'!F24/'Nacionalidad-Zona (datos)'!F$30</f>
        <v>8.590897007177736E-3</v>
      </c>
      <c r="G24" s="160">
        <f>'Nacionalidad-Zona (datos)'!G24/'Nacionalidad-Zona (datos)'!G$30</f>
        <v>6.1760187544954845E-3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1.7073243729252348E-2</v>
      </c>
      <c r="D25" s="160">
        <f>'Nacionalidad-Zona (datos)'!D25/'Nacionalidad-Zona (datos)'!D$30</f>
        <v>1.1929633330305507E-2</v>
      </c>
      <c r="E25" s="160">
        <f>'Nacionalidad-Zona (datos)'!E25/'Nacionalidad-Zona (datos)'!E$30</f>
        <v>1.0085737664093351E-2</v>
      </c>
      <c r="F25" s="160">
        <f>'Nacionalidad-Zona (datos)'!F25/'Nacionalidad-Zona (datos)'!F$30</f>
        <v>1.8867792531236445E-2</v>
      </c>
      <c r="G25" s="160">
        <f>'Nacionalidad-Zona (datos)'!G25/'Nacionalidad-Zona (datos)'!G$30</f>
        <v>1.4207951124648132E-2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2.3731197733377562E-3</v>
      </c>
      <c r="D26" s="160">
        <f>'Nacionalidad-Zona (datos)'!D26/'Nacionalidad-Zona (datos)'!D$30</f>
        <v>5.4500862930329727E-3</v>
      </c>
      <c r="E26" s="160">
        <f>'Nacionalidad-Zona (datos)'!E26/'Nacionalidad-Zona (datos)'!E$30</f>
        <v>1.6809562773488918E-3</v>
      </c>
      <c r="F26" s="160">
        <f>'Nacionalidad-Zona (datos)'!F26/'Nacionalidad-Zona (datos)'!F$30</f>
        <v>1.7699486505016019E-3</v>
      </c>
      <c r="G26" s="160">
        <f>'Nacionalidad-Zona (datos)'!G26/'Nacionalidad-Zona (datos)'!G$30</f>
        <v>1.4696349444557912E-3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2.636245507533377E-3</v>
      </c>
      <c r="D27" s="160">
        <f>'Nacionalidad-Zona (datos)'!D27/'Nacionalidad-Zona (datos)'!D$30</f>
        <v>2.0074484512671451E-2</v>
      </c>
      <c r="E27" s="160">
        <f>'Nacionalidad-Zona (datos)'!E27/'Nacionalidad-Zona (datos)'!E$30</f>
        <v>2.6770785157778647E-3</v>
      </c>
      <c r="F27" s="160">
        <f>'Nacionalidad-Zona (datos)'!F27/'Nacionalidad-Zona (datos)'!F$30</f>
        <v>1.7349694281596731E-3</v>
      </c>
      <c r="G27" s="160">
        <f>'Nacionalidad-Zona (datos)'!G27/'Nacionalidad-Zona (datos)'!G$30</f>
        <v>1.2431957234067114E-3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1.1308171363440239E-2</v>
      </c>
      <c r="D28" s="160">
        <f>'Nacionalidad-Zona (datos)'!D28/'Nacionalidad-Zona (datos)'!D$30</f>
        <v>2.5221788233869259E-2</v>
      </c>
      <c r="E28" s="160">
        <f>'Nacionalidad-Zona (datos)'!E28/'Nacionalidad-Zona (datos)'!E$30</f>
        <v>6.3058095271976951E-3</v>
      </c>
      <c r="F28" s="160">
        <f>'Nacionalidad-Zona (datos)'!F28/'Nacionalidad-Zona (datos)'!F$30</f>
        <v>5.3693106294860852E-3</v>
      </c>
      <c r="G28" s="160">
        <f>'Nacionalidad-Zona (datos)'!G28/'Nacionalidad-Zona (datos)'!G$30</f>
        <v>1.1526200349870796E-2</v>
      </c>
    </row>
    <row r="29" spans="2:11" ht="15" customHeight="1">
      <c r="B29" s="105" t="s">
        <v>140</v>
      </c>
      <c r="C29" s="161">
        <f>'Nacionalidad-Zona (datos)'!C29/'Nacionalidad-Zona (datos)'!C$30</f>
        <v>0.82768756126090848</v>
      </c>
      <c r="D29" s="161">
        <f>'Nacionalidad-Zona (datos)'!D29/'Nacionalidad-Zona (datos)'!D$30</f>
        <v>0.27459351439731128</v>
      </c>
      <c r="E29" s="161">
        <f>'Nacionalidad-Zona (datos)'!E29/'Nacionalidad-Zona (datos)'!E$30</f>
        <v>0.64033761428723901</v>
      </c>
      <c r="F29" s="161">
        <f>'Nacionalidad-Zona (datos)'!F29/'Nacionalidad-Zona (datos)'!F$30</f>
        <v>0.88984343300079749</v>
      </c>
      <c r="G29" s="161">
        <f>'Nacionalidad-Zona (datos)'!G29/'Nacionalidad-Zona (datos)'!G$30</f>
        <v>0.94478878992656268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102" t="s">
        <v>143</v>
      </c>
      <c r="C5" s="102"/>
      <c r="D5" s="102"/>
      <c r="E5" s="102"/>
      <c r="F5" s="102"/>
      <c r="G5" s="102"/>
      <c r="I5" s="102" t="s">
        <v>143</v>
      </c>
      <c r="J5" s="102"/>
      <c r="K5" s="102"/>
      <c r="L5" s="102"/>
      <c r="M5" s="102"/>
      <c r="N5" s="102"/>
    </row>
    <row r="6" spans="2:14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  <c r="I6" s="164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65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  <c r="I8" s="166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  <c r="I9" s="167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  <c r="I10" s="168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  <c r="I12" s="166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  <c r="I13" s="167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  <c r="I14" s="168" t="s">
        <v>148</v>
      </c>
      <c r="J14" s="169" t="s">
        <v>86</v>
      </c>
      <c r="K14" s="93" t="s">
        <v>86</v>
      </c>
      <c r="L14" s="169" t="s">
        <v>86</v>
      </c>
      <c r="M14" s="93" t="s">
        <v>86</v>
      </c>
      <c r="N14" s="170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  <c r="I16" s="166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  <c r="I17" s="167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  <c r="I18" s="168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  <c r="I20" s="166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  <c r="I21" s="167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  <c r="I22" s="168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71" t="s">
        <v>57</v>
      </c>
      <c r="C23" s="172"/>
      <c r="D23" s="173"/>
      <c r="E23" s="172"/>
      <c r="F23" s="173"/>
      <c r="G23" s="174"/>
      <c r="I23" s="171" t="s">
        <v>57</v>
      </c>
      <c r="J23" s="172"/>
      <c r="K23" s="173"/>
      <c r="L23" s="172"/>
      <c r="M23" s="173"/>
      <c r="N23" s="174"/>
    </row>
    <row r="24" spans="2:14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  <c r="I24" s="166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  <c r="I25" s="167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  <c r="I26" s="168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  <c r="I28" s="166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  <c r="I29" s="167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  <c r="I30" s="168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71" t="s">
        <v>55</v>
      </c>
      <c r="C31" s="172"/>
      <c r="D31" s="173"/>
      <c r="E31" s="172"/>
      <c r="F31" s="173"/>
      <c r="G31" s="174"/>
      <c r="I31" s="171" t="s">
        <v>55</v>
      </c>
      <c r="J31" s="172"/>
      <c r="K31" s="173"/>
      <c r="L31" s="172"/>
      <c r="M31" s="173"/>
      <c r="N31" s="174"/>
    </row>
    <row r="32" spans="2:14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  <c r="I32" s="166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  <c r="I33" s="167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  <c r="I34" s="168" t="s">
        <v>148</v>
      </c>
      <c r="J34" s="175">
        <v>29925</v>
      </c>
      <c r="K34" s="176">
        <f>J34/$J$32</f>
        <v>0.47666454284804077</v>
      </c>
      <c r="L34" s="175">
        <v>28336</v>
      </c>
      <c r="M34" s="176">
        <f>L34/$L$32</f>
        <v>0.45818511092426106</v>
      </c>
      <c r="N34" s="61">
        <f>(L34-J34)/J34</f>
        <v>-5.3099415204678362E-2</v>
      </c>
    </row>
    <row r="35" spans="2:14" ht="15" customHeight="1">
      <c r="B35" s="171" t="s">
        <v>56</v>
      </c>
      <c r="C35" s="172"/>
      <c r="D35" s="173"/>
      <c r="E35" s="172"/>
      <c r="F35" s="173"/>
      <c r="G35" s="174"/>
      <c r="I35" s="171" t="s">
        <v>56</v>
      </c>
      <c r="J35" s="172"/>
      <c r="K35" s="173"/>
      <c r="L35" s="172"/>
      <c r="M35" s="173"/>
      <c r="N35" s="174"/>
    </row>
    <row r="36" spans="2:14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  <c r="I36" s="166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  <c r="I37" s="167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  <c r="I38" s="168" t="s">
        <v>148</v>
      </c>
      <c r="J38" s="175">
        <v>32712</v>
      </c>
      <c r="K38" s="176">
        <f>J38/$J$36</f>
        <v>0.61669557348616244</v>
      </c>
      <c r="L38" s="175">
        <v>30859</v>
      </c>
      <c r="M38" s="176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  <c r="I6" s="164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65" t="s">
        <v>50</v>
      </c>
    </row>
    <row r="7" spans="2:16" ht="15" customHeight="1">
      <c r="B7" s="52" t="s">
        <v>156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71" t="s">
        <v>157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  <c r="I8" s="171" t="s">
        <v>157</v>
      </c>
      <c r="J8" s="172">
        <v>32855</v>
      </c>
      <c r="K8" s="74">
        <f t="shared" si="3"/>
        <v>0.52333545715195917</v>
      </c>
      <c r="L8" s="172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71" t="s">
        <v>162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  <c r="I13" s="171" t="s">
        <v>162</v>
      </c>
      <c r="J13" s="172">
        <v>29925</v>
      </c>
      <c r="K13" s="74">
        <f t="shared" si="3"/>
        <v>0.47666454284804077</v>
      </c>
      <c r="L13" s="172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  <c r="I19" s="164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65" t="s">
        <v>50</v>
      </c>
    </row>
    <row r="20" spans="2:14" ht="15" customHeight="1">
      <c r="B20" s="52" t="s">
        <v>156</v>
      </c>
      <c r="C20" s="53">
        <v>52852</v>
      </c>
      <c r="D20" s="54">
        <f t="shared" ref="D20:D26" si="6">C20/$C$20</f>
        <v>1</v>
      </c>
      <c r="E20" s="53">
        <v>48695</v>
      </c>
      <c r="F20" s="54">
        <f t="shared" ref="F20:F26" si="7">E20/$E$20</f>
        <v>1</v>
      </c>
      <c r="G20" s="54">
        <f t="shared" ref="G20:G26" si="8">(E20-C20)/C20</f>
        <v>-7.865359872852494E-2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71" t="s">
        <v>157</v>
      </c>
      <c r="C21" s="172">
        <v>20496</v>
      </c>
      <c r="D21" s="74">
        <f t="shared" si="6"/>
        <v>0.38779989404374482</v>
      </c>
      <c r="E21" s="172">
        <v>20296</v>
      </c>
      <c r="F21" s="74">
        <f t="shared" si="7"/>
        <v>0.41679843926481158</v>
      </c>
      <c r="G21" s="74">
        <f t="shared" si="8"/>
        <v>-9.7580015612802502E-3</v>
      </c>
      <c r="I21" s="171" t="s">
        <v>157</v>
      </c>
      <c r="J21" s="172">
        <v>20332</v>
      </c>
      <c r="K21" s="74">
        <f t="shared" si="9"/>
        <v>0.38330442651383756</v>
      </c>
      <c r="L21" s="172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2481</v>
      </c>
      <c r="D22" s="60">
        <f t="shared" si="6"/>
        <v>4.694240520699311E-2</v>
      </c>
      <c r="E22" s="59">
        <v>2481</v>
      </c>
      <c r="F22" s="60">
        <f t="shared" si="7"/>
        <v>5.0949789506109455E-2</v>
      </c>
      <c r="G22" s="61">
        <f t="shared" si="8"/>
        <v>0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10816</v>
      </c>
      <c r="D23" s="60">
        <f t="shared" si="6"/>
        <v>0.20464693862105501</v>
      </c>
      <c r="E23" s="59">
        <v>11084</v>
      </c>
      <c r="F23" s="60">
        <f t="shared" si="7"/>
        <v>0.22762090563712906</v>
      </c>
      <c r="G23" s="61">
        <f t="shared" si="8"/>
        <v>2.4778106508875741E-2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0.12644743812911527</v>
      </c>
      <c r="E24" s="59">
        <v>6233</v>
      </c>
      <c r="F24" s="60">
        <f t="shared" si="7"/>
        <v>0.12800082143957286</v>
      </c>
      <c r="G24" s="61">
        <f t="shared" si="8"/>
        <v>-6.733502917851264E-2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516</v>
      </c>
      <c r="D25" s="60">
        <f t="shared" si="6"/>
        <v>9.7631120865813974E-3</v>
      </c>
      <c r="E25" s="59">
        <v>498</v>
      </c>
      <c r="F25" s="60">
        <f t="shared" si="7"/>
        <v>1.0226922682000206E-2</v>
      </c>
      <c r="G25" s="61">
        <f>(E25-C25)/C25</f>
        <v>-3.4883720930232558E-2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71" t="s">
        <v>162</v>
      </c>
      <c r="C26" s="172">
        <v>32356</v>
      </c>
      <c r="D26" s="74">
        <f t="shared" si="6"/>
        <v>0.61220010595625518</v>
      </c>
      <c r="E26" s="172">
        <v>28399</v>
      </c>
      <c r="F26" s="74">
        <f t="shared" si="7"/>
        <v>0.58320156073518836</v>
      </c>
      <c r="G26" s="74">
        <f t="shared" si="8"/>
        <v>-0.12229571022376066</v>
      </c>
      <c r="I26" s="171" t="s">
        <v>162</v>
      </c>
      <c r="J26" s="172">
        <v>32712</v>
      </c>
      <c r="K26" s="74">
        <f t="shared" si="9"/>
        <v>0.61669557348616244</v>
      </c>
      <c r="L26" s="172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  <c r="I31" s="164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65" t="s">
        <v>50</v>
      </c>
    </row>
    <row r="32" spans="2:14" ht="15" customHeight="1">
      <c r="B32" s="52" t="s">
        <v>156</v>
      </c>
      <c r="C32" s="53">
        <v>25438</v>
      </c>
      <c r="D32" s="54">
        <f t="shared" ref="D32:D37" si="12">C32/$C$32</f>
        <v>1</v>
      </c>
      <c r="E32" s="53">
        <v>24280</v>
      </c>
      <c r="F32" s="54">
        <f t="shared" ref="F32:F37" si="13">E32/$E$32</f>
        <v>1</v>
      </c>
      <c r="G32" s="54">
        <f t="shared" ref="G32:G37" si="14">(E32-C32)/C32</f>
        <v>-4.5522446733233746E-2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71" t="s">
        <v>157</v>
      </c>
      <c r="C33" s="172">
        <v>16374</v>
      </c>
      <c r="D33" s="74">
        <f t="shared" si="12"/>
        <v>0.64368267945593205</v>
      </c>
      <c r="E33" s="172">
        <v>16360</v>
      </c>
      <c r="F33" s="74">
        <f t="shared" si="13"/>
        <v>0.67380560131795719</v>
      </c>
      <c r="G33" s="74">
        <f t="shared" si="14"/>
        <v>-8.5501404665933793E-4</v>
      </c>
      <c r="I33" s="171" t="s">
        <v>157</v>
      </c>
      <c r="J33" s="172">
        <v>16158</v>
      </c>
      <c r="K33" s="74">
        <f t="shared" si="15"/>
        <v>0.6293036298488861</v>
      </c>
      <c r="L33" s="172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13389</v>
      </c>
      <c r="D34" s="60">
        <f t="shared" si="12"/>
        <v>0.52633854862803675</v>
      </c>
      <c r="E34" s="59">
        <v>13589</v>
      </c>
      <c r="F34" s="60">
        <f t="shared" si="13"/>
        <v>0.55967874794069195</v>
      </c>
      <c r="G34" s="61">
        <f t="shared" si="14"/>
        <v>1.4937635372320561E-2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2612</v>
      </c>
      <c r="D35" s="60">
        <f t="shared" si="12"/>
        <v>0.10268102838273449</v>
      </c>
      <c r="E35" s="59">
        <v>2407</v>
      </c>
      <c r="F35" s="60">
        <f t="shared" si="13"/>
        <v>9.9135090609555193E-2</v>
      </c>
      <c r="G35" s="61">
        <f t="shared" si="14"/>
        <v>-7.848392036753446E-2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1.4663102445160782E-2</v>
      </c>
      <c r="E36" s="59">
        <v>364</v>
      </c>
      <c r="F36" s="60">
        <f t="shared" si="13"/>
        <v>1.4991762767710049E-2</v>
      </c>
      <c r="G36" s="61">
        <f t="shared" si="14"/>
        <v>-2.4128686327077747E-2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71" t="s">
        <v>162</v>
      </c>
      <c r="C37" s="172">
        <v>9064</v>
      </c>
      <c r="D37" s="74">
        <f t="shared" si="12"/>
        <v>0.35631732054406795</v>
      </c>
      <c r="E37" s="172">
        <v>7920</v>
      </c>
      <c r="F37" s="74">
        <f t="shared" si="13"/>
        <v>0.32619439868204281</v>
      </c>
      <c r="G37" s="74">
        <f t="shared" si="14"/>
        <v>-0.12621359223300971</v>
      </c>
      <c r="I37" s="171" t="s">
        <v>162</v>
      </c>
      <c r="J37" s="172">
        <v>9518</v>
      </c>
      <c r="K37" s="74">
        <f t="shared" si="15"/>
        <v>0.3706963701511139</v>
      </c>
      <c r="L37" s="172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  <c r="I42" s="164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65" t="s">
        <v>50</v>
      </c>
    </row>
    <row r="43" spans="2:14" ht="15" customHeight="1">
      <c r="B43" s="52" t="s">
        <v>156</v>
      </c>
      <c r="C43" s="53">
        <v>1947</v>
      </c>
      <c r="D43" s="54">
        <f t="shared" ref="D43:D49" si="18">C43/$C$43</f>
        <v>1</v>
      </c>
      <c r="E43" s="53">
        <v>2501</v>
      </c>
      <c r="F43" s="54">
        <f t="shared" ref="F43:F49" si="19">E43/$E$43</f>
        <v>1</v>
      </c>
      <c r="G43" s="54">
        <f t="shared" ref="G43:G48" si="20">(E43-C43)/C43</f>
        <v>0.28454031843862354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71" t="s">
        <v>157</v>
      </c>
      <c r="C44" s="172">
        <v>1947</v>
      </c>
      <c r="D44" s="74">
        <f t="shared" si="18"/>
        <v>1</v>
      </c>
      <c r="E44" s="172">
        <v>2501</v>
      </c>
      <c r="F44" s="74">
        <f t="shared" si="19"/>
        <v>1</v>
      </c>
      <c r="G44" s="74">
        <f t="shared" si="20"/>
        <v>0.28454031843862354</v>
      </c>
      <c r="I44" s="171" t="s">
        <v>157</v>
      </c>
      <c r="J44" s="172">
        <v>1947</v>
      </c>
      <c r="K44" s="74">
        <f t="shared" si="21"/>
        <v>1</v>
      </c>
      <c r="L44" s="172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493</v>
      </c>
      <c r="D45" s="60">
        <f t="shared" si="18"/>
        <v>0.25321006676938879</v>
      </c>
      <c r="E45" s="59">
        <v>1048</v>
      </c>
      <c r="F45" s="60">
        <f t="shared" si="19"/>
        <v>0.41903238704518192</v>
      </c>
      <c r="G45" s="61">
        <f t="shared" si="20"/>
        <v>1.1257606490872212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0.29789419619928093</v>
      </c>
      <c r="E46" s="59">
        <v>802</v>
      </c>
      <c r="F46" s="60">
        <f t="shared" si="19"/>
        <v>0.320671731307477</v>
      </c>
      <c r="G46" s="61">
        <f t="shared" si="20"/>
        <v>0.38275862068965516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0.34617360041088857</v>
      </c>
      <c r="E47" s="59">
        <v>485</v>
      </c>
      <c r="F47" s="60">
        <f t="shared" si="19"/>
        <v>0.19392243102758897</v>
      </c>
      <c r="G47" s="61">
        <f t="shared" si="20"/>
        <v>-0.28041543026706234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0.1027221366204417</v>
      </c>
      <c r="E48" s="59">
        <v>166</v>
      </c>
      <c r="F48" s="60">
        <f t="shared" si="19"/>
        <v>6.6373450619752097E-2</v>
      </c>
      <c r="G48" s="61">
        <f t="shared" si="20"/>
        <v>-0.17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71" t="s">
        <v>162</v>
      </c>
      <c r="C49" s="172">
        <v>0</v>
      </c>
      <c r="D49" s="74">
        <f t="shared" si="18"/>
        <v>0</v>
      </c>
      <c r="E49" s="172">
        <v>0</v>
      </c>
      <c r="F49" s="74">
        <f t="shared" si="19"/>
        <v>0</v>
      </c>
      <c r="G49" s="177" t="s">
        <v>86</v>
      </c>
      <c r="I49" s="171" t="s">
        <v>162</v>
      </c>
      <c r="J49" s="172">
        <v>0</v>
      </c>
      <c r="K49" s="74">
        <f t="shared" si="21"/>
        <v>0</v>
      </c>
      <c r="L49" s="172">
        <v>0</v>
      </c>
      <c r="M49" s="74">
        <f t="shared" si="22"/>
        <v>0</v>
      </c>
      <c r="N49" s="177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  <c r="I54" s="164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65" t="s">
        <v>50</v>
      </c>
    </row>
    <row r="55" spans="2:16" ht="15" customHeight="1">
      <c r="B55" s="52" t="s">
        <v>156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71" t="s">
        <v>157</v>
      </c>
      <c r="C56" s="172">
        <v>86171</v>
      </c>
      <c r="D56" s="74">
        <f t="shared" ref="D56:D62" si="24">C56/$C$55</f>
        <v>0.49399213474128345</v>
      </c>
      <c r="E56" s="172">
        <v>88943</v>
      </c>
      <c r="F56" s="74">
        <f t="shared" ref="F56:F62" si="25">E56/$E$55</f>
        <v>0.53447788908185156</v>
      </c>
      <c r="G56" s="74">
        <f t="shared" ref="G56:G61" si="26">(E56-C56)/C56</f>
        <v>3.2168595002959231E-2</v>
      </c>
      <c r="I56" s="171" t="s">
        <v>157</v>
      </c>
      <c r="J56" s="172">
        <v>85983</v>
      </c>
      <c r="K56" s="74">
        <f t="shared" ref="K56:K62" si="27">J56/$J$55</f>
        <v>0.4908602027767629</v>
      </c>
      <c r="L56" s="172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11351</v>
      </c>
      <c r="D57" s="60">
        <f t="shared" si="24"/>
        <v>6.5071830679095152E-2</v>
      </c>
      <c r="E57" s="59">
        <v>13272</v>
      </c>
      <c r="F57" s="60">
        <f t="shared" si="25"/>
        <v>7.9754343162411145E-2</v>
      </c>
      <c r="G57" s="61">
        <f t="shared" si="26"/>
        <v>0.16923619064399612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52586</v>
      </c>
      <c r="D58" s="60">
        <f t="shared" si="24"/>
        <v>0.30145954436533323</v>
      </c>
      <c r="E58" s="59">
        <v>53874</v>
      </c>
      <c r="F58" s="60">
        <f t="shared" si="25"/>
        <v>0.32374061810817795</v>
      </c>
      <c r="G58" s="61">
        <f t="shared" si="26"/>
        <v>2.4493211120830638E-2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19016</v>
      </c>
      <c r="D59" s="60">
        <f t="shared" si="24"/>
        <v>0.10901294442724636</v>
      </c>
      <c r="E59" s="59">
        <v>18859</v>
      </c>
      <c r="F59" s="60">
        <f t="shared" si="25"/>
        <v>0.11332784491409822</v>
      </c>
      <c r="G59" s="61">
        <f t="shared" si="26"/>
        <v>-8.2562053007993273E-3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1.2525940448755431E-2</v>
      </c>
      <c r="E60" s="59">
        <v>2012</v>
      </c>
      <c r="F60" s="60">
        <f t="shared" si="25"/>
        <v>1.2090546898942978E-2</v>
      </c>
      <c r="G60" s="61">
        <f t="shared" si="26"/>
        <v>-7.9176201372997718E-2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1033</v>
      </c>
      <c r="D61" s="60">
        <f t="shared" si="24"/>
        <v>5.9218748208532549E-3</v>
      </c>
      <c r="E61" s="59">
        <v>926</v>
      </c>
      <c r="F61" s="60">
        <f t="shared" si="25"/>
        <v>5.5645359982212711E-3</v>
      </c>
      <c r="G61" s="61">
        <f t="shared" si="26"/>
        <v>-0.10358180058083252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71" t="s">
        <v>162</v>
      </c>
      <c r="C62" s="172">
        <v>88267</v>
      </c>
      <c r="D62" s="74">
        <f t="shared" si="24"/>
        <v>0.50600786525871655</v>
      </c>
      <c r="E62" s="172">
        <v>77468</v>
      </c>
      <c r="F62" s="74">
        <f t="shared" si="25"/>
        <v>0.46552211091814844</v>
      </c>
      <c r="G62" s="74">
        <f>(E62-C62)/C62</f>
        <v>-0.12234470413631368</v>
      </c>
      <c r="I62" s="171" t="s">
        <v>162</v>
      </c>
      <c r="J62" s="172">
        <v>89185</v>
      </c>
      <c r="K62" s="74">
        <f t="shared" si="27"/>
        <v>0.5091397972232371</v>
      </c>
      <c r="L62" s="172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C6" sqref="C6:G39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175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tr">
        <f>[3]actualizaciones!B10</f>
        <v>febrero 2012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176</v>
      </c>
      <c r="C7" s="104" t="s">
        <v>177</v>
      </c>
      <c r="D7" s="182" t="s">
        <v>147</v>
      </c>
      <c r="E7" s="104" t="s">
        <v>178</v>
      </c>
      <c r="F7" s="182" t="s">
        <v>179</v>
      </c>
      <c r="G7" s="104" t="s">
        <v>180</v>
      </c>
    </row>
    <row r="8" spans="2:26" ht="15" customHeight="1">
      <c r="B8" s="183" t="s">
        <v>27</v>
      </c>
      <c r="C8" s="184">
        <f t="shared" ref="C8:C39" si="0">D8+E8+F8+G8</f>
        <v>47089</v>
      </c>
      <c r="D8" s="76">
        <v>33759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181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182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39747</v>
      </c>
      <c r="D11" s="76">
        <v>16541</v>
      </c>
      <c r="E11" s="184">
        <v>23186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183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184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185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186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187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188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189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190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191</v>
      </c>
      <c r="C20" s="184">
        <f t="shared" si="0"/>
        <v>97</v>
      </c>
      <c r="D20" s="76">
        <v>0</v>
      </c>
      <c r="E20" s="184">
        <v>0</v>
      </c>
      <c r="F20" s="76">
        <v>0</v>
      </c>
      <c r="G20" s="184">
        <v>97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192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193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194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22513</v>
      </c>
      <c r="D24" s="76">
        <v>15960</v>
      </c>
      <c r="E24" s="184">
        <v>6553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195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196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197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198</v>
      </c>
      <c r="C28" s="184">
        <f t="shared" si="0"/>
        <v>4552</v>
      </c>
      <c r="D28" s="76">
        <v>1702</v>
      </c>
      <c r="E28" s="184">
        <v>2790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199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200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201</v>
      </c>
      <c r="C31" s="184">
        <f t="shared" si="0"/>
        <v>7349</v>
      </c>
      <c r="D31" s="76">
        <v>3635</v>
      </c>
      <c r="E31" s="184">
        <v>3714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202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203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204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205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206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207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208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209</v>
      </c>
      <c r="C39" s="189">
        <f t="shared" si="0"/>
        <v>133957</v>
      </c>
      <c r="D39" s="189">
        <v>81929</v>
      </c>
      <c r="E39" s="189">
        <v>50665</v>
      </c>
      <c r="F39" s="189">
        <v>541</v>
      </c>
      <c r="G39" s="189">
        <v>822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N27" sqref="N27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211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177</v>
      </c>
      <c r="D6" s="194"/>
      <c r="E6" s="195" t="s">
        <v>212</v>
      </c>
      <c r="F6" s="195"/>
      <c r="G6" s="194" t="s">
        <v>178</v>
      </c>
      <c r="H6" s="194"/>
      <c r="I6" s="195" t="s">
        <v>179</v>
      </c>
      <c r="J6" s="195"/>
      <c r="K6" s="194" t="s">
        <v>180</v>
      </c>
      <c r="L6" s="194"/>
    </row>
    <row r="7" spans="2:17" s="179" customFormat="1" ht="30" customHeight="1">
      <c r="B7" s="193"/>
      <c r="C7" s="69" t="s">
        <v>275</v>
      </c>
      <c r="D7" s="104" t="s">
        <v>213</v>
      </c>
      <c r="E7" s="47" t="s">
        <v>275</v>
      </c>
      <c r="F7" s="182" t="s">
        <v>213</v>
      </c>
      <c r="G7" s="49" t="s">
        <v>275</v>
      </c>
      <c r="H7" s="104" t="s">
        <v>213</v>
      </c>
      <c r="I7" s="47" t="s">
        <v>275</v>
      </c>
      <c r="J7" s="182" t="s">
        <v>213</v>
      </c>
      <c r="K7" s="49" t="s">
        <v>275</v>
      </c>
      <c r="L7" s="104" t="s">
        <v>213</v>
      </c>
    </row>
    <row r="8" spans="2:17" ht="15" customHeight="1">
      <c r="B8" s="196" t="s">
        <v>27</v>
      </c>
      <c r="C8" s="197">
        <v>47089</v>
      </c>
      <c r="D8" s="61">
        <v>0.35152324999813372</v>
      </c>
      <c r="E8" s="198">
        <v>33759</v>
      </c>
      <c r="F8" s="199">
        <v>0.41205189859512503</v>
      </c>
      <c r="G8" s="197">
        <v>13294</v>
      </c>
      <c r="H8" s="61">
        <v>0.26239021020428305</v>
      </c>
      <c r="I8" s="198">
        <v>22</v>
      </c>
      <c r="J8" s="200">
        <v>4.0665434380776341E-2</v>
      </c>
      <c r="K8" s="197">
        <v>14</v>
      </c>
      <c r="L8" s="61">
        <v>1.7031630170316302E-2</v>
      </c>
      <c r="M8" s="201"/>
      <c r="N8" s="201"/>
    </row>
    <row r="9" spans="2:17" ht="15" customHeight="1">
      <c r="B9" s="196" t="s">
        <v>181</v>
      </c>
      <c r="C9" s="197">
        <v>17</v>
      </c>
      <c r="D9" s="61">
        <v>1.2690639533581672E-4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2.0681265206812651E-2</v>
      </c>
      <c r="M9" s="201"/>
      <c r="N9" s="201"/>
    </row>
    <row r="10" spans="2:17" ht="15" customHeight="1">
      <c r="B10" s="196" t="s">
        <v>182</v>
      </c>
      <c r="C10" s="197">
        <v>115</v>
      </c>
      <c r="D10" s="61">
        <v>8.5848443903640723E-4</v>
      </c>
      <c r="E10" s="198">
        <v>18</v>
      </c>
      <c r="F10" s="199">
        <v>2.1970242527066119E-4</v>
      </c>
      <c r="G10" s="197">
        <v>24</v>
      </c>
      <c r="H10" s="61">
        <v>4.7369979275634067E-4</v>
      </c>
      <c r="I10" s="198">
        <v>0</v>
      </c>
      <c r="J10" s="204" t="s">
        <v>86</v>
      </c>
      <c r="K10" s="197">
        <v>73</v>
      </c>
      <c r="L10" s="61">
        <v>8.8807785888077861E-2</v>
      </c>
      <c r="M10" s="201"/>
      <c r="N10" s="201"/>
    </row>
    <row r="11" spans="2:17" ht="15" customHeight="1">
      <c r="B11" s="196" t="s">
        <v>28</v>
      </c>
      <c r="C11" s="197">
        <v>39747</v>
      </c>
      <c r="D11" s="61">
        <v>0.29671461737721805</v>
      </c>
      <c r="E11" s="198">
        <v>16541</v>
      </c>
      <c r="F11" s="199">
        <v>0.20189432313344483</v>
      </c>
      <c r="G11" s="197">
        <v>23186</v>
      </c>
      <c r="H11" s="61">
        <v>0.45763347478535477</v>
      </c>
      <c r="I11" s="198">
        <v>0</v>
      </c>
      <c r="J11" s="204" t="s">
        <v>86</v>
      </c>
      <c r="K11" s="197">
        <v>20</v>
      </c>
      <c r="L11" s="61">
        <v>2.4330900243309004E-2</v>
      </c>
      <c r="M11" s="201"/>
      <c r="N11" s="201"/>
    </row>
    <row r="12" spans="2:17" ht="15" customHeight="1">
      <c r="B12" s="196" t="s">
        <v>214</v>
      </c>
      <c r="C12" s="197">
        <v>272</v>
      </c>
      <c r="D12" s="61">
        <v>2.0305023253730675E-3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4.6228710462287104E-2</v>
      </c>
      <c r="M12" s="201"/>
      <c r="N12" s="201"/>
    </row>
    <row r="13" spans="2:17" ht="15" customHeight="1">
      <c r="B13" s="196" t="s">
        <v>184</v>
      </c>
      <c r="C13" s="197">
        <v>1026</v>
      </c>
      <c r="D13" s="61">
        <v>7.6591742126204676E-3</v>
      </c>
      <c r="E13" s="198">
        <v>986</v>
      </c>
      <c r="F13" s="199">
        <v>1.2034810628715108E-2</v>
      </c>
      <c r="G13" s="197">
        <v>28</v>
      </c>
      <c r="H13" s="61">
        <v>5.5264975821573076E-4</v>
      </c>
      <c r="I13" s="198">
        <v>0</v>
      </c>
      <c r="J13" s="204" t="s">
        <v>86</v>
      </c>
      <c r="K13" s="197">
        <v>12</v>
      </c>
      <c r="L13" s="61">
        <v>1.4598540145985401E-2</v>
      </c>
      <c r="M13" s="201"/>
      <c r="N13" s="201"/>
    </row>
    <row r="14" spans="2:17" ht="15" customHeight="1">
      <c r="B14" s="196" t="s">
        <v>185</v>
      </c>
      <c r="C14" s="197">
        <v>20</v>
      </c>
      <c r="D14" s="61">
        <v>1.4930164157154907E-4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2.4330900243309004E-2</v>
      </c>
      <c r="M14" s="201"/>
      <c r="N14" s="201"/>
      <c r="O14" s="201"/>
      <c r="P14" s="201"/>
      <c r="Q14" s="201"/>
    </row>
    <row r="15" spans="2:17" ht="15" customHeight="1">
      <c r="B15" s="196" t="s">
        <v>186</v>
      </c>
      <c r="C15" s="197">
        <v>205</v>
      </c>
      <c r="D15" s="61">
        <v>1.5303418261083781E-3</v>
      </c>
      <c r="E15" s="198">
        <v>46</v>
      </c>
      <c r="F15" s="199">
        <v>5.6146175346946745E-4</v>
      </c>
      <c r="G15" s="197">
        <v>16</v>
      </c>
      <c r="H15" s="61">
        <v>3.1579986183756043E-4</v>
      </c>
      <c r="I15" s="198">
        <v>108</v>
      </c>
      <c r="J15" s="200">
        <v>0.19963031423290203</v>
      </c>
      <c r="K15" s="197">
        <v>35</v>
      </c>
      <c r="L15" s="61">
        <v>4.2579075425790751E-2</v>
      </c>
      <c r="M15" s="201"/>
      <c r="N15" s="201"/>
      <c r="O15" s="201"/>
      <c r="P15" s="201"/>
      <c r="Q15" s="201"/>
    </row>
    <row r="16" spans="2:17" ht="15" customHeight="1">
      <c r="B16" s="196" t="s">
        <v>187</v>
      </c>
      <c r="C16" s="197">
        <v>1422</v>
      </c>
      <c r="D16" s="61">
        <v>1.0615346715737139E-2</v>
      </c>
      <c r="E16" s="198">
        <v>930</v>
      </c>
      <c r="F16" s="199">
        <v>1.1351291972317495E-2</v>
      </c>
      <c r="G16" s="197">
        <v>387</v>
      </c>
      <c r="H16" s="61">
        <v>7.6384091581959933E-3</v>
      </c>
      <c r="I16" s="198">
        <v>38</v>
      </c>
      <c r="J16" s="200">
        <v>7.0240295748613679E-2</v>
      </c>
      <c r="K16" s="197">
        <v>67</v>
      </c>
      <c r="L16" s="61">
        <v>8.1508515815085156E-2</v>
      </c>
      <c r="M16" s="201"/>
      <c r="N16" s="201"/>
      <c r="O16" s="201"/>
      <c r="P16" s="201"/>
      <c r="Q16" s="201"/>
    </row>
    <row r="17" spans="2:17" ht="15" customHeight="1">
      <c r="B17" s="196" t="s">
        <v>188</v>
      </c>
      <c r="C17" s="197">
        <v>4</v>
      </c>
      <c r="D17" s="61">
        <v>2.9860328314309816E-5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4.8661800486618006E-3</v>
      </c>
      <c r="M17" s="201"/>
      <c r="N17" s="201"/>
      <c r="O17" s="201"/>
      <c r="P17" s="201"/>
      <c r="Q17" s="201"/>
    </row>
    <row r="18" spans="2:17" ht="15" customHeight="1">
      <c r="B18" s="196" t="s">
        <v>215</v>
      </c>
      <c r="C18" s="197">
        <v>2343</v>
      </c>
      <c r="D18" s="61">
        <v>1.7490687310106976E-2</v>
      </c>
      <c r="E18" s="198">
        <v>2261</v>
      </c>
      <c r="F18" s="199">
        <v>2.7597065752053607E-2</v>
      </c>
      <c r="G18" s="197">
        <v>30</v>
      </c>
      <c r="H18" s="61">
        <v>5.9212474094542586E-4</v>
      </c>
      <c r="I18" s="198">
        <v>15</v>
      </c>
      <c r="J18" s="200">
        <v>2.7726432532347505E-2</v>
      </c>
      <c r="K18" s="197">
        <v>37</v>
      </c>
      <c r="L18" s="61">
        <v>4.5012165450121655E-2</v>
      </c>
      <c r="M18" s="201"/>
      <c r="N18" s="201"/>
      <c r="O18" s="201"/>
      <c r="P18" s="201"/>
      <c r="Q18" s="201"/>
    </row>
    <row r="19" spans="2:17" ht="15" customHeight="1">
      <c r="B19" s="196" t="s">
        <v>216</v>
      </c>
      <c r="C19" s="197">
        <v>80</v>
      </c>
      <c r="D19" s="61">
        <v>5.9720656628619629E-4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1.824817518248175E-2</v>
      </c>
      <c r="M19" s="201"/>
      <c r="N19" s="201"/>
      <c r="O19" s="201"/>
      <c r="P19" s="201"/>
      <c r="Q19" s="201"/>
    </row>
    <row r="20" spans="2:17" ht="15" customHeight="1">
      <c r="B20" s="196" t="s">
        <v>191</v>
      </c>
      <c r="C20" s="197">
        <v>97</v>
      </c>
      <c r="D20" s="61">
        <v>7.2411296162201298E-4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97</v>
      </c>
      <c r="L20" s="61">
        <v>0.11800486618004866</v>
      </c>
      <c r="M20" s="201"/>
      <c r="N20" s="201"/>
      <c r="O20" s="201"/>
      <c r="P20" s="201"/>
      <c r="Q20" s="201"/>
    </row>
    <row r="21" spans="2:17" ht="15" customHeight="1">
      <c r="B21" s="196" t="s">
        <v>217</v>
      </c>
      <c r="C21" s="197">
        <v>1169</v>
      </c>
      <c r="D21" s="61">
        <v>8.7266809498570443E-3</v>
      </c>
      <c r="E21" s="198">
        <v>872</v>
      </c>
      <c r="F21" s="199">
        <v>1.0643361935334253E-2</v>
      </c>
      <c r="G21" s="197">
        <v>222</v>
      </c>
      <c r="H21" s="61">
        <v>4.3817230829961513E-3</v>
      </c>
      <c r="I21" s="198">
        <v>22</v>
      </c>
      <c r="J21" s="200">
        <v>4.0665434380776341E-2</v>
      </c>
      <c r="K21" s="197">
        <v>53</v>
      </c>
      <c r="L21" s="61">
        <v>6.4476885644768861E-2</v>
      </c>
      <c r="M21" s="201"/>
      <c r="N21" s="201"/>
      <c r="O21" s="201"/>
      <c r="P21" s="201"/>
      <c r="Q21" s="201"/>
    </row>
    <row r="22" spans="2:17" ht="15" customHeight="1">
      <c r="B22" s="196" t="s">
        <v>193</v>
      </c>
      <c r="C22" s="197">
        <v>26</v>
      </c>
      <c r="D22" s="61">
        <v>1.9409213404301381E-4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3.1630170316301706E-2</v>
      </c>
      <c r="M22" s="201"/>
      <c r="N22" s="201"/>
      <c r="O22" s="201"/>
      <c r="P22" s="201"/>
      <c r="Q22" s="201"/>
    </row>
    <row r="23" spans="2:17" ht="15" customHeight="1">
      <c r="B23" s="196" t="s">
        <v>194</v>
      </c>
      <c r="C23" s="197">
        <v>160</v>
      </c>
      <c r="D23" s="61">
        <v>1.1944131325723926E-3</v>
      </c>
      <c r="E23" s="198">
        <v>67</v>
      </c>
      <c r="F23" s="199">
        <v>8.1778124961857219E-4</v>
      </c>
      <c r="G23" s="197">
        <v>34</v>
      </c>
      <c r="H23" s="61">
        <v>6.7107470640481596E-4</v>
      </c>
      <c r="I23" s="198">
        <v>28</v>
      </c>
      <c r="J23" s="200">
        <v>5.1756007393715345E-2</v>
      </c>
      <c r="K23" s="197">
        <v>31</v>
      </c>
      <c r="L23" s="61">
        <v>3.7712895377128956E-2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22513</v>
      </c>
      <c r="D24" s="61">
        <v>0.16806139283501423</v>
      </c>
      <c r="E24" s="198">
        <v>15960</v>
      </c>
      <c r="F24" s="199">
        <v>0.19480281707331959</v>
      </c>
      <c r="G24" s="197">
        <v>6553</v>
      </c>
      <c r="H24" s="61">
        <v>0.12933978091384585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195</v>
      </c>
      <c r="C25" s="197">
        <v>1886</v>
      </c>
      <c r="D25" s="61">
        <v>1.4079144800197079E-2</v>
      </c>
      <c r="E25" s="198">
        <v>1355</v>
      </c>
      <c r="F25" s="199">
        <v>1.6538710346763661E-2</v>
      </c>
      <c r="G25" s="197">
        <v>342</v>
      </c>
      <c r="H25" s="61">
        <v>6.7502220467778543E-3</v>
      </c>
      <c r="I25" s="198">
        <v>90</v>
      </c>
      <c r="J25" s="200">
        <v>0.16635859519408502</v>
      </c>
      <c r="K25" s="197">
        <v>99</v>
      </c>
      <c r="L25" s="61">
        <v>0.12043795620437957</v>
      </c>
      <c r="M25" s="201"/>
      <c r="N25" s="201"/>
      <c r="O25" s="201"/>
      <c r="P25" s="201"/>
      <c r="Q25" s="201"/>
    </row>
    <row r="26" spans="2:17" ht="15" customHeight="1">
      <c r="B26" s="196" t="s">
        <v>196</v>
      </c>
      <c r="C26" s="197">
        <v>77</v>
      </c>
      <c r="D26" s="61">
        <v>5.7481132005046394E-4</v>
      </c>
      <c r="E26" s="198">
        <v>21</v>
      </c>
      <c r="F26" s="199">
        <v>2.5631949614910473E-4</v>
      </c>
      <c r="G26" s="197">
        <v>7</v>
      </c>
      <c r="H26" s="61">
        <v>1.3816243955393269E-4</v>
      </c>
      <c r="I26" s="198">
        <v>20</v>
      </c>
      <c r="J26" s="200">
        <v>3.6968576709796676E-2</v>
      </c>
      <c r="K26" s="197">
        <v>29</v>
      </c>
      <c r="L26" s="61">
        <v>3.5279805352798052E-2</v>
      </c>
      <c r="M26" s="201"/>
      <c r="N26" s="201"/>
      <c r="O26" s="201"/>
      <c r="P26" s="201"/>
      <c r="Q26" s="201"/>
    </row>
    <row r="27" spans="2:17" ht="15" customHeight="1">
      <c r="B27" s="196" t="s">
        <v>197</v>
      </c>
      <c r="C27" s="197">
        <v>32</v>
      </c>
      <c r="D27" s="61">
        <v>2.3888262651447853E-4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1.5815085158150853E-2</v>
      </c>
      <c r="M27" s="201"/>
      <c r="N27" s="201"/>
      <c r="O27" s="201"/>
      <c r="P27" s="201"/>
      <c r="Q27" s="201"/>
    </row>
    <row r="28" spans="2:17" ht="15" customHeight="1">
      <c r="B28" s="196" t="s">
        <v>198</v>
      </c>
      <c r="C28" s="197">
        <v>4552</v>
      </c>
      <c r="D28" s="61">
        <v>3.3981053621684569E-2</v>
      </c>
      <c r="E28" s="198">
        <v>1702</v>
      </c>
      <c r="F28" s="199">
        <v>2.0774084878370295E-2</v>
      </c>
      <c r="G28" s="197">
        <v>2790</v>
      </c>
      <c r="H28" s="61">
        <v>5.5067600907924605E-2</v>
      </c>
      <c r="I28" s="198">
        <v>32</v>
      </c>
      <c r="J28" s="204" t="s">
        <v>86</v>
      </c>
      <c r="K28" s="197">
        <v>28</v>
      </c>
      <c r="L28" s="61">
        <v>3.4063260340632603E-2</v>
      </c>
      <c r="M28" s="201"/>
      <c r="N28" s="201"/>
      <c r="O28" s="201"/>
      <c r="P28" s="201"/>
      <c r="Q28" s="201"/>
    </row>
    <row r="29" spans="2:17" ht="15" customHeight="1">
      <c r="B29" s="196" t="s">
        <v>218</v>
      </c>
      <c r="C29" s="197">
        <v>2543</v>
      </c>
      <c r="D29" s="61">
        <v>1.8983703725822466E-2</v>
      </c>
      <c r="E29" s="198">
        <v>2529</v>
      </c>
      <c r="F29" s="199">
        <v>3.0868190750527897E-2</v>
      </c>
      <c r="G29" s="197">
        <v>6</v>
      </c>
      <c r="H29" s="61">
        <v>1.1842494818908517E-4</v>
      </c>
      <c r="I29" s="198">
        <v>0</v>
      </c>
      <c r="J29" s="204" t="s">
        <v>86</v>
      </c>
      <c r="K29" s="197">
        <v>8</v>
      </c>
      <c r="L29" s="61">
        <v>9.7323600973236012E-3</v>
      </c>
      <c r="M29" s="201"/>
      <c r="N29" s="201"/>
      <c r="O29" s="201"/>
      <c r="P29" s="201"/>
      <c r="Q29" s="201"/>
    </row>
    <row r="30" spans="2:17" ht="15" customHeight="1">
      <c r="B30" s="196" t="s">
        <v>200</v>
      </c>
      <c r="C30" s="197">
        <v>810</v>
      </c>
      <c r="D30" s="61">
        <v>6.0467164836477379E-3</v>
      </c>
      <c r="E30" s="198">
        <v>804</v>
      </c>
      <c r="F30" s="199">
        <v>9.8133749954228654E-3</v>
      </c>
      <c r="G30" s="197">
        <v>6</v>
      </c>
      <c r="H30" s="61">
        <v>1.1842494818908517E-4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201</v>
      </c>
      <c r="C31" s="197">
        <v>7349</v>
      </c>
      <c r="D31" s="61">
        <v>5.486088819546571E-2</v>
      </c>
      <c r="E31" s="198">
        <v>3635</v>
      </c>
      <c r="F31" s="199">
        <v>4.4367684214380747E-2</v>
      </c>
      <c r="G31" s="197">
        <v>3714</v>
      </c>
      <c r="H31" s="61">
        <v>7.3305042929043718E-2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219</v>
      </c>
      <c r="C32" s="197">
        <v>18</v>
      </c>
      <c r="D32" s="61">
        <v>1.3437147741439417E-4</v>
      </c>
      <c r="E32" s="198">
        <v>14</v>
      </c>
      <c r="F32" s="199">
        <v>1.7087966409940313E-4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4.8661800486618006E-3</v>
      </c>
      <c r="M32" s="201"/>
      <c r="N32" s="201"/>
      <c r="O32" s="201"/>
      <c r="P32" s="201"/>
      <c r="Q32" s="201"/>
    </row>
    <row r="33" spans="2:17" ht="15" customHeight="1">
      <c r="B33" s="196" t="s">
        <v>203</v>
      </c>
      <c r="C33" s="197">
        <v>143</v>
      </c>
      <c r="D33" s="61">
        <v>1.067506737236576E-3</v>
      </c>
      <c r="E33" s="198">
        <v>98</v>
      </c>
      <c r="F33" s="199">
        <v>1.1961576486958221E-3</v>
      </c>
      <c r="G33" s="197">
        <v>10</v>
      </c>
      <c r="H33" s="61">
        <v>1.9737491364847529E-4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204</v>
      </c>
      <c r="C34" s="197">
        <v>24</v>
      </c>
      <c r="D34" s="61">
        <v>1.7916196988585888E-4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2.9197080291970802E-2</v>
      </c>
      <c r="M34" s="201"/>
      <c r="N34" s="201"/>
      <c r="O34" s="201"/>
      <c r="P34" s="201"/>
      <c r="Q34" s="201"/>
    </row>
    <row r="35" spans="2:17" ht="15" customHeight="1">
      <c r="B35" s="196" t="s">
        <v>205</v>
      </c>
      <c r="C35" s="197">
        <v>33</v>
      </c>
      <c r="D35" s="61">
        <v>2.4634770859305598E-4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206</v>
      </c>
      <c r="C36" s="197">
        <v>16</v>
      </c>
      <c r="D36" s="61">
        <v>1.1944131325723926E-4</v>
      </c>
      <c r="E36" s="198">
        <v>0</v>
      </c>
      <c r="F36" s="199">
        <v>0</v>
      </c>
      <c r="G36" s="197">
        <v>7</v>
      </c>
      <c r="H36" s="61">
        <v>1.3816243955393269E-4</v>
      </c>
      <c r="I36" s="198">
        <v>0</v>
      </c>
      <c r="J36" s="204" t="s">
        <v>86</v>
      </c>
      <c r="K36" s="197">
        <v>9</v>
      </c>
      <c r="L36" s="61">
        <v>1.0948905109489052E-2</v>
      </c>
      <c r="M36" s="201"/>
      <c r="N36" s="201"/>
      <c r="O36" s="201"/>
      <c r="P36" s="201"/>
      <c r="Q36" s="201"/>
    </row>
    <row r="37" spans="2:17" ht="15" customHeight="1">
      <c r="B37" s="196" t="s">
        <v>207</v>
      </c>
      <c r="C37" s="197">
        <v>12</v>
      </c>
      <c r="D37" s="61">
        <v>8.9580984942929441E-5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1.4598540145985401E-2</v>
      </c>
      <c r="M37" s="201"/>
      <c r="N37" s="201"/>
      <c r="O37" s="201"/>
      <c r="P37" s="201"/>
      <c r="Q37" s="201"/>
    </row>
    <row r="38" spans="2:17" ht="15" customHeight="1">
      <c r="B38" s="196" t="s">
        <v>208</v>
      </c>
      <c r="C38" s="197">
        <v>157</v>
      </c>
      <c r="D38" s="61">
        <v>1.1720178863366603E-3</v>
      </c>
      <c r="E38" s="198">
        <v>97</v>
      </c>
      <c r="F38" s="199">
        <v>1.1839519584030075E-3</v>
      </c>
      <c r="G38" s="197">
        <v>6</v>
      </c>
      <c r="H38" s="61">
        <v>1.1842494818908517E-4</v>
      </c>
      <c r="I38" s="198">
        <v>40</v>
      </c>
      <c r="J38" s="200">
        <v>7.3937153419593352E-2</v>
      </c>
      <c r="K38" s="197">
        <v>14</v>
      </c>
      <c r="L38" s="61">
        <v>1.7031630170316302E-2</v>
      </c>
      <c r="M38" s="201"/>
      <c r="N38" s="201"/>
      <c r="O38" s="201"/>
      <c r="P38" s="201"/>
      <c r="Q38" s="201"/>
    </row>
    <row r="39" spans="2:17" ht="15" customHeight="1">
      <c r="B39" s="188" t="s">
        <v>220</v>
      </c>
      <c r="C39" s="206">
        <v>133957</v>
      </c>
      <c r="D39" s="207">
        <v>1</v>
      </c>
      <c r="E39" s="206">
        <v>81929</v>
      </c>
      <c r="F39" s="207">
        <v>1</v>
      </c>
      <c r="G39" s="206">
        <v>50665</v>
      </c>
      <c r="H39" s="208">
        <v>1</v>
      </c>
      <c r="I39" s="206">
        <v>541</v>
      </c>
      <c r="J39" s="208">
        <v>1</v>
      </c>
      <c r="K39" s="206">
        <v>822</v>
      </c>
      <c r="L39" s="207">
        <v>1</v>
      </c>
    </row>
    <row r="40" spans="2:17" ht="30" customHeight="1">
      <c r="B40" s="209" t="s">
        <v>221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9.7109375" style="178" customWidth="1"/>
    <col min="6" max="6" width="21.7109375" style="178" customWidth="1"/>
    <col min="7" max="8" width="11.7109375" style="178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223</v>
      </c>
      <c r="C5" s="102"/>
      <c r="D5" s="102"/>
      <c r="E5" s="211"/>
      <c r="F5" s="102" t="s">
        <v>224</v>
      </c>
      <c r="G5" s="102"/>
      <c r="H5" s="102"/>
    </row>
    <row r="6" spans="2:8" ht="30" customHeight="1">
      <c r="B6" s="48"/>
      <c r="C6" s="68" t="str">
        <f>'[3]Cuotas Plazas Autorizadas05'!$C$7</f>
        <v>febrero 2012</v>
      </c>
      <c r="D6" s="48" t="s">
        <v>49</v>
      </c>
      <c r="F6" s="48"/>
      <c r="G6" s="68" t="str">
        <f>'[3]Cuotas Plazas Autorizadas05'!$C$7</f>
        <v>febrero 2012</v>
      </c>
      <c r="H6" s="48" t="s">
        <v>49</v>
      </c>
    </row>
    <row r="7" spans="2:8" ht="15" customHeight="1">
      <c r="B7" s="212" t="s">
        <v>177</v>
      </c>
      <c r="C7" s="213">
        <v>47089</v>
      </c>
      <c r="D7" s="214">
        <f t="shared" ref="D7:D17" si="0">IFERROR(C7/$C$7,"-")</f>
        <v>1</v>
      </c>
      <c r="F7" s="212" t="s">
        <v>177</v>
      </c>
      <c r="G7" s="213">
        <v>39747</v>
      </c>
      <c r="H7" s="214">
        <f>IFERROR(G7/$G$7,"-")</f>
        <v>1</v>
      </c>
    </row>
    <row r="8" spans="2:8" ht="15" customHeight="1">
      <c r="B8" s="215" t="s">
        <v>147</v>
      </c>
      <c r="C8" s="216">
        <v>33759</v>
      </c>
      <c r="D8" s="217">
        <f t="shared" si="0"/>
        <v>0.71691902567478605</v>
      </c>
      <c r="E8" s="201"/>
      <c r="F8" s="215" t="s">
        <v>147</v>
      </c>
      <c r="G8" s="216">
        <v>16541</v>
      </c>
      <c r="H8" s="217">
        <f t="shared" ref="H8:H31" si="1">IFERROR(G8/$G$7,"-")</f>
        <v>0.41615719425365438</v>
      </c>
    </row>
    <row r="9" spans="2:8" ht="15" customHeight="1">
      <c r="B9" s="62" t="s">
        <v>225</v>
      </c>
      <c r="C9" s="218">
        <v>477</v>
      </c>
      <c r="D9" s="219">
        <f t="shared" si="0"/>
        <v>1.0129754295058293E-2</v>
      </c>
      <c r="E9" s="201"/>
      <c r="F9" s="62" t="s">
        <v>225</v>
      </c>
      <c r="G9" s="218">
        <v>190</v>
      </c>
      <c r="H9" s="219">
        <f t="shared" si="1"/>
        <v>4.7802349862882737E-3</v>
      </c>
    </row>
    <row r="10" spans="2:8" ht="15" customHeight="1">
      <c r="B10" s="62" t="s">
        <v>226</v>
      </c>
      <c r="C10" s="218">
        <v>1155</v>
      </c>
      <c r="D10" s="219">
        <f t="shared" si="0"/>
        <v>2.4528021406273227E-2</v>
      </c>
      <c r="E10" s="201"/>
      <c r="F10" s="62" t="s">
        <v>226</v>
      </c>
      <c r="G10" s="218">
        <v>96</v>
      </c>
      <c r="H10" s="219">
        <f t="shared" si="1"/>
        <v>2.415276624650917E-3</v>
      </c>
    </row>
    <row r="11" spans="2:8" ht="15" customHeight="1">
      <c r="B11" s="62" t="s">
        <v>227</v>
      </c>
      <c r="C11" s="218">
        <v>8562</v>
      </c>
      <c r="D11" s="219">
        <f t="shared" si="0"/>
        <v>0.18182590413897087</v>
      </c>
      <c r="E11" s="201"/>
      <c r="F11" s="62" t="s">
        <v>227</v>
      </c>
      <c r="G11" s="218">
        <v>4905</v>
      </c>
      <c r="H11" s="219">
        <f t="shared" si="1"/>
        <v>0.12340554004075779</v>
      </c>
    </row>
    <row r="12" spans="2:8" ht="15" customHeight="1">
      <c r="B12" s="62" t="s">
        <v>228</v>
      </c>
      <c r="C12" s="218">
        <v>18133</v>
      </c>
      <c r="D12" s="219">
        <f t="shared" si="0"/>
        <v>0.38507931788740468</v>
      </c>
      <c r="E12" s="201"/>
      <c r="F12" s="62" t="s">
        <v>228</v>
      </c>
      <c r="G12" s="218">
        <v>9739</v>
      </c>
      <c r="H12" s="219">
        <f t="shared" si="1"/>
        <v>0.24502478174453418</v>
      </c>
    </row>
    <row r="13" spans="2:8" ht="15" customHeight="1">
      <c r="B13" s="62" t="s">
        <v>229</v>
      </c>
      <c r="C13" s="218">
        <v>5432</v>
      </c>
      <c r="D13" s="219">
        <f t="shared" si="0"/>
        <v>0.11535602794707893</v>
      </c>
      <c r="E13" s="201"/>
      <c r="F13" s="62" t="s">
        <v>229</v>
      </c>
      <c r="G13" s="218">
        <v>1611</v>
      </c>
      <c r="H13" s="219">
        <f t="shared" si="1"/>
        <v>4.0531360857423204E-2</v>
      </c>
    </row>
    <row r="14" spans="2:8" ht="15" hidden="1" customHeight="1">
      <c r="B14" s="62" t="s">
        <v>230</v>
      </c>
      <c r="C14" s="218" t="s">
        <v>86</v>
      </c>
      <c r="D14" s="219" t="str">
        <f t="shared" si="0"/>
        <v>-</v>
      </c>
      <c r="E14" s="201"/>
      <c r="F14" s="62" t="s">
        <v>230</v>
      </c>
      <c r="G14" s="218" t="s">
        <v>86</v>
      </c>
      <c r="H14" s="219" t="str">
        <f t="shared" si="1"/>
        <v>-</v>
      </c>
    </row>
    <row r="15" spans="2:8" ht="15" customHeight="1">
      <c r="B15" s="215" t="s">
        <v>148</v>
      </c>
      <c r="C15" s="216">
        <v>13294</v>
      </c>
      <c r="D15" s="217">
        <f t="shared" si="0"/>
        <v>0.28231646456709636</v>
      </c>
      <c r="E15" s="201"/>
      <c r="F15" s="215" t="s">
        <v>148</v>
      </c>
      <c r="G15" s="216">
        <v>23186</v>
      </c>
      <c r="H15" s="217">
        <f t="shared" si="1"/>
        <v>0.58333962311621002</v>
      </c>
    </row>
    <row r="16" spans="2:8" ht="15" customHeight="1">
      <c r="B16" s="62" t="s">
        <v>231</v>
      </c>
      <c r="C16" s="218">
        <v>1041</v>
      </c>
      <c r="D16" s="219">
        <f t="shared" si="0"/>
        <v>2.2107073838900804E-2</v>
      </c>
      <c r="E16" s="201"/>
      <c r="F16" s="62" t="s">
        <v>231</v>
      </c>
      <c r="G16" s="218">
        <v>3808</v>
      </c>
      <c r="H16" s="219">
        <f t="shared" si="1"/>
        <v>9.5805972777819715E-2</v>
      </c>
    </row>
    <row r="17" spans="2:10" ht="15" customHeight="1">
      <c r="B17" s="62" t="s">
        <v>232</v>
      </c>
      <c r="C17" s="218">
        <v>5645</v>
      </c>
      <c r="D17" s="219">
        <f t="shared" si="0"/>
        <v>0.11987937734927477</v>
      </c>
      <c r="E17" s="201"/>
      <c r="F17" s="62" t="s">
        <v>232</v>
      </c>
      <c r="G17" s="218">
        <v>5173</v>
      </c>
      <c r="H17" s="219">
        <f t="shared" si="1"/>
        <v>0.13014818728457495</v>
      </c>
    </row>
    <row r="18" spans="2:10" ht="15" customHeight="1">
      <c r="B18" s="62" t="s">
        <v>233</v>
      </c>
      <c r="C18" s="218">
        <v>6604</v>
      </c>
      <c r="D18" s="219">
        <f>IFERROR(C18/$C$7,"-")</f>
        <v>0.14024506785024105</v>
      </c>
      <c r="E18" s="201"/>
      <c r="F18" s="62" t="s">
        <v>233</v>
      </c>
      <c r="G18" s="218">
        <v>13987</v>
      </c>
      <c r="H18" s="219">
        <f t="shared" si="1"/>
        <v>0.35190077238533723</v>
      </c>
    </row>
    <row r="19" spans="2:10" ht="15" hidden="1" customHeight="1">
      <c r="B19" s="62" t="s">
        <v>234</v>
      </c>
      <c r="C19" s="220" t="s">
        <v>86</v>
      </c>
      <c r="D19" s="221" t="str">
        <f t="shared" ref="D19:D31" si="2">IFERROR(C19/$C$7,"-")</f>
        <v>-</v>
      </c>
      <c r="E19" s="201"/>
      <c r="F19" s="62" t="s">
        <v>234</v>
      </c>
      <c r="G19" s="220" t="s">
        <v>86</v>
      </c>
      <c r="H19" s="221" t="str">
        <f t="shared" si="1"/>
        <v>-</v>
      </c>
    </row>
    <row r="20" spans="2:10" ht="15" customHeight="1">
      <c r="B20" s="62" t="s">
        <v>235</v>
      </c>
      <c r="C20" s="218" t="s">
        <v>86</v>
      </c>
      <c r="D20" s="219" t="str">
        <f t="shared" si="2"/>
        <v>-</v>
      </c>
      <c r="E20" s="201"/>
      <c r="F20" s="62" t="s">
        <v>235</v>
      </c>
      <c r="G20" s="218">
        <v>218</v>
      </c>
      <c r="H20" s="219">
        <f t="shared" si="1"/>
        <v>5.4846906684781239E-3</v>
      </c>
    </row>
    <row r="21" spans="2:10" ht="15" customHeight="1">
      <c r="B21" s="62" t="s">
        <v>230</v>
      </c>
      <c r="C21" s="222">
        <v>4</v>
      </c>
      <c r="D21" s="219">
        <f t="shared" si="2"/>
        <v>8.4945528679734126E-5</v>
      </c>
      <c r="E21" s="201"/>
      <c r="F21" s="62" t="s">
        <v>230</v>
      </c>
      <c r="G21" s="222" t="s">
        <v>86</v>
      </c>
      <c r="H21" s="219" t="str">
        <f t="shared" si="1"/>
        <v>-</v>
      </c>
    </row>
    <row r="22" spans="2:10" ht="15" customHeight="1">
      <c r="B22" s="215" t="s">
        <v>179</v>
      </c>
      <c r="C22" s="223">
        <v>22</v>
      </c>
      <c r="D22" s="217">
        <f t="shared" si="2"/>
        <v>4.6720040773853768E-4</v>
      </c>
      <c r="E22" s="201"/>
      <c r="F22" s="215" t="s">
        <v>179</v>
      </c>
      <c r="G22" s="223">
        <v>0</v>
      </c>
      <c r="H22" s="217">
        <f t="shared" si="1"/>
        <v>0</v>
      </c>
    </row>
    <row r="23" spans="2:10" ht="15" customHeight="1">
      <c r="B23" s="62" t="s">
        <v>236</v>
      </c>
      <c r="C23" s="218">
        <v>22</v>
      </c>
      <c r="D23" s="219">
        <f t="shared" si="2"/>
        <v>4.6720040773853768E-4</v>
      </c>
      <c r="E23" s="201"/>
      <c r="F23" s="62" t="s">
        <v>236</v>
      </c>
      <c r="G23" s="218" t="s">
        <v>86</v>
      </c>
      <c r="H23" s="219" t="str">
        <f t="shared" si="1"/>
        <v>-</v>
      </c>
    </row>
    <row r="24" spans="2:10" ht="15" hidden="1" customHeight="1">
      <c r="B24" s="62" t="s">
        <v>237</v>
      </c>
      <c r="C24" s="218" t="s">
        <v>86</v>
      </c>
      <c r="D24" s="219" t="str">
        <f t="shared" si="2"/>
        <v>-</v>
      </c>
      <c r="E24" s="201"/>
      <c r="F24" s="62" t="s">
        <v>237</v>
      </c>
      <c r="G24" s="218" t="s">
        <v>86</v>
      </c>
      <c r="H24" s="219" t="str">
        <f t="shared" si="1"/>
        <v>-</v>
      </c>
    </row>
    <row r="25" spans="2:10" ht="15" hidden="1" customHeight="1">
      <c r="B25" s="62" t="s">
        <v>230</v>
      </c>
      <c r="C25" s="218">
        <v>0</v>
      </c>
      <c r="D25" s="219">
        <f t="shared" si="2"/>
        <v>0</v>
      </c>
      <c r="E25" s="201"/>
      <c r="F25" s="62" t="s">
        <v>230</v>
      </c>
      <c r="G25" s="218" t="s">
        <v>86</v>
      </c>
      <c r="H25" s="219" t="str">
        <f t="shared" si="1"/>
        <v>-</v>
      </c>
    </row>
    <row r="26" spans="2:10" ht="15" customHeight="1">
      <c r="B26" s="215" t="s">
        <v>180</v>
      </c>
      <c r="C26" s="216">
        <v>14</v>
      </c>
      <c r="D26" s="217">
        <f t="shared" si="2"/>
        <v>2.973093503790694E-4</v>
      </c>
      <c r="E26" s="201"/>
      <c r="F26" s="215" t="s">
        <v>180</v>
      </c>
      <c r="G26" s="216">
        <v>20</v>
      </c>
      <c r="H26" s="217">
        <f t="shared" si="1"/>
        <v>5.0318263013560767E-4</v>
      </c>
    </row>
    <row r="27" spans="2:10" ht="15" hidden="1" customHeight="1">
      <c r="B27" s="62" t="s">
        <v>238</v>
      </c>
      <c r="C27" s="222" t="s">
        <v>86</v>
      </c>
      <c r="D27" s="219" t="str">
        <f t="shared" si="2"/>
        <v>-</v>
      </c>
      <c r="E27" s="201"/>
      <c r="F27" s="62" t="s">
        <v>238</v>
      </c>
      <c r="G27" s="222" t="s">
        <v>86</v>
      </c>
      <c r="H27" s="219" t="str">
        <f t="shared" si="1"/>
        <v>-</v>
      </c>
    </row>
    <row r="28" spans="2:10" ht="15" hidden="1" customHeight="1">
      <c r="B28" s="62" t="s">
        <v>239</v>
      </c>
      <c r="C28" s="222" t="s">
        <v>86</v>
      </c>
      <c r="D28" s="219" t="str">
        <f t="shared" si="2"/>
        <v>-</v>
      </c>
      <c r="E28" s="201"/>
      <c r="F28" s="62" t="s">
        <v>239</v>
      </c>
      <c r="G28" s="222" t="s">
        <v>86</v>
      </c>
      <c r="H28" s="219" t="str">
        <f t="shared" si="1"/>
        <v>-</v>
      </c>
    </row>
    <row r="29" spans="2:10" ht="15" customHeight="1">
      <c r="B29" s="62" t="s">
        <v>240</v>
      </c>
      <c r="C29" s="222">
        <v>5</v>
      </c>
      <c r="D29" s="219">
        <f t="shared" si="2"/>
        <v>1.0618191084966765E-4</v>
      </c>
      <c r="E29" s="224"/>
      <c r="F29" s="62" t="s">
        <v>240</v>
      </c>
      <c r="G29" s="222" t="s">
        <v>86</v>
      </c>
      <c r="H29" s="219" t="str">
        <f t="shared" si="1"/>
        <v>-</v>
      </c>
    </row>
    <row r="30" spans="2:10" ht="15" customHeight="1">
      <c r="B30" s="62" t="s">
        <v>241</v>
      </c>
      <c r="C30" s="222">
        <v>9</v>
      </c>
      <c r="D30" s="219">
        <f t="shared" si="2"/>
        <v>1.9112743952940178E-4</v>
      </c>
      <c r="E30" s="224"/>
      <c r="F30" s="62" t="s">
        <v>241</v>
      </c>
      <c r="G30" s="222">
        <v>20</v>
      </c>
      <c r="H30" s="219">
        <f t="shared" si="1"/>
        <v>5.0318263013560767E-4</v>
      </c>
    </row>
    <row r="31" spans="2:10" ht="15" customHeight="1" thickBot="1">
      <c r="B31" s="62" t="s">
        <v>230</v>
      </c>
      <c r="C31" s="222">
        <v>0</v>
      </c>
      <c r="D31" s="219">
        <f t="shared" si="2"/>
        <v>0</v>
      </c>
      <c r="E31" s="201"/>
      <c r="F31" s="62" t="s">
        <v>230</v>
      </c>
      <c r="G31" s="222" t="s">
        <v>86</v>
      </c>
      <c r="H31" s="219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201"/>
      <c r="F32" s="63" t="s">
        <v>242</v>
      </c>
      <c r="G32" s="63"/>
      <c r="H32" s="63"/>
      <c r="J32" s="41" t="s">
        <v>45</v>
      </c>
    </row>
    <row r="33" spans="2:8" ht="15" customHeight="1">
      <c r="C33" s="201"/>
      <c r="D33" s="201"/>
      <c r="E33" s="201"/>
      <c r="F33" s="201"/>
      <c r="G33" s="201"/>
    </row>
    <row r="34" spans="2:8" ht="54" customHeight="1">
      <c r="B34" s="102" t="s">
        <v>243</v>
      </c>
      <c r="C34" s="102"/>
      <c r="D34" s="102"/>
      <c r="E34" s="211"/>
      <c r="F34" s="102" t="s">
        <v>244</v>
      </c>
      <c r="G34" s="102"/>
      <c r="H34" s="102"/>
    </row>
    <row r="35" spans="2:8" ht="30" customHeight="1">
      <c r="B35" s="48"/>
      <c r="C35" s="68" t="str">
        <f>'[3]Cuotas Plazas Autorizadas05'!$C$7</f>
        <v>febrero 2012</v>
      </c>
      <c r="D35" s="48" t="s">
        <v>49</v>
      </c>
      <c r="F35" s="48"/>
      <c r="G35" s="68" t="str">
        <f>'[3]Cuotas Plazas Autorizadas05'!$C$7</f>
        <v>febrero 2012</v>
      </c>
      <c r="H35" s="48" t="s">
        <v>49</v>
      </c>
    </row>
    <row r="36" spans="2:8" ht="15" customHeight="1">
      <c r="B36" s="212" t="s">
        <v>177</v>
      </c>
      <c r="C36" s="213">
        <v>22513</v>
      </c>
      <c r="D36" s="214">
        <f>IFERROR(C36/$C$36,"-")</f>
        <v>1</v>
      </c>
      <c r="F36" s="212" t="s">
        <v>177</v>
      </c>
      <c r="G36" s="213">
        <v>2543</v>
      </c>
      <c r="H36" s="214">
        <f>IFERROR(G36/$G$36,"-")</f>
        <v>1</v>
      </c>
    </row>
    <row r="37" spans="2:8" ht="15" customHeight="1">
      <c r="B37" s="215" t="s">
        <v>147</v>
      </c>
      <c r="C37" s="216">
        <v>15960</v>
      </c>
      <c r="D37" s="217">
        <f t="shared" ref="D37:D60" si="3">IFERROR(C37/$C$36,"-")</f>
        <v>0.70892373295429312</v>
      </c>
      <c r="E37" s="201"/>
      <c r="F37" s="215" t="s">
        <v>147</v>
      </c>
      <c r="G37" s="216">
        <v>2529</v>
      </c>
      <c r="H37" s="217">
        <f t="shared" ref="H37:H60" si="4">IFERROR(G37/$G$36,"-")</f>
        <v>0.99449469130947699</v>
      </c>
    </row>
    <row r="38" spans="2:8" ht="15" customHeight="1">
      <c r="B38" s="62" t="s">
        <v>225</v>
      </c>
      <c r="C38" s="218">
        <v>145</v>
      </c>
      <c r="D38" s="219">
        <f t="shared" si="3"/>
        <v>6.4407231377426374E-3</v>
      </c>
      <c r="E38" s="201"/>
      <c r="F38" s="62" t="s">
        <v>225</v>
      </c>
      <c r="G38" s="218">
        <v>218</v>
      </c>
      <c r="H38" s="219">
        <f t="shared" si="4"/>
        <v>8.5725521038143931E-2</v>
      </c>
    </row>
    <row r="39" spans="2:8" ht="15" customHeight="1">
      <c r="B39" s="62" t="s">
        <v>226</v>
      </c>
      <c r="C39" s="218">
        <v>317</v>
      </c>
      <c r="D39" s="219">
        <f t="shared" si="3"/>
        <v>1.4080753342513215E-2</v>
      </c>
      <c r="E39" s="201"/>
      <c r="F39" s="62" t="s">
        <v>226</v>
      </c>
      <c r="G39" s="218">
        <v>680</v>
      </c>
      <c r="H39" s="219">
        <f t="shared" si="4"/>
        <v>0.26740070782540309</v>
      </c>
    </row>
    <row r="40" spans="2:8" ht="15" customHeight="1">
      <c r="B40" s="62" t="s">
        <v>227</v>
      </c>
      <c r="C40" s="218">
        <v>3163</v>
      </c>
      <c r="D40" s="219">
        <f t="shared" si="3"/>
        <v>0.1404966019633101</v>
      </c>
      <c r="E40" s="201"/>
      <c r="F40" s="62" t="s">
        <v>227</v>
      </c>
      <c r="G40" s="218">
        <v>907</v>
      </c>
      <c r="H40" s="219">
        <f t="shared" si="4"/>
        <v>0.35666535587888321</v>
      </c>
    </row>
    <row r="41" spans="2:8" ht="15" customHeight="1">
      <c r="B41" s="62" t="s">
        <v>228</v>
      </c>
      <c r="C41" s="218">
        <v>11241</v>
      </c>
      <c r="D41" s="219">
        <f t="shared" si="3"/>
        <v>0.49931150890596543</v>
      </c>
      <c r="E41" s="201"/>
      <c r="F41" s="62" t="s">
        <v>228</v>
      </c>
      <c r="G41" s="218">
        <v>408</v>
      </c>
      <c r="H41" s="219">
        <f t="shared" si="4"/>
        <v>0.16044042469524183</v>
      </c>
    </row>
    <row r="42" spans="2:8" ht="15" customHeight="1">
      <c r="B42" s="62" t="s">
        <v>229</v>
      </c>
      <c r="C42" s="218">
        <v>1094</v>
      </c>
      <c r="D42" s="219">
        <f t="shared" si="3"/>
        <v>4.859414560476169E-2</v>
      </c>
      <c r="E42" s="201"/>
      <c r="F42" s="62" t="s">
        <v>229</v>
      </c>
      <c r="G42" s="218">
        <v>316</v>
      </c>
      <c r="H42" s="219">
        <f t="shared" si="4"/>
        <v>0.12426268187180496</v>
      </c>
    </row>
    <row r="43" spans="2:8" ht="15" customHeight="1">
      <c r="B43" s="62" t="s">
        <v>230</v>
      </c>
      <c r="C43" s="218" t="s">
        <v>86</v>
      </c>
      <c r="D43" s="219" t="str">
        <f t="shared" si="3"/>
        <v>-</v>
      </c>
      <c r="E43" s="201"/>
      <c r="F43" s="62" t="s">
        <v>230</v>
      </c>
      <c r="G43" s="218" t="s">
        <v>86</v>
      </c>
      <c r="H43" s="219" t="str">
        <f t="shared" si="4"/>
        <v>-</v>
      </c>
    </row>
    <row r="44" spans="2:8" ht="15" customHeight="1">
      <c r="B44" s="215" t="s">
        <v>148</v>
      </c>
      <c r="C44" s="216">
        <v>6553</v>
      </c>
      <c r="D44" s="217">
        <f t="shared" si="3"/>
        <v>0.29107626704570694</v>
      </c>
      <c r="E44" s="201"/>
      <c r="F44" s="215" t="s">
        <v>148</v>
      </c>
      <c r="G44" s="216">
        <v>6</v>
      </c>
      <c r="H44" s="217">
        <f t="shared" si="4"/>
        <v>2.3594180102241447E-3</v>
      </c>
    </row>
    <row r="45" spans="2:8" ht="15" customHeight="1">
      <c r="B45" s="62" t="s">
        <v>231</v>
      </c>
      <c r="C45" s="218">
        <v>182</v>
      </c>
      <c r="D45" s="219">
        <f t="shared" si="3"/>
        <v>8.0842180073735174E-3</v>
      </c>
      <c r="E45" s="201"/>
      <c r="F45" s="62" t="s">
        <v>231</v>
      </c>
      <c r="G45" s="218" t="s">
        <v>86</v>
      </c>
      <c r="H45" s="219" t="str">
        <f t="shared" si="4"/>
        <v>-</v>
      </c>
    </row>
    <row r="46" spans="2:8" ht="15" customHeight="1">
      <c r="B46" s="62" t="s">
        <v>232</v>
      </c>
      <c r="C46" s="218">
        <v>1262</v>
      </c>
      <c r="D46" s="219">
        <f t="shared" si="3"/>
        <v>5.6056500688491093E-2</v>
      </c>
      <c r="E46" s="201"/>
      <c r="F46" s="62" t="s">
        <v>232</v>
      </c>
      <c r="G46" s="218" t="s">
        <v>86</v>
      </c>
      <c r="H46" s="219" t="str">
        <f t="shared" si="4"/>
        <v>-</v>
      </c>
    </row>
    <row r="47" spans="2:8" ht="15" customHeight="1">
      <c r="B47" s="62" t="s">
        <v>233</v>
      </c>
      <c r="C47" s="218">
        <v>5109</v>
      </c>
      <c r="D47" s="219">
        <f t="shared" si="3"/>
        <v>0.22693554834984231</v>
      </c>
      <c r="E47" s="201"/>
      <c r="F47" s="62" t="s">
        <v>233</v>
      </c>
      <c r="G47" s="218" t="s">
        <v>86</v>
      </c>
      <c r="H47" s="219" t="str">
        <f t="shared" si="4"/>
        <v>-</v>
      </c>
    </row>
    <row r="48" spans="2:8" ht="15" customHeight="1">
      <c r="B48" s="62" t="s">
        <v>234</v>
      </c>
      <c r="C48" s="220" t="s">
        <v>86</v>
      </c>
      <c r="D48" s="221" t="str">
        <f t="shared" si="3"/>
        <v>-</v>
      </c>
      <c r="E48" s="201"/>
      <c r="F48" s="62" t="s">
        <v>234</v>
      </c>
      <c r="G48" s="220" t="s">
        <v>86</v>
      </c>
      <c r="H48" s="221" t="str">
        <f t="shared" si="4"/>
        <v>-</v>
      </c>
    </row>
    <row r="49" spans="2:8" ht="15" customHeight="1">
      <c r="B49" s="62" t="s">
        <v>235</v>
      </c>
      <c r="C49" s="218" t="s">
        <v>86</v>
      </c>
      <c r="D49" s="219" t="str">
        <f t="shared" si="3"/>
        <v>-</v>
      </c>
      <c r="E49" s="201"/>
      <c r="F49" s="62" t="s">
        <v>235</v>
      </c>
      <c r="G49" s="218" t="s">
        <v>86</v>
      </c>
      <c r="H49" s="219" t="str">
        <f t="shared" si="4"/>
        <v>-</v>
      </c>
    </row>
    <row r="50" spans="2:8" ht="15" customHeight="1">
      <c r="B50" s="62" t="s">
        <v>230</v>
      </c>
      <c r="C50" s="222" t="s">
        <v>86</v>
      </c>
      <c r="D50" s="219" t="str">
        <f t="shared" si="3"/>
        <v>-</v>
      </c>
      <c r="E50" s="201"/>
      <c r="F50" s="62" t="s">
        <v>230</v>
      </c>
      <c r="G50" s="222">
        <v>6</v>
      </c>
      <c r="H50" s="219">
        <f t="shared" si="4"/>
        <v>2.3594180102241447E-3</v>
      </c>
    </row>
    <row r="51" spans="2:8" ht="15" customHeight="1">
      <c r="B51" s="215" t="s">
        <v>179</v>
      </c>
      <c r="C51" s="223">
        <v>0</v>
      </c>
      <c r="D51" s="217">
        <f t="shared" si="3"/>
        <v>0</v>
      </c>
      <c r="E51" s="201"/>
      <c r="F51" s="215" t="s">
        <v>179</v>
      </c>
      <c r="G51" s="223">
        <v>0</v>
      </c>
      <c r="H51" s="217">
        <f t="shared" si="4"/>
        <v>0</v>
      </c>
    </row>
    <row r="52" spans="2:8" ht="15" customHeight="1">
      <c r="B52" s="62" t="s">
        <v>236</v>
      </c>
      <c r="C52" s="218" t="s">
        <v>86</v>
      </c>
      <c r="D52" s="219" t="str">
        <f t="shared" si="3"/>
        <v>-</v>
      </c>
      <c r="E52" s="201"/>
      <c r="F52" s="62" t="s">
        <v>236</v>
      </c>
      <c r="G52" s="218" t="s">
        <v>86</v>
      </c>
      <c r="H52" s="219" t="str">
        <f t="shared" si="4"/>
        <v>-</v>
      </c>
    </row>
    <row r="53" spans="2:8" ht="15" customHeight="1">
      <c r="B53" s="62" t="s">
        <v>237</v>
      </c>
      <c r="C53" s="218" t="s">
        <v>86</v>
      </c>
      <c r="D53" s="219" t="str">
        <f t="shared" si="3"/>
        <v>-</v>
      </c>
      <c r="E53" s="201"/>
      <c r="F53" s="62" t="s">
        <v>237</v>
      </c>
      <c r="G53" s="218" t="s">
        <v>86</v>
      </c>
      <c r="H53" s="219" t="str">
        <f t="shared" si="4"/>
        <v>-</v>
      </c>
    </row>
    <row r="54" spans="2:8" ht="15" customHeight="1">
      <c r="B54" s="62" t="s">
        <v>230</v>
      </c>
      <c r="C54" s="218" t="s">
        <v>86</v>
      </c>
      <c r="D54" s="219" t="str">
        <f t="shared" si="3"/>
        <v>-</v>
      </c>
      <c r="E54" s="201"/>
      <c r="F54" s="62" t="s">
        <v>230</v>
      </c>
      <c r="G54" s="218">
        <v>0</v>
      </c>
      <c r="H54" s="219">
        <f t="shared" si="4"/>
        <v>0</v>
      </c>
    </row>
    <row r="55" spans="2:8" ht="15" customHeight="1">
      <c r="B55" s="215" t="s">
        <v>180</v>
      </c>
      <c r="C55" s="216">
        <v>0</v>
      </c>
      <c r="D55" s="217">
        <f t="shared" si="3"/>
        <v>0</v>
      </c>
      <c r="E55" s="201"/>
      <c r="F55" s="215" t="s">
        <v>180</v>
      </c>
      <c r="G55" s="216">
        <v>8</v>
      </c>
      <c r="H55" s="217">
        <f t="shared" si="4"/>
        <v>3.1458906802988595E-3</v>
      </c>
    </row>
    <row r="56" spans="2:8" ht="15" customHeight="1">
      <c r="B56" s="62" t="s">
        <v>238</v>
      </c>
      <c r="C56" s="222" t="s">
        <v>86</v>
      </c>
      <c r="D56" s="219" t="str">
        <f t="shared" si="3"/>
        <v>-</v>
      </c>
      <c r="E56" s="201"/>
      <c r="F56" s="62" t="s">
        <v>238</v>
      </c>
      <c r="G56" s="222">
        <v>8</v>
      </c>
      <c r="H56" s="219">
        <f t="shared" si="4"/>
        <v>3.1458906802988595E-3</v>
      </c>
    </row>
    <row r="57" spans="2:8" ht="15" customHeight="1">
      <c r="B57" s="62" t="s">
        <v>239</v>
      </c>
      <c r="C57" s="222" t="s">
        <v>86</v>
      </c>
      <c r="D57" s="219" t="str">
        <f t="shared" si="3"/>
        <v>-</v>
      </c>
      <c r="E57" s="201"/>
      <c r="F57" s="62" t="s">
        <v>239</v>
      </c>
      <c r="G57" s="222" t="s">
        <v>86</v>
      </c>
      <c r="H57" s="219" t="str">
        <f t="shared" si="4"/>
        <v>-</v>
      </c>
    </row>
    <row r="58" spans="2:8" ht="15" customHeight="1">
      <c r="B58" s="62" t="s">
        <v>240</v>
      </c>
      <c r="C58" s="222" t="s">
        <v>86</v>
      </c>
      <c r="D58" s="219" t="str">
        <f t="shared" si="3"/>
        <v>-</v>
      </c>
      <c r="E58" s="224"/>
      <c r="F58" s="62" t="s">
        <v>240</v>
      </c>
      <c r="G58" s="222" t="s">
        <v>86</v>
      </c>
      <c r="H58" s="219" t="str">
        <f t="shared" si="4"/>
        <v>-</v>
      </c>
    </row>
    <row r="59" spans="2:8" ht="15" customHeight="1">
      <c r="B59" s="62" t="s">
        <v>241</v>
      </c>
      <c r="C59" s="222" t="s">
        <v>86</v>
      </c>
      <c r="D59" s="219" t="str">
        <f t="shared" si="3"/>
        <v>-</v>
      </c>
      <c r="E59" s="224"/>
      <c r="F59" s="62" t="s">
        <v>241</v>
      </c>
      <c r="G59" s="222" t="s">
        <v>86</v>
      </c>
      <c r="H59" s="219" t="str">
        <f t="shared" si="4"/>
        <v>-</v>
      </c>
    </row>
    <row r="60" spans="2:8" ht="15" customHeight="1">
      <c r="B60" s="62" t="s">
        <v>230</v>
      </c>
      <c r="C60" s="222" t="s">
        <v>86</v>
      </c>
      <c r="D60" s="219" t="str">
        <f t="shared" si="3"/>
        <v>-</v>
      </c>
      <c r="E60" s="201"/>
      <c r="F60" s="62" t="s">
        <v>230</v>
      </c>
      <c r="G60" s="222">
        <v>0</v>
      </c>
      <c r="H60" s="219">
        <f t="shared" si="4"/>
        <v>0</v>
      </c>
    </row>
    <row r="61" spans="2:8" ht="40.5" customHeight="1">
      <c r="B61" s="63" t="s">
        <v>242</v>
      </c>
      <c r="C61" s="63"/>
      <c r="D61" s="63"/>
      <c r="E61" s="201"/>
      <c r="F61" s="63" t="s">
        <v>242</v>
      </c>
      <c r="G61" s="63"/>
      <c r="H61" s="63"/>
    </row>
    <row r="63" spans="2:8" ht="54" customHeight="1">
      <c r="B63" s="102" t="s">
        <v>245</v>
      </c>
      <c r="C63" s="102"/>
      <c r="D63" s="102"/>
    </row>
    <row r="64" spans="2:8" ht="30" customHeight="1">
      <c r="B64" s="48"/>
      <c r="C64" s="68" t="str">
        <f>'[3]Cuotas Plazas Autorizadas05'!$C$7</f>
        <v>febrero 2012</v>
      </c>
      <c r="D64" s="48" t="s">
        <v>49</v>
      </c>
    </row>
    <row r="65" spans="2:4" ht="15" customHeight="1">
      <c r="B65" s="212" t="s">
        <v>177</v>
      </c>
      <c r="C65" s="213">
        <v>134199</v>
      </c>
      <c r="D65" s="214">
        <f>IFERROR(C65/$C$65,"-")</f>
        <v>1</v>
      </c>
    </row>
    <row r="66" spans="2:4" ht="15" customHeight="1">
      <c r="B66" s="215" t="s">
        <v>147</v>
      </c>
      <c r="C66" s="216">
        <v>82109</v>
      </c>
      <c r="D66" s="217">
        <f t="shared" ref="D66:D89" si="5">IFERROR(C66/$C$65,"-")</f>
        <v>0.61184509571606349</v>
      </c>
    </row>
    <row r="67" spans="2:4" ht="15" customHeight="1">
      <c r="B67" s="62" t="s">
        <v>225</v>
      </c>
      <c r="C67" s="218">
        <v>1374</v>
      </c>
      <c r="D67" s="219">
        <f t="shared" si="5"/>
        <v>1.0238526367558625E-2</v>
      </c>
    </row>
    <row r="68" spans="2:4" ht="15" customHeight="1">
      <c r="B68" s="62" t="s">
        <v>226</v>
      </c>
      <c r="C68" s="218">
        <v>2500</v>
      </c>
      <c r="D68" s="219">
        <f t="shared" si="5"/>
        <v>1.8629050887115403E-2</v>
      </c>
    </row>
    <row r="69" spans="2:4" ht="15" customHeight="1">
      <c r="B69" s="62" t="s">
        <v>227</v>
      </c>
      <c r="C69" s="218">
        <v>19662</v>
      </c>
      <c r="D69" s="219">
        <f t="shared" si="5"/>
        <v>0.14651375941698522</v>
      </c>
    </row>
    <row r="70" spans="2:4" ht="15" customHeight="1">
      <c r="B70" s="62" t="s">
        <v>228</v>
      </c>
      <c r="C70" s="218">
        <v>46788</v>
      </c>
      <c r="D70" s="219">
        <f t="shared" si="5"/>
        <v>0.34864641316254219</v>
      </c>
    </row>
    <row r="71" spans="2:4" ht="15" customHeight="1">
      <c r="B71" s="62" t="s">
        <v>229</v>
      </c>
      <c r="C71" s="218">
        <v>11785</v>
      </c>
      <c r="D71" s="219">
        <f t="shared" si="5"/>
        <v>8.7817345881862005E-2</v>
      </c>
    </row>
    <row r="72" spans="2:4" ht="15" customHeight="1">
      <c r="B72" s="62" t="s">
        <v>230</v>
      </c>
      <c r="C72" s="218" t="s">
        <v>86</v>
      </c>
      <c r="D72" s="219" t="str">
        <f t="shared" si="5"/>
        <v>-</v>
      </c>
    </row>
    <row r="73" spans="2:4" ht="15" customHeight="1">
      <c r="B73" s="215" t="s">
        <v>178</v>
      </c>
      <c r="C73" s="216">
        <v>50781</v>
      </c>
      <c r="D73" s="217">
        <f t="shared" si="5"/>
        <v>0.3784007332394429</v>
      </c>
    </row>
    <row r="74" spans="2:4" ht="15" customHeight="1">
      <c r="B74" s="62" t="s">
        <v>231</v>
      </c>
      <c r="C74" s="218">
        <v>7622</v>
      </c>
      <c r="D74" s="219">
        <f t="shared" si="5"/>
        <v>5.6796250344637443E-2</v>
      </c>
    </row>
    <row r="75" spans="2:4" ht="15" customHeight="1">
      <c r="B75" s="62" t="s">
        <v>232</v>
      </c>
      <c r="C75" s="218">
        <v>15079</v>
      </c>
      <c r="D75" s="219">
        <f t="shared" si="5"/>
        <v>0.11236298333072527</v>
      </c>
    </row>
    <row r="76" spans="2:4" ht="15" customHeight="1">
      <c r="B76" s="62" t="s">
        <v>233</v>
      </c>
      <c r="C76" s="218">
        <v>27776</v>
      </c>
      <c r="D76" s="219">
        <f t="shared" si="5"/>
        <v>0.20697620697620697</v>
      </c>
    </row>
    <row r="77" spans="2:4" ht="15" customHeight="1">
      <c r="B77" s="62" t="s">
        <v>234</v>
      </c>
      <c r="C77" s="220" t="s">
        <v>86</v>
      </c>
      <c r="D77" s="221" t="str">
        <f t="shared" si="5"/>
        <v>-</v>
      </c>
    </row>
    <row r="78" spans="2:4" ht="15" customHeight="1">
      <c r="B78" s="62" t="s">
        <v>235</v>
      </c>
      <c r="C78" s="218">
        <v>218</v>
      </c>
      <c r="D78" s="219">
        <f t="shared" si="5"/>
        <v>1.6244532373564631E-3</v>
      </c>
    </row>
    <row r="79" spans="2:4" ht="15" customHeight="1">
      <c r="B79" s="62" t="s">
        <v>230</v>
      </c>
      <c r="C79" s="222">
        <v>86</v>
      </c>
      <c r="D79" s="219">
        <f t="shared" si="5"/>
        <v>6.4083935051676983E-4</v>
      </c>
    </row>
    <row r="80" spans="2:4" ht="15" customHeight="1">
      <c r="B80" s="215" t="s">
        <v>179</v>
      </c>
      <c r="C80" s="223">
        <v>511</v>
      </c>
      <c r="D80" s="217">
        <f t="shared" si="5"/>
        <v>3.8077780013263886E-3</v>
      </c>
    </row>
    <row r="81" spans="2:4" ht="15" customHeight="1">
      <c r="B81" s="62" t="s">
        <v>236</v>
      </c>
      <c r="C81" s="218">
        <v>173</v>
      </c>
      <c r="D81" s="219">
        <f t="shared" si="5"/>
        <v>1.2891303213883858E-3</v>
      </c>
    </row>
    <row r="82" spans="2:4" ht="15" customHeight="1">
      <c r="B82" s="62" t="s">
        <v>237</v>
      </c>
      <c r="C82" s="218">
        <v>338</v>
      </c>
      <c r="D82" s="219">
        <f t="shared" si="5"/>
        <v>2.5186476799380023E-3</v>
      </c>
    </row>
    <row r="83" spans="2:4" ht="15" customHeight="1">
      <c r="B83" s="62" t="s">
        <v>230</v>
      </c>
      <c r="C83" s="218" t="s">
        <v>86</v>
      </c>
      <c r="D83" s="219" t="str">
        <f t="shared" si="5"/>
        <v>-</v>
      </c>
    </row>
    <row r="84" spans="2:4" ht="15" customHeight="1">
      <c r="B84" s="215" t="s">
        <v>180</v>
      </c>
      <c r="C84" s="216">
        <v>798</v>
      </c>
      <c r="D84" s="217">
        <f t="shared" si="5"/>
        <v>5.9463930431672366E-3</v>
      </c>
    </row>
    <row r="85" spans="2:4" ht="15" customHeight="1">
      <c r="B85" s="62" t="s">
        <v>238</v>
      </c>
      <c r="C85" s="222">
        <v>62</v>
      </c>
      <c r="D85" s="219">
        <f t="shared" si="5"/>
        <v>4.6200046200046198E-4</v>
      </c>
    </row>
    <row r="86" spans="2:4" ht="15" customHeight="1">
      <c r="B86" s="62" t="s">
        <v>239</v>
      </c>
      <c r="C86" s="222">
        <v>39</v>
      </c>
      <c r="D86" s="219">
        <f t="shared" si="5"/>
        <v>2.906131938390003E-4</v>
      </c>
    </row>
    <row r="87" spans="2:4" ht="15" customHeight="1">
      <c r="B87" s="62" t="s">
        <v>240</v>
      </c>
      <c r="C87" s="222">
        <v>288</v>
      </c>
      <c r="D87" s="219">
        <f t="shared" si="5"/>
        <v>2.1460666621956944E-3</v>
      </c>
    </row>
    <row r="88" spans="2:4" ht="15" customHeight="1">
      <c r="B88" s="62" t="s">
        <v>241</v>
      </c>
      <c r="C88" s="222">
        <v>391</v>
      </c>
      <c r="D88" s="219">
        <f t="shared" si="5"/>
        <v>2.913583558744849E-3</v>
      </c>
    </row>
    <row r="89" spans="2:4" ht="15" customHeight="1">
      <c r="B89" s="62" t="s">
        <v>230</v>
      </c>
      <c r="C89" s="222" t="s">
        <v>86</v>
      </c>
      <c r="D89" s="219" t="str">
        <f t="shared" si="5"/>
        <v>-</v>
      </c>
    </row>
    <row r="90" spans="2:4" ht="40.5" customHeight="1">
      <c r="B90" s="63" t="s">
        <v>242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5" t="s">
        <v>246</v>
      </c>
      <c r="B1" s="226" t="s">
        <v>96</v>
      </c>
      <c r="D1" s="227" t="s">
        <v>177</v>
      </c>
      <c r="F1" s="227" t="s">
        <v>177</v>
      </c>
    </row>
    <row r="2" spans="1:6">
      <c r="A2" s="228"/>
      <c r="B2" s="229" t="s">
        <v>67</v>
      </c>
      <c r="D2" s="227" t="s">
        <v>212</v>
      </c>
      <c r="F2" s="227" t="s">
        <v>247</v>
      </c>
    </row>
    <row r="3" spans="1:6">
      <c r="A3" s="230"/>
      <c r="B3" s="231" t="s">
        <v>73</v>
      </c>
      <c r="D3" s="227" t="s">
        <v>248</v>
      </c>
      <c r="F3" s="227" t="s">
        <v>249</v>
      </c>
    </row>
    <row r="4" spans="1:6">
      <c r="A4" s="225" t="s">
        <v>250</v>
      </c>
      <c r="B4" s="226" t="s">
        <v>96</v>
      </c>
      <c r="D4" s="227" t="s">
        <v>179</v>
      </c>
      <c r="F4" s="227" t="s">
        <v>251</v>
      </c>
    </row>
    <row r="5" spans="1:6">
      <c r="A5" s="228"/>
      <c r="B5" s="229" t="s">
        <v>67</v>
      </c>
      <c r="D5" s="227" t="s">
        <v>180</v>
      </c>
      <c r="F5" s="227"/>
    </row>
    <row r="6" spans="1:6">
      <c r="A6" s="230"/>
      <c r="B6" s="231" t="s">
        <v>73</v>
      </c>
    </row>
    <row r="7" spans="1:6">
      <c r="A7" s="225" t="s">
        <v>56</v>
      </c>
      <c r="B7" s="226" t="s">
        <v>96</v>
      </c>
    </row>
    <row r="8" spans="1:6">
      <c r="A8" s="228"/>
      <c r="B8" s="229" t="s">
        <v>67</v>
      </c>
      <c r="D8" s="232" t="s">
        <v>252</v>
      </c>
    </row>
    <row r="9" spans="1:6">
      <c r="A9" s="230"/>
      <c r="B9" s="231" t="s">
        <v>73</v>
      </c>
      <c r="D9" s="232" t="s">
        <v>253</v>
      </c>
    </row>
    <row r="10" spans="1:6">
      <c r="A10" s="225" t="s">
        <v>151</v>
      </c>
      <c r="B10" s="226" t="s">
        <v>96</v>
      </c>
      <c r="D10" s="232" t="s">
        <v>254</v>
      </c>
    </row>
    <row r="11" spans="1:6">
      <c r="A11" s="228"/>
      <c r="B11" s="229" t="s">
        <v>67</v>
      </c>
      <c r="D11" s="232" t="s">
        <v>26</v>
      </c>
    </row>
    <row r="12" spans="1:6">
      <c r="A12" s="230"/>
      <c r="B12" s="231" t="s">
        <v>73</v>
      </c>
      <c r="D12" s="232" t="s">
        <v>255</v>
      </c>
      <c r="F12" s="2">
        <v>2001</v>
      </c>
    </row>
    <row r="13" spans="1:6">
      <c r="A13" s="225" t="s">
        <v>152</v>
      </c>
      <c r="B13" s="226" t="s">
        <v>96</v>
      </c>
      <c r="D13" s="232" t="s">
        <v>256</v>
      </c>
      <c r="F13" s="2">
        <v>2002</v>
      </c>
    </row>
    <row r="14" spans="1:6">
      <c r="A14" s="228"/>
      <c r="B14" s="229" t="s">
        <v>67</v>
      </c>
      <c r="F14" s="2">
        <v>2003</v>
      </c>
    </row>
    <row r="15" spans="1:6">
      <c r="A15" s="228"/>
      <c r="B15" s="231" t="s">
        <v>73</v>
      </c>
      <c r="F15" s="2">
        <v>2004</v>
      </c>
    </row>
    <row r="18" spans="1:21">
      <c r="A18" s="233" t="s">
        <v>257</v>
      </c>
      <c r="B18" s="234" t="s">
        <v>55</v>
      </c>
    </row>
    <row r="19" spans="1:21">
      <c r="A19" s="235"/>
      <c r="B19" s="236" t="s">
        <v>258</v>
      </c>
    </row>
    <row r="20" spans="1:21">
      <c r="A20" s="233" t="s">
        <v>259</v>
      </c>
      <c r="B20" s="234" t="s">
        <v>55</v>
      </c>
    </row>
    <row r="21" spans="1:21">
      <c r="A21" s="235"/>
      <c r="B21" s="236" t="s">
        <v>258</v>
      </c>
    </row>
    <row r="22" spans="1:21">
      <c r="A22" s="233" t="s">
        <v>260</v>
      </c>
      <c r="B22" s="234" t="s">
        <v>55</v>
      </c>
    </row>
    <row r="23" spans="1:21">
      <c r="A23" s="235"/>
      <c r="B23" s="236" t="s">
        <v>258</v>
      </c>
    </row>
    <row r="25" spans="1:21">
      <c r="A25" s="225" t="s">
        <v>246</v>
      </c>
      <c r="B25" s="226" t="s">
        <v>96</v>
      </c>
      <c r="D25" s="225" t="s">
        <v>246</v>
      </c>
      <c r="E25" s="226" t="s">
        <v>96</v>
      </c>
    </row>
    <row r="26" spans="1:21">
      <c r="A26" s="228"/>
      <c r="B26" s="229" t="s">
        <v>67</v>
      </c>
      <c r="D26" s="228"/>
      <c r="E26" s="229" t="s">
        <v>67</v>
      </c>
    </row>
    <row r="27" spans="1:21">
      <c r="A27" s="230"/>
      <c r="B27" s="231" t="s">
        <v>73</v>
      </c>
      <c r="D27" s="230"/>
      <c r="E27" s="231" t="s">
        <v>73</v>
      </c>
    </row>
    <row r="28" spans="1:21">
      <c r="A28" s="225" t="s">
        <v>149</v>
      </c>
      <c r="B28" s="226" t="s">
        <v>96</v>
      </c>
      <c r="D28" s="225" t="s">
        <v>55</v>
      </c>
      <c r="E28" s="226" t="s">
        <v>96</v>
      </c>
    </row>
    <row r="29" spans="1:21">
      <c r="A29" s="228"/>
      <c r="B29" s="229" t="s">
        <v>67</v>
      </c>
      <c r="D29" s="228"/>
      <c r="E29" s="229" t="s">
        <v>67</v>
      </c>
    </row>
    <row r="30" spans="1:21">
      <c r="A30" s="230"/>
      <c r="B30" s="231" t="s">
        <v>73</v>
      </c>
      <c r="D30" s="230"/>
      <c r="E30" s="231" t="s">
        <v>73</v>
      </c>
    </row>
    <row r="31" spans="1:21">
      <c r="A31" s="225" t="s">
        <v>150</v>
      </c>
      <c r="B31" s="226" t="s">
        <v>96</v>
      </c>
      <c r="D31" s="225" t="s">
        <v>56</v>
      </c>
      <c r="E31" s="226" t="s">
        <v>96</v>
      </c>
      <c r="G31" s="237" t="s">
        <v>246</v>
      </c>
      <c r="H31" s="237"/>
      <c r="I31" s="237"/>
      <c r="J31" s="237" t="s">
        <v>149</v>
      </c>
      <c r="K31" s="237"/>
      <c r="L31" s="237"/>
      <c r="M31" s="237" t="s">
        <v>150</v>
      </c>
      <c r="N31" s="237"/>
      <c r="O31" s="237"/>
      <c r="P31" s="237" t="s">
        <v>151</v>
      </c>
      <c r="Q31" s="237"/>
      <c r="R31" s="237"/>
      <c r="S31" s="237" t="s">
        <v>152</v>
      </c>
      <c r="T31" s="237"/>
      <c r="U31" s="237"/>
    </row>
    <row r="32" spans="1:21">
      <c r="A32" s="228"/>
      <c r="B32" s="229" t="s">
        <v>67</v>
      </c>
      <c r="D32" s="228"/>
      <c r="E32" s="229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0"/>
      <c r="B33" s="231" t="s">
        <v>73</v>
      </c>
      <c r="D33" s="228"/>
      <c r="E33" s="231" t="s">
        <v>73</v>
      </c>
    </row>
    <row r="34" spans="1:5">
      <c r="A34" s="225" t="s">
        <v>151</v>
      </c>
      <c r="B34" s="226" t="s">
        <v>96</v>
      </c>
      <c r="D34" s="225" t="s">
        <v>57</v>
      </c>
      <c r="E34" s="226" t="s">
        <v>96</v>
      </c>
    </row>
    <row r="35" spans="1:5">
      <c r="A35" s="228"/>
      <c r="B35" s="229" t="s">
        <v>67</v>
      </c>
      <c r="D35" s="228"/>
      <c r="E35" s="229" t="s">
        <v>67</v>
      </c>
    </row>
    <row r="36" spans="1:5">
      <c r="A36" s="230"/>
      <c r="B36" s="231" t="s">
        <v>73</v>
      </c>
      <c r="D36" s="228"/>
      <c r="E36" s="231" t="s">
        <v>73</v>
      </c>
    </row>
    <row r="37" spans="1:5">
      <c r="A37" s="225" t="s">
        <v>57</v>
      </c>
      <c r="B37" s="226" t="s">
        <v>96</v>
      </c>
      <c r="D37" s="225" t="s">
        <v>58</v>
      </c>
      <c r="E37" s="226" t="s">
        <v>96</v>
      </c>
    </row>
    <row r="38" spans="1:5">
      <c r="A38" s="228"/>
      <c r="B38" s="229" t="s">
        <v>67</v>
      </c>
      <c r="D38" s="228"/>
      <c r="E38" s="229" t="s">
        <v>67</v>
      </c>
    </row>
    <row r="39" spans="1:5">
      <c r="A39" s="228"/>
      <c r="B39" s="231" t="s">
        <v>73</v>
      </c>
      <c r="D39" s="230"/>
      <c r="E39" s="231" t="s">
        <v>73</v>
      </c>
    </row>
    <row r="40" spans="1:5">
      <c r="A40" s="225" t="s">
        <v>152</v>
      </c>
      <c r="B40" s="226" t="s">
        <v>96</v>
      </c>
    </row>
    <row r="41" spans="1:5">
      <c r="A41" s="228"/>
      <c r="B41" s="229" t="s">
        <v>67</v>
      </c>
    </row>
    <row r="42" spans="1:5">
      <c r="A42" s="228"/>
      <c r="B42" s="231" t="s">
        <v>73</v>
      </c>
    </row>
    <row r="43" spans="1:5">
      <c r="A43" s="225" t="s">
        <v>55</v>
      </c>
      <c r="B43" s="226" t="s">
        <v>96</v>
      </c>
    </row>
    <row r="44" spans="1:5">
      <c r="A44" s="228"/>
      <c r="B44" s="229" t="s">
        <v>67</v>
      </c>
    </row>
    <row r="45" spans="1:5">
      <c r="A45" s="228"/>
      <c r="B45" s="231" t="s">
        <v>73</v>
      </c>
    </row>
    <row r="46" spans="1:5">
      <c r="A46" s="225" t="s">
        <v>56</v>
      </c>
      <c r="B46" s="226" t="s">
        <v>96</v>
      </c>
    </row>
    <row r="47" spans="1:5">
      <c r="A47" s="228"/>
      <c r="B47" s="229" t="s">
        <v>67</v>
      </c>
    </row>
    <row r="48" spans="1:5">
      <c r="A48" s="228"/>
      <c r="B48" s="231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0" t="s">
        <v>261</v>
      </c>
    </row>
    <row r="3" spans="1:9">
      <c r="A3" s="150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38" t="s">
        <v>268</v>
      </c>
    </row>
    <row r="8" spans="1:9" ht="54.75" customHeight="1">
      <c r="A8" s="239" t="s">
        <v>269</v>
      </c>
      <c r="B8" s="240"/>
      <c r="C8" s="240"/>
      <c r="D8" s="240"/>
      <c r="E8" s="240"/>
      <c r="F8" s="240"/>
      <c r="G8" s="241"/>
      <c r="I8" s="242" t="s">
        <v>270</v>
      </c>
    </row>
    <row r="9" spans="1:9" ht="14.25">
      <c r="I9" s="243" t="s">
        <v>271</v>
      </c>
    </row>
    <row r="10" spans="1:9" ht="25.5">
      <c r="A10" s="244" t="s">
        <v>272</v>
      </c>
      <c r="B10" s="245" t="s">
        <v>273</v>
      </c>
    </row>
    <row r="12" spans="1:9">
      <c r="A12" s="2" t="s">
        <v>274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2012-04-15T23:00:00+00:00</PublishingStartDate>
    <_dlc_DocId xmlns="8b099203-c902-4a5b-992f-1f849b15ff82">Q5F7QW3RQ55V-2054-281</_dlc_DocId>
    <_dlc_DocIdUrl xmlns="8b099203-c902-4a5b-992f-1f849b15ff82">
      <Url>http://cd102671/es/investigacion/Situacion-turistica/zonas-turisticas-tenerife/_layouts/DocIdRedir.aspx?ID=Q5F7QW3RQ55V-2054-281</Url>
      <Description>Q5F7QW3RQ55V-2054-281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1C6C410-CB75-46B5-AC6F-FA2A77FBA348}"/>
</file>

<file path=customXml/itemProps2.xml><?xml version="1.0" encoding="utf-8"?>
<ds:datastoreItem xmlns:ds="http://schemas.openxmlformats.org/officeDocument/2006/customXml" ds:itemID="{3E1C0FEE-D0F7-4589-914B-1773E4BF84A3}"/>
</file>

<file path=customXml/itemProps3.xml><?xml version="1.0" encoding="utf-8"?>
<ds:datastoreItem xmlns:ds="http://schemas.openxmlformats.org/officeDocument/2006/customXml" ds:itemID="{18B8C738-B53A-4949-BFDD-9137945FB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febrero 2012)</dc:title>
  <dc:creator>marjorie</dc:creator>
  <cp:lastModifiedBy>marjorie</cp:lastModifiedBy>
  <dcterms:created xsi:type="dcterms:W3CDTF">2012-04-17T14:20:11Z</dcterms:created>
  <dcterms:modified xsi:type="dcterms:W3CDTF">2012-04-17T15:13:25Z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c059fe3d-e866-4eb3-b442-1b90122b125e</vt:lpwstr>
  </property>
</Properties>
</file>