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7.xml" ContentType="application/vnd.openxmlformats-officedocument.drawingml.chartshapes+xml"/>
  <Override PartName="/xl/drawings/drawing38.xml" ContentType="application/vnd.openxmlformats-officedocument.drawingml.chartshapes+xml"/>
  <Override PartName="/xl/drawings/drawing36.xml" ContentType="application/vnd.openxmlformats-officedocument.drawingml.chartshapes+xml"/>
  <Override PartName="/xl/drawings/drawing31.xml" ContentType="application/vnd.openxmlformats-officedocument.drawingml.chartshapes+xml"/>
  <Override PartName="/xl/drawings/drawing39.xml" ContentType="application/vnd.openxmlformats-officedocument.drawingml.chartshapes+xml"/>
  <Override PartName="/xl/drawings/drawing23.xml" ContentType="application/vnd.openxmlformats-officedocument.drawingml.chartshapes+xml"/>
  <Override PartName="/xl/drawings/drawing17.xml" ContentType="application/vnd.openxmlformats-officedocument.drawingml.chartshapes+xml"/>
  <Override PartName="/xl/drawings/drawing32.xml" ContentType="application/vnd.openxmlformats-officedocument.drawingml.chartshapes+xml"/>
  <Override PartName="/xl/drawings/drawing41.xml" ContentType="application/vnd.openxmlformats-officedocument.drawingml.chartshapes+xml"/>
  <Override PartName="/xl/drawings/drawing11.xml" ContentType="application/vnd.openxmlformats-officedocument.drawingml.chartshapes+xml"/>
  <Override PartName="/xl/drawings/drawing48.xml" ContentType="application/vnd.openxmlformats-officedocument.drawingml.chartshapes+xml"/>
  <Override PartName="/xl/drawings/drawing45.xml" ContentType="application/vnd.openxmlformats-officedocument.drawingml.chartshapes+xml"/>
  <Override PartName="/xl/drawings/drawing44.xml" ContentType="application/vnd.openxmlformats-officedocument.drawingml.chartshapes+xml"/>
  <Override PartName="/xl/drawings/drawing43.xml" ContentType="application/vnd.openxmlformats-officedocument.drawingml.chartshapes+xml"/>
  <Override PartName="/xl/drawings/drawing42.xml" ContentType="application/vnd.openxmlformats-officedocument.drawingml.chartshapes+xml"/>
  <Override PartName="/xl/drawings/drawing40.xml" ContentType="application/vnd.openxmlformats-officedocument.drawingml.chartshapes+xml"/>
  <Override PartName="/xl/workbook.xml" ContentType="application/vnd.openxmlformats-officedocument.spreadsheetml.sheet.main+xml"/>
  <Override PartName="/xl/worksheets/sheet21.xml" ContentType="application/vnd.openxmlformats-officedocument.spreadsheetml.worksheet+xml"/>
  <Override PartName="/xl/charts/chart45.xml" ContentType="application/vnd.openxmlformats-officedocument.drawingml.chart+xml"/>
  <Override PartName="/xl/worksheets/sheet6.xml" ContentType="application/vnd.openxmlformats-officedocument.spreadsheetml.worksheet+xml"/>
  <Override PartName="/xl/charts/chart46.xml" ContentType="application/vnd.openxmlformats-officedocument.drawingml.chart+xml"/>
  <Override PartName="/xl/worksheets/sheet5.xml" ContentType="application/vnd.openxmlformats-officedocument.spreadsheetml.worksheet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worksheets/sheet7.xml" ContentType="application/vnd.openxmlformats-officedocument.spreadsheetml.worksheet+xml"/>
  <Override PartName="/xl/charts/chart44.xml" ContentType="application/vnd.openxmlformats-officedocument.drawingml.chart+xml"/>
  <Override PartName="/xl/worksheets/sheet8.xml" ContentType="application/vnd.openxmlformats-officedocument.spreadsheetml.worksheet+xml"/>
  <Override PartName="/xl/charts/chart40.xml" ContentType="application/vnd.openxmlformats-officedocument.drawingml.chart+xml"/>
  <Override PartName="/xl/worksheets/sheet11.xml" ContentType="application/vnd.openxmlformats-officedocument.spreadsheetml.worksheet+xml"/>
  <Override PartName="/xl/charts/chart41.xml" ContentType="application/vnd.openxmlformats-officedocument.drawingml.chart+xml"/>
  <Override PartName="/xl/worksheets/sheet10.xml" ContentType="application/vnd.openxmlformats-officedocument.spreadsheetml.worksheet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charts/chart43.xml" ContentType="application/vnd.openxmlformats-officedocument.drawingml.chart+xml"/>
  <Override PartName="/xl/charts/chart47.xml" ContentType="application/vnd.openxmlformats-officedocument.drawingml.chart+xml"/>
  <Override PartName="/xl/worksheets/sheet4.xml" ContentType="application/vnd.openxmlformats-officedocument.spreadsheetml.worksheet+xml"/>
  <Override PartName="/xl/drawings/drawing5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51.xml" ContentType="application/vnd.openxmlformats-officedocument.drawingml.chart+xml"/>
  <Override PartName="/xl/charts/chart50.xml" ContentType="application/vnd.openxmlformats-officedocument.drawingml.chart+xml"/>
  <Override PartName="/xl/charts/chart49.xml" ContentType="application/vnd.openxmlformats-officedocument.drawingml.char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48.xml" ContentType="application/vnd.openxmlformats-officedocument.drawingml.chart+xml"/>
  <Override PartName="/xl/worksheets/sheet12.xml" ContentType="application/vnd.openxmlformats-officedocument.spreadsheetml.worksheet+xml"/>
  <Override PartName="/xl/charts/chart42.xml" ContentType="application/vnd.openxmlformats-officedocument.drawingml.chart+xml"/>
  <Override PartName="/xl/worksheets/sheet13.xml" ContentType="application/vnd.openxmlformats-officedocument.spreadsheetml.worksheet+xml"/>
  <Override PartName="/xl/charts/chart7.xml" ContentType="application/vnd.openxmlformats-officedocument.drawingml.chart+xml"/>
  <Override PartName="/xl/worksheets/sheet19.xml" ContentType="application/vnd.openxmlformats-officedocument.spreadsheetml.workshee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worksheets/sheet18.xml" ContentType="application/vnd.openxmlformats-officedocument.spreadsheetml.worksheet+xml"/>
  <Override PartName="/xl/charts/chart39.xml" ContentType="application/vnd.openxmlformats-officedocument.drawingml.chart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7.xml" ContentType="application/vnd.openxmlformats-officedocument.drawing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worksheets/sheet20.xml" ContentType="application/vnd.openxmlformats-officedocument.spreadsheetml.worksheet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chart25.xml" ContentType="application/vnd.openxmlformats-officedocument.drawingml.chart+xml"/>
  <Override PartName="/xl/worksheets/sheet16.xml" ContentType="application/vnd.openxmlformats-officedocument.spreadsheetml.worksheet+xml"/>
  <Override PartName="/xl/charts/chart26.xml" ContentType="application/vnd.openxmlformats-officedocument.drawingml.chart+xml"/>
  <Override PartName="/xl/worksheets/sheet15.xml" ContentType="application/vnd.openxmlformats-officedocument.spreadsheetml.worksheet+xml"/>
  <Override PartName="/xl/drawings/drawing33.xml" ContentType="application/vnd.openxmlformats-officedocument.drawing+xml"/>
  <Override PartName="/xl/drawings/drawing30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4.xml" ContentType="application/vnd.openxmlformats-officedocument.drawing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drawings/drawing35.xml" ContentType="application/vnd.openxmlformats-officedocument.drawing+xml"/>
  <Override PartName="/xl/charts/chart37.xml" ContentType="application/vnd.openxmlformats-officedocument.drawingml.chart+xml"/>
  <Override PartName="/xl/worksheets/sheet14.xml" ContentType="application/vnd.openxmlformats-officedocument.spreadsheetml.worksheet+xml"/>
  <Override PartName="/xl/charts/chart38.xml" ContentType="application/vnd.openxmlformats-officedocument.drawingml.chart+xml"/>
  <Override PartName="/xl/charts/chart35.xml" ContentType="application/vnd.openxmlformats-officedocument.drawingml.chart+xml"/>
  <Override PartName="/xl/charts/chart34.xml" ContentType="application/vnd.openxmlformats-officedocument.drawingml.chart+xml"/>
  <Override PartName="/xl/charts/chart33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17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worksheets/sheet17.xml" ContentType="application/vnd.openxmlformats-officedocument.spreadsheetml.worksheet+xml"/>
  <Override PartName="/xl/drawings/drawing25.xml" ContentType="application/vnd.openxmlformats-officedocument.drawing+xml"/>
  <Override PartName="/xl/drawings/drawing22.xml" ContentType="application/vnd.openxmlformats-officedocument.drawing+xml"/>
  <Override PartName="/xl/charts/chart23.xml" ContentType="application/vnd.openxmlformats-officedocument.drawingml.chart+xml"/>
  <Override PartName="/xl/charts/chart19.xml" ContentType="application/vnd.openxmlformats-officedocument.drawingml.chart+xml"/>
  <Override PartName="/xl/charts/chart22.xml" ContentType="application/vnd.openxmlformats-officedocument.drawingml.chart+xml"/>
  <Override PartName="/xl/drawings/drawing21.xml" ContentType="application/vnd.openxmlformats-officedocument.drawing+xml"/>
  <Override PartName="/xl/drawings/drawing20.xml" ContentType="application/vnd.openxmlformats-officedocument.drawing+xml"/>
  <Override PartName="/xl/charts/chart21.xml" ContentType="application/vnd.openxmlformats-officedocument.drawingml.chart+xml"/>
  <Override PartName="/xl/charts/chart20.xml" ContentType="application/vnd.openxmlformats-officedocument.drawingml.chart+xml"/>
  <Override PartName="/xl/drawings/drawing26.xml" ContentType="application/vnd.openxmlformats-officedocument.drawing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2330"/>
  </bookViews>
  <sheets>
    <sheet name="Menú Principal" sheetId="1" r:id="rId1"/>
    <sheet name="SERIE ALOJADOS MUNICIPIOS" sheetId="2" r:id="rId2"/>
    <sheet name="Alojados por municipio" sheetId="3" r:id="rId3"/>
    <sheet name="Gráfica alojados municipio" sheetId="4" r:id="rId4"/>
    <sheet name="Alojados tipología y categoría" sheetId="5" r:id="rId5"/>
    <sheet name="Gráfico aloj tipolog y categorí" sheetId="6" r:id="rId6"/>
    <sheet name="SERIE PERNOCTACIONES MUN" sheetId="7" r:id="rId7"/>
    <sheet name="Pernoctaciones munic y tipologí" sheetId="8" r:id="rId8"/>
    <sheet name="Gráfica pernoct munic tipología" sheetId="9" r:id="rId9"/>
    <sheet name="pernocta municipio y catego" sheetId="10" r:id="rId10"/>
    <sheet name="Gráfico pernocta munic y cate" sheetId="11" r:id="rId11"/>
    <sheet name="SERIE IO MUNICIPIOS" sheetId="12" r:id="rId12"/>
    <sheet name="IO municipio y Tipología" sheetId="13" r:id="rId13"/>
    <sheet name="gráfica IO MUNICIPI y tipología" sheetId="14" r:id="rId14"/>
    <sheet name="IO municipio y catego" sheetId="15" r:id="rId15"/>
    <sheet name="Gráfico IOa munic y ca " sheetId="16" r:id="rId16"/>
    <sheet name="SERIE EM MUNICIPIOS" sheetId="17" r:id="rId17"/>
    <sheet name="EM MUNICIPIO y tipología" sheetId="18" r:id="rId18"/>
    <sheet name="gráfico EM MUNICIPI y tipología" sheetId="19" r:id="rId19"/>
    <sheet name="EM municipio y catego" sheetId="20" r:id="rId20"/>
    <sheet name="Gráfico EM munic y ca " sheetId="21" r:id="rId21"/>
    <sheet name="Nacionalidad-Zona (datos)" sheetId="22" r:id="rId22"/>
    <sheet name="evolucion nac zonas" sheetId="23" r:id="rId23"/>
    <sheet name="Nacionalidad-Zona" sheetId="24" r:id="rId24"/>
    <sheet name="Ofe Aloj Estim zona cat " sheetId="25" r:id="rId25"/>
    <sheet name="Graf plazas estim zona tipologí" sheetId="26" r:id="rId26"/>
    <sheet name="Oferta Alojat Estim tipol categ" sheetId="27" r:id="rId27"/>
    <sheet name="Gráfica plazas estim tipo categ" sheetId="28" r:id="rId28"/>
    <sheet name="Gráfica distrib plazas est tipo" sheetId="29" r:id="rId29"/>
    <sheet name="Plazas Autorizadas tipología" sheetId="30" r:id="rId30"/>
    <sheet name="Gráfic Plazas Autoriz tipología" sheetId="31" r:id="rId31"/>
    <sheet name="Cuotas Plazas Autorizadas05" sheetId="32" r:id="rId32"/>
    <sheet name="Distrib Plazas Autor 03_04-05" sheetId="33" r:id="rId33"/>
    <sheet name="Gráfica Distrib Plazas Autoriza" sheetId="34" r:id="rId34"/>
    <sheet name="Hoja1" sheetId="35" state="hidden" r:id="rId35"/>
    <sheet name="actualizaciones" sheetId="36" state="hidden" r:id="rId36"/>
  </sheets>
  <externalReferences>
    <externalReference r:id="rId37"/>
  </externalReferences>
  <definedNames>
    <definedName name="_eoh05" localSheetId="3">#REF!</definedName>
    <definedName name="_eoh05" localSheetId="34">#REF!</definedName>
    <definedName name="_eoh05" localSheetId="16">#REF!</definedName>
    <definedName name="_eoh05" localSheetId="11">#REF!</definedName>
    <definedName name="_eoh05" localSheetId="6">#REF!</definedName>
    <definedName name="_eoh05">#REF!</definedName>
    <definedName name="_eoh06" localSheetId="3">#REF!</definedName>
    <definedName name="_eoh06" localSheetId="34">#REF!</definedName>
    <definedName name="_eoh06" localSheetId="16">#REF!</definedName>
    <definedName name="_eoh06" localSheetId="11">#REF!</definedName>
    <definedName name="_eoh06" localSheetId="6">#REF!</definedName>
    <definedName name="_eoh06">#REF!</definedName>
    <definedName name="_xlnm.Print_Area" localSheetId="2">'Alojados por municipio'!$B$5:$G$27</definedName>
    <definedName name="_xlnm.Print_Area" localSheetId="4">'Alojados tipología y categoría'!$B$5:$N$48</definedName>
    <definedName name="_xlnm.Print_Area" localSheetId="31">'Cuotas Plazas Autorizadas05'!$B$5:$L$40</definedName>
    <definedName name="_xlnm.Print_Area" localSheetId="32">'Distrib Plazas Autor 03_04-05'!$B$5:$H$91</definedName>
    <definedName name="_xlnm.Print_Area" localSheetId="19">'EM municipio y catego'!$B$5:$K$48</definedName>
    <definedName name="_xlnm.Print_Area" localSheetId="17">'EM MUNICIPIO y tipología'!$B$5:$E$27</definedName>
    <definedName name="_xlnm.Print_Area" localSheetId="22">'evolucion nac zonas'!$B$5:$G$31</definedName>
    <definedName name="_xlnm.Print_Area" localSheetId="25">'Graf plazas estim zona tipologí'!$B$4:$J$57</definedName>
    <definedName name="_xlnm.Print_Area" localSheetId="30">'Gráfic Plazas Autoriz tipología'!$C$2:$J$27</definedName>
    <definedName name="_xlnm.Print_Area" localSheetId="3">'Gráfica alojados municipio'!$B$4:$J$29</definedName>
    <definedName name="_xlnm.Print_Area" localSheetId="33">'Gráfica Distrib Plazas Autoriza'!$B$4:$P$42</definedName>
    <definedName name="_xlnm.Print_Area" localSheetId="28">'Gráfica distrib plazas est tipo'!$B$2:$P$98</definedName>
    <definedName name="_xlnm.Print_Area" localSheetId="13">'gráfica IO MUNICIPI y tipología'!$B$3:$J$25</definedName>
    <definedName name="_xlnm.Print_Area" localSheetId="8">'Gráfica pernoct munic tipología'!$B$4:$J$29</definedName>
    <definedName name="_xlnm.Print_Area" localSheetId="27">'Gráfica plazas estim tipo categ'!$B$2:$R$112</definedName>
    <definedName name="_xlnm.Print_Area" localSheetId="5">'Gráfico aloj tipolog y categorí'!$B$5:$Q$62</definedName>
    <definedName name="_xlnm.Print_Area" localSheetId="20">'Gráfico EM munic y ca '!$B$5:$Q$60</definedName>
    <definedName name="_xlnm.Print_Area" localSheetId="18">'gráfico EM MUNICIPI y tipología'!$B$2:$J$26</definedName>
    <definedName name="_xlnm.Print_Area" localSheetId="15">'Gráfico IOa munic y ca '!$B$5:$Q$60</definedName>
    <definedName name="_xlnm.Print_Area" localSheetId="10">'Gráfico pernocta munic y cate'!$B$5:$Q$61</definedName>
    <definedName name="_xlnm.Print_Area" localSheetId="14">'IO municipio y catego'!$B$5:$K$48</definedName>
    <definedName name="_xlnm.Print_Area" localSheetId="12">'IO municipio y Tipología'!$B$5:$E$27</definedName>
    <definedName name="_xlnm.Print_Area" localSheetId="0">'Menú Principal'!$C$4:$G$40</definedName>
    <definedName name="_xlnm.Print_Area" localSheetId="23">'Nacionalidad-Zona'!$B$5:$G$31</definedName>
    <definedName name="_xlnm.Print_Area" localSheetId="21">'Nacionalidad-Zona (datos)'!$B$5:$G$31</definedName>
    <definedName name="_xlnm.Print_Area" localSheetId="24">'Ofe Aloj Estim zona cat '!$B$5:$N$39</definedName>
    <definedName name="_xlnm.Print_Area" localSheetId="26">'Oferta Alojat Estim tipol categ'!$B$5:$N$63</definedName>
    <definedName name="_xlnm.Print_Area" localSheetId="9">'pernocta municipio y catego'!$B$5:$N$49</definedName>
    <definedName name="_xlnm.Print_Area" localSheetId="7">'Pernoctaciones munic y tipologí'!$B$5:$G$27</definedName>
    <definedName name="_xlnm.Print_Area" localSheetId="29">'Plazas Autorizadas tipología'!$B$5:$G$40</definedName>
    <definedName name="_xlnm.Print_Area" localSheetId="1">'SERIE ALOJADOS MUNICIPIOS'!$B$5:$L$108</definedName>
    <definedName name="_xlnm.Print_Area" localSheetId="16">'SERIE EM MUNICIPIOS'!$B$5:$L$108</definedName>
    <definedName name="_xlnm.Print_Area" localSheetId="11">'SERIE IO MUNICIPIOS'!$B$5:$L$108</definedName>
    <definedName name="_xlnm.Print_Area" localSheetId="6">'SERIE PERNOCTACIONES MUN'!$B$5:$L$108</definedName>
    <definedName name="CANARIAS" localSheetId="3">#REF!</definedName>
    <definedName name="CANARIAS" localSheetId="34">#REF!</definedName>
    <definedName name="CANARIAS" localSheetId="16">#REF!</definedName>
    <definedName name="CANARIAS" localSheetId="11">#REF!</definedName>
    <definedName name="CANARIAS" localSheetId="6">#REF!</definedName>
    <definedName name="CANARIAS">#REF!</definedName>
    <definedName name="eoap05" localSheetId="3">#REF!</definedName>
    <definedName name="eoap05" localSheetId="34">#REF!</definedName>
    <definedName name="eoap05" localSheetId="16">#REF!</definedName>
    <definedName name="eoap05" localSheetId="11">#REF!</definedName>
    <definedName name="eoap05" localSheetId="6">#REF!</definedName>
    <definedName name="eoap05">#REF!</definedName>
    <definedName name="EOAP05B" localSheetId="3">#REF!</definedName>
    <definedName name="EOAP05B" localSheetId="34">#REF!</definedName>
    <definedName name="EOAP05B" localSheetId="16">#REF!</definedName>
    <definedName name="EOAP05B" localSheetId="11">#REF!</definedName>
    <definedName name="EOAP05B" localSheetId="6">#REF!</definedName>
    <definedName name="EOAP05B">#REF!</definedName>
    <definedName name="eoap06" localSheetId="3">#REF!</definedName>
    <definedName name="eoap06" localSheetId="34">#REF!</definedName>
    <definedName name="eoap06" localSheetId="16">#REF!</definedName>
    <definedName name="eoap06" localSheetId="11">#REF!</definedName>
    <definedName name="eoap06" localSheetId="6">#REF!</definedName>
    <definedName name="eoap06">#REF!</definedName>
    <definedName name="EOAP06B" localSheetId="3">#REF!</definedName>
    <definedName name="EOAP06B" localSheetId="34">#REF!</definedName>
    <definedName name="EOAP06B" localSheetId="16">#REF!</definedName>
    <definedName name="EOAP06B" localSheetId="11">#REF!</definedName>
    <definedName name="EOAP06B" localSheetId="6">#REF!</definedName>
    <definedName name="EOAP06B">#REF!</definedName>
    <definedName name="eoh05B" localSheetId="3">#REF!</definedName>
    <definedName name="eoh05B" localSheetId="34">#REF!</definedName>
    <definedName name="eoh05B" localSheetId="16">#REF!</definedName>
    <definedName name="eoh05B" localSheetId="11">#REF!</definedName>
    <definedName name="eoh05B" localSheetId="6">#REF!</definedName>
    <definedName name="eoh05B">#REF!</definedName>
    <definedName name="eoh06B" localSheetId="3">#REF!</definedName>
    <definedName name="eoh06B" localSheetId="34">#REF!</definedName>
    <definedName name="eoh06B" localSheetId="16">#REF!</definedName>
    <definedName name="eoh06B" localSheetId="11">#REF!</definedName>
    <definedName name="eoh06B" localSheetId="6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3">#REF!</definedName>
    <definedName name="FT" localSheetId="34">#REF!</definedName>
    <definedName name="FT" localSheetId="16">#REF!</definedName>
    <definedName name="FT" localSheetId="11">#REF!</definedName>
    <definedName name="FT" localSheetId="6">#REF!</definedName>
    <definedName name="FT">#REF!</definedName>
    <definedName name="GC" localSheetId="3">#REF!</definedName>
    <definedName name="GC" localSheetId="34">#REF!</definedName>
    <definedName name="GC" localSheetId="16">#REF!</definedName>
    <definedName name="GC" localSheetId="11">#REF!</definedName>
    <definedName name="GC" localSheetId="6">#REF!</definedName>
    <definedName name="GC">#REF!</definedName>
    <definedName name="IPH" localSheetId="3">#REF!</definedName>
    <definedName name="IPH" localSheetId="34">#REF!</definedName>
    <definedName name="IPH" localSheetId="16">#REF!</definedName>
    <definedName name="IPH" localSheetId="11">#REF!</definedName>
    <definedName name="IPH" localSheetId="6">#REF!</definedName>
    <definedName name="IPH">#REF!</definedName>
    <definedName name="LP" localSheetId="3">#REF!</definedName>
    <definedName name="LP" localSheetId="34">#REF!</definedName>
    <definedName name="LP" localSheetId="16">#REF!</definedName>
    <definedName name="LP" localSheetId="11">#REF!</definedName>
    <definedName name="LP" localSheetId="6">#REF!</definedName>
    <definedName name="LP">#REF!</definedName>
    <definedName name="LZ" localSheetId="3">#REF!</definedName>
    <definedName name="LZ" localSheetId="34">#REF!</definedName>
    <definedName name="LZ" localSheetId="16">#REF!</definedName>
    <definedName name="LZ" localSheetId="11">#REF!</definedName>
    <definedName name="LZ" localSheetId="6">#REF!</definedName>
    <definedName name="LZ">#REF!</definedName>
    <definedName name="TF" localSheetId="3">#REF!</definedName>
    <definedName name="TF" localSheetId="34">#REF!</definedName>
    <definedName name="TF" localSheetId="16">#REF!</definedName>
    <definedName name="TF" localSheetId="11">#REF!</definedName>
    <definedName name="TF" localSheetId="6">#REF!</definedName>
    <definedName name="TF">#REF!</definedName>
  </definedNames>
  <calcPr calcId="145621"/>
</workbook>
</file>

<file path=xl/calcChain.xml><?xml version="1.0" encoding="utf-8"?>
<calcChain xmlns="http://schemas.openxmlformats.org/spreadsheetml/2006/main">
  <c r="M30" i="10" l="1"/>
  <c r="M28" i="10"/>
  <c r="M27" i="10"/>
  <c r="M26" i="10"/>
  <c r="M25" i="10"/>
  <c r="M24" i="10"/>
  <c r="M30" i="5"/>
  <c r="M28" i="5"/>
  <c r="M27" i="5"/>
  <c r="M26" i="5"/>
  <c r="M25" i="5"/>
  <c r="M24" i="5"/>
  <c r="M22" i="10"/>
  <c r="M22" i="5"/>
  <c r="K30" i="10"/>
  <c r="K28" i="10"/>
  <c r="K27" i="10"/>
  <c r="K26" i="10"/>
  <c r="K25" i="10"/>
  <c r="K24" i="10"/>
  <c r="K30" i="5"/>
  <c r="K28" i="5"/>
  <c r="K27" i="5"/>
  <c r="K26" i="5"/>
  <c r="K25" i="5"/>
  <c r="K24" i="5"/>
  <c r="K22" i="10"/>
  <c r="K22" i="5"/>
  <c r="F29" i="10"/>
  <c r="F27" i="10"/>
  <c r="F26" i="10"/>
  <c r="F25" i="10"/>
  <c r="F24" i="10"/>
  <c r="F29" i="5"/>
  <c r="F27" i="5"/>
  <c r="F26" i="5"/>
  <c r="F25" i="5"/>
  <c r="F24" i="5"/>
  <c r="F22" i="10"/>
  <c r="F22" i="5"/>
  <c r="D29" i="10"/>
  <c r="D27" i="10"/>
  <c r="D26" i="10"/>
  <c r="D25" i="10"/>
  <c r="D24" i="10"/>
  <c r="D29" i="5"/>
  <c r="D27" i="5"/>
  <c r="D26" i="5"/>
  <c r="D25" i="5"/>
  <c r="D24" i="5"/>
  <c r="D22" i="10"/>
  <c r="D22" i="5"/>
  <c r="M16" i="10"/>
  <c r="M14" i="10"/>
  <c r="M13" i="10"/>
  <c r="M12" i="10"/>
  <c r="M11" i="10"/>
  <c r="M10" i="10"/>
  <c r="M16" i="5"/>
  <c r="M14" i="5"/>
  <c r="M13" i="5"/>
  <c r="M12" i="5"/>
  <c r="M11" i="5"/>
  <c r="M10" i="5"/>
  <c r="M8" i="10"/>
  <c r="M8" i="5"/>
  <c r="K16" i="10"/>
  <c r="K14" i="10"/>
  <c r="K13" i="10"/>
  <c r="K12" i="10"/>
  <c r="K11" i="10"/>
  <c r="K10" i="10"/>
  <c r="K16" i="5"/>
  <c r="K14" i="5"/>
  <c r="K13" i="5"/>
  <c r="K12" i="5"/>
  <c r="K11" i="5"/>
  <c r="K10" i="5"/>
  <c r="K8" i="10"/>
  <c r="K8" i="5"/>
  <c r="C6" i="30" l="1"/>
  <c r="L54" i="27"/>
  <c r="J54" i="27"/>
  <c r="E54" i="27"/>
  <c r="C54" i="27"/>
  <c r="L42" i="27"/>
  <c r="J42" i="27"/>
  <c r="E42" i="27"/>
  <c r="C42" i="27"/>
  <c r="L31" i="27"/>
  <c r="J31" i="27"/>
  <c r="E31" i="27"/>
  <c r="C31" i="27"/>
  <c r="L19" i="27"/>
  <c r="J19" i="27"/>
  <c r="E19" i="27"/>
  <c r="C19" i="27"/>
  <c r="L6" i="27"/>
  <c r="J6" i="27"/>
  <c r="E6" i="27"/>
  <c r="C6" i="27"/>
  <c r="L6" i="25"/>
  <c r="J6" i="25"/>
  <c r="E6" i="25"/>
  <c r="C6" i="25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6" i="24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6" i="23"/>
  <c r="B6" i="22"/>
  <c r="D36" i="20"/>
  <c r="C36" i="20"/>
  <c r="J30" i="20"/>
  <c r="I20" i="20"/>
  <c r="H20" i="20"/>
  <c r="D20" i="20"/>
  <c r="C20" i="20"/>
  <c r="I6" i="20"/>
  <c r="H6" i="20"/>
  <c r="D6" i="20"/>
  <c r="C6" i="20"/>
  <c r="D6" i="18"/>
  <c r="C6" i="18"/>
  <c r="B16" i="17"/>
  <c r="D36" i="15"/>
  <c r="C36" i="15"/>
  <c r="I20" i="15"/>
  <c r="H20" i="15"/>
  <c r="D20" i="15"/>
  <c r="C20" i="15"/>
  <c r="I6" i="15"/>
  <c r="H6" i="15"/>
  <c r="D6" i="15"/>
  <c r="C6" i="15"/>
  <c r="D6" i="13"/>
  <c r="C6" i="13"/>
  <c r="B16" i="12"/>
  <c r="E36" i="10"/>
  <c r="C36" i="10"/>
  <c r="L20" i="10"/>
  <c r="J20" i="10"/>
  <c r="E20" i="10"/>
  <c r="C20" i="10"/>
  <c r="L6" i="10"/>
  <c r="J6" i="10"/>
  <c r="E6" i="10"/>
  <c r="C6" i="10"/>
  <c r="G26" i="8"/>
  <c r="E6" i="8"/>
  <c r="C6" i="8"/>
  <c r="B16" i="7"/>
  <c r="E36" i="5"/>
  <c r="C36" i="5"/>
  <c r="L20" i="5"/>
  <c r="J20" i="5"/>
  <c r="E20" i="5"/>
  <c r="C20" i="5"/>
  <c r="L6" i="5"/>
  <c r="J6" i="5"/>
  <c r="E6" i="5"/>
  <c r="C6" i="5"/>
  <c r="E6" i="3"/>
  <c r="C6" i="3"/>
  <c r="B16" i="2"/>
  <c r="D6" i="1"/>
  <c r="J17" i="2" l="1"/>
  <c r="L18" i="2"/>
  <c r="H20" i="2"/>
  <c r="J21" i="2"/>
  <c r="J23" i="2"/>
  <c r="H17" i="2"/>
  <c r="F18" i="2"/>
  <c r="D19" i="2"/>
  <c r="L19" i="2"/>
  <c r="J20" i="2"/>
  <c r="H21" i="2"/>
  <c r="F22" i="2"/>
  <c r="D23" i="2"/>
  <c r="L23" i="2"/>
  <c r="J24" i="2"/>
  <c r="H25" i="2"/>
  <c r="F26" i="2"/>
  <c r="D27" i="2"/>
  <c r="L27" i="2"/>
  <c r="F28" i="2"/>
  <c r="D29" i="2"/>
  <c r="L29" i="2"/>
  <c r="J30" i="2"/>
  <c r="H31" i="2"/>
  <c r="F32" i="2"/>
  <c r="D33" i="2"/>
  <c r="L33" i="2"/>
  <c r="F34" i="2"/>
  <c r="D35" i="2"/>
  <c r="L35" i="2"/>
  <c r="J36" i="2"/>
  <c r="H37" i="2"/>
  <c r="J38" i="2"/>
  <c r="D39" i="2"/>
  <c r="L39" i="2"/>
  <c r="J40" i="2"/>
  <c r="H41" i="2"/>
  <c r="F42" i="2"/>
  <c r="D43" i="2"/>
  <c r="L43" i="2"/>
  <c r="J44" i="2"/>
  <c r="L45" i="2"/>
  <c r="F48" i="2"/>
  <c r="D8" i="2"/>
  <c r="H8" i="2"/>
  <c r="L8" i="2"/>
  <c r="F9" i="2"/>
  <c r="J9" i="2"/>
  <c r="D10" i="2"/>
  <c r="H10" i="2"/>
  <c r="L10" i="2"/>
  <c r="F11" i="2"/>
  <c r="J11" i="2"/>
  <c r="D12" i="2"/>
  <c r="H12" i="2"/>
  <c r="L12" i="2"/>
  <c r="F13" i="2"/>
  <c r="J13" i="2"/>
  <c r="D14" i="2"/>
  <c r="H14" i="2"/>
  <c r="L14" i="2"/>
  <c r="F15" i="2"/>
  <c r="J15" i="2"/>
  <c r="J55" i="2"/>
  <c r="F56" i="2"/>
  <c r="F57" i="2"/>
  <c r="L57" i="2"/>
  <c r="L58" i="2"/>
  <c r="H59" i="2"/>
  <c r="H60" i="2"/>
  <c r="D61" i="2"/>
  <c r="D62" i="2"/>
  <c r="J62" i="2"/>
  <c r="J63" i="2"/>
  <c r="F64" i="2"/>
  <c r="F65" i="2"/>
  <c r="L65" i="2"/>
  <c r="L66" i="2"/>
  <c r="H67" i="2"/>
  <c r="H68" i="2"/>
  <c r="D69" i="2"/>
  <c r="D70" i="2"/>
  <c r="J70" i="2"/>
  <c r="J71" i="2"/>
  <c r="F72" i="2"/>
  <c r="F73" i="2"/>
  <c r="L73" i="2"/>
  <c r="L74" i="2"/>
  <c r="H75" i="2"/>
  <c r="H76" i="2"/>
  <c r="D77" i="2"/>
  <c r="D78" i="2"/>
  <c r="J78" i="2"/>
  <c r="J79" i="2"/>
  <c r="F80" i="2"/>
  <c r="F81" i="2"/>
  <c r="L81" i="2"/>
  <c r="L82" i="2"/>
  <c r="H83" i="2"/>
  <c r="H84" i="2"/>
  <c r="D85" i="2"/>
  <c r="D86" i="2"/>
  <c r="J86" i="2"/>
  <c r="J87" i="2"/>
  <c r="F88" i="2"/>
  <c r="F89" i="2"/>
  <c r="L89" i="2"/>
  <c r="L90" i="2"/>
  <c r="H91" i="2"/>
  <c r="J92" i="2"/>
  <c r="H93" i="2"/>
  <c r="F94" i="2"/>
  <c r="F14" i="3"/>
  <c r="G14" i="3"/>
  <c r="D17" i="3"/>
  <c r="F25" i="3"/>
  <c r="G25" i="3"/>
  <c r="D8" i="5"/>
  <c r="F12" i="5"/>
  <c r="G12" i="5"/>
  <c r="D13" i="5"/>
  <c r="H18" i="2"/>
  <c r="J19" i="2"/>
  <c r="F21" i="2"/>
  <c r="H22" i="2"/>
  <c r="F23" i="2"/>
  <c r="H24" i="2"/>
  <c r="F25" i="2"/>
  <c r="J25" i="2"/>
  <c r="D26" i="2"/>
  <c r="L26" i="2"/>
  <c r="F27" i="2"/>
  <c r="J27" i="2"/>
  <c r="D28" i="2"/>
  <c r="H28" i="2"/>
  <c r="L28" i="2"/>
  <c r="F29" i="2"/>
  <c r="J29" i="2"/>
  <c r="D30" i="2"/>
  <c r="H30" i="2"/>
  <c r="L30" i="2"/>
  <c r="F31" i="2"/>
  <c r="J31" i="2"/>
  <c r="D32" i="2"/>
  <c r="H32" i="2"/>
  <c r="L32" i="2"/>
  <c r="F33" i="2"/>
  <c r="J33" i="2"/>
  <c r="D34" i="2"/>
  <c r="H34" i="2"/>
  <c r="L34" i="2"/>
  <c r="F35" i="2"/>
  <c r="J35" i="2"/>
  <c r="D36" i="2"/>
  <c r="H36" i="2"/>
  <c r="L36" i="2"/>
  <c r="F37" i="2"/>
  <c r="J37" i="2"/>
  <c r="D38" i="2"/>
  <c r="H38" i="2"/>
  <c r="L38" i="2"/>
  <c r="F39" i="2"/>
  <c r="J39" i="2"/>
  <c r="D40" i="2"/>
  <c r="H40" i="2"/>
  <c r="L40" i="2"/>
  <c r="F41" i="2"/>
  <c r="J41" i="2"/>
  <c r="D42" i="2"/>
  <c r="H42" i="2"/>
  <c r="L42" i="2"/>
  <c r="F43" i="2"/>
  <c r="J43" i="2"/>
  <c r="D44" i="2"/>
  <c r="H44" i="2"/>
  <c r="L44" i="2"/>
  <c r="F45" i="2"/>
  <c r="J45" i="2"/>
  <c r="D46" i="2"/>
  <c r="H46" i="2"/>
  <c r="L46" i="2"/>
  <c r="F47" i="2"/>
  <c r="J47" i="2"/>
  <c r="D48" i="2"/>
  <c r="H48" i="2"/>
  <c r="L48" i="2"/>
  <c r="F49" i="2"/>
  <c r="J49" i="2"/>
  <c r="D50" i="2"/>
  <c r="H50" i="2"/>
  <c r="L50" i="2"/>
  <c r="F51" i="2"/>
  <c r="J51" i="2"/>
  <c r="D52" i="2"/>
  <c r="H52" i="2"/>
  <c r="L52" i="2"/>
  <c r="F53" i="2"/>
  <c r="J53" i="2"/>
  <c r="D54" i="2"/>
  <c r="H54" i="2"/>
  <c r="L54" i="2"/>
  <c r="F55" i="2"/>
  <c r="L55" i="2"/>
  <c r="L56" i="2"/>
  <c r="H57" i="2"/>
  <c r="H58" i="2"/>
  <c r="D59" i="2"/>
  <c r="D60" i="2"/>
  <c r="J60" i="2"/>
  <c r="J61" i="2"/>
  <c r="F62" i="2"/>
  <c r="F63" i="2"/>
  <c r="L63" i="2"/>
  <c r="L64" i="2"/>
  <c r="H65" i="2"/>
  <c r="H66" i="2"/>
  <c r="D67" i="2"/>
  <c r="D68" i="2"/>
  <c r="J68" i="2"/>
  <c r="J69" i="2"/>
  <c r="F70" i="2"/>
  <c r="F71" i="2"/>
  <c r="L71" i="2"/>
  <c r="L72" i="2"/>
  <c r="H73" i="2"/>
  <c r="H74" i="2"/>
  <c r="D75" i="2"/>
  <c r="D76" i="2"/>
  <c r="J76" i="2"/>
  <c r="J77" i="2"/>
  <c r="F78" i="2"/>
  <c r="F79" i="2"/>
  <c r="L79" i="2"/>
  <c r="L80" i="2"/>
  <c r="H81" i="2"/>
  <c r="H82" i="2"/>
  <c r="D83" i="2"/>
  <c r="D84" i="2"/>
  <c r="J84" i="2"/>
  <c r="J85" i="2"/>
  <c r="F86" i="2"/>
  <c r="F87" i="2"/>
  <c r="L87" i="2"/>
  <c r="L88" i="2"/>
  <c r="H89" i="2"/>
  <c r="H90" i="2"/>
  <c r="D91" i="2"/>
  <c r="D92" i="2"/>
  <c r="L92" i="2"/>
  <c r="J93" i="2"/>
  <c r="H94" i="2"/>
  <c r="D9" i="3"/>
  <c r="F17" i="3"/>
  <c r="G17" i="3"/>
  <c r="D20" i="3"/>
  <c r="F8" i="5"/>
  <c r="G8" i="5"/>
  <c r="D10" i="5"/>
  <c r="F13" i="5"/>
  <c r="G13" i="5"/>
  <c r="D14" i="5"/>
  <c r="D18" i="2"/>
  <c r="F19" i="2"/>
  <c r="L20" i="2"/>
  <c r="D22" i="2"/>
  <c r="L22" i="2"/>
  <c r="D24" i="2"/>
  <c r="L24" i="2"/>
  <c r="H26" i="2"/>
  <c r="F8" i="2"/>
  <c r="J8" i="2"/>
  <c r="D9" i="2"/>
  <c r="H9" i="2"/>
  <c r="L9" i="2"/>
  <c r="F10" i="2"/>
  <c r="J10" i="2"/>
  <c r="D11" i="2"/>
  <c r="H11" i="2"/>
  <c r="L11" i="2"/>
  <c r="F12" i="2"/>
  <c r="J12" i="2"/>
  <c r="D13" i="2"/>
  <c r="H13" i="2"/>
  <c r="L13" i="2"/>
  <c r="F14" i="2"/>
  <c r="J14" i="2"/>
  <c r="D15" i="2"/>
  <c r="H15" i="2"/>
  <c r="L15" i="2"/>
  <c r="H55" i="2"/>
  <c r="H56" i="2"/>
  <c r="D57" i="2"/>
  <c r="D58" i="2"/>
  <c r="J58" i="2"/>
  <c r="J59" i="2"/>
  <c r="F60" i="2"/>
  <c r="F61" i="2"/>
  <c r="L61" i="2"/>
  <c r="L62" i="2"/>
  <c r="H63" i="2"/>
  <c r="H64" i="2"/>
  <c r="D65" i="2"/>
  <c r="D66" i="2"/>
  <c r="J66" i="2"/>
  <c r="J67" i="2"/>
  <c r="F68" i="2"/>
  <c r="F69" i="2"/>
  <c r="L69" i="2"/>
  <c r="L70" i="2"/>
  <c r="H71" i="2"/>
  <c r="H72" i="2"/>
  <c r="D73" i="2"/>
  <c r="D74" i="2"/>
  <c r="J74" i="2"/>
  <c r="J75" i="2"/>
  <c r="F76" i="2"/>
  <c r="F77" i="2"/>
  <c r="L77" i="2"/>
  <c r="L78" i="2"/>
  <c r="H79" i="2"/>
  <c r="H80" i="2"/>
  <c r="D81" i="2"/>
  <c r="D82" i="2"/>
  <c r="J82" i="2"/>
  <c r="J83" i="2"/>
  <c r="F84" i="2"/>
  <c r="F85" i="2"/>
  <c r="L85" i="2"/>
  <c r="L86" i="2"/>
  <c r="H87" i="2"/>
  <c r="H88" i="2"/>
  <c r="D89" i="2"/>
  <c r="D90" i="2"/>
  <c r="J90" i="2"/>
  <c r="J91" i="2"/>
  <c r="F92" i="2"/>
  <c r="D93" i="2"/>
  <c r="L93" i="2"/>
  <c r="J94" i="2"/>
  <c r="F9" i="3"/>
  <c r="G9" i="3"/>
  <c r="D12" i="3"/>
  <c r="F20" i="3"/>
  <c r="G20" i="3"/>
  <c r="D22" i="3"/>
  <c r="F10" i="5"/>
  <c r="G10" i="5"/>
  <c r="D11" i="5"/>
  <c r="F14" i="5"/>
  <c r="G14" i="5"/>
  <c r="D16" i="5"/>
  <c r="F17" i="2"/>
  <c r="D20" i="2"/>
  <c r="D17" i="2"/>
  <c r="L17" i="2"/>
  <c r="J18" i="2"/>
  <c r="H19" i="2"/>
  <c r="F20" i="2"/>
  <c r="D21" i="2"/>
  <c r="L21" i="2"/>
  <c r="J22" i="2"/>
  <c r="H23" i="2"/>
  <c r="F24" i="2"/>
  <c r="D25" i="2"/>
  <c r="L25" i="2"/>
  <c r="J26" i="2"/>
  <c r="H27" i="2"/>
  <c r="J28" i="2"/>
  <c r="H29" i="2"/>
  <c r="F30" i="2"/>
  <c r="D31" i="2"/>
  <c r="L31" i="2"/>
  <c r="J32" i="2"/>
  <c r="H33" i="2"/>
  <c r="J34" i="2"/>
  <c r="H35" i="2"/>
  <c r="F36" i="2"/>
  <c r="D37" i="2"/>
  <c r="L37" i="2"/>
  <c r="F38" i="2"/>
  <c r="H39" i="2"/>
  <c r="F40" i="2"/>
  <c r="D41" i="2"/>
  <c r="L41" i="2"/>
  <c r="J42" i="2"/>
  <c r="H43" i="2"/>
  <c r="F44" i="2"/>
  <c r="D45" i="2"/>
  <c r="H45" i="2"/>
  <c r="F46" i="2"/>
  <c r="J46" i="2"/>
  <c r="D47" i="2"/>
  <c r="H47" i="2"/>
  <c r="L47" i="2"/>
  <c r="J48" i="2"/>
  <c r="D49" i="2"/>
  <c r="H49" i="2"/>
  <c r="L49" i="2"/>
  <c r="F50" i="2"/>
  <c r="J50" i="2"/>
  <c r="D51" i="2"/>
  <c r="H51" i="2"/>
  <c r="L51" i="2"/>
  <c r="F52" i="2"/>
  <c r="J52" i="2"/>
  <c r="D53" i="2"/>
  <c r="H53" i="2"/>
  <c r="L53" i="2"/>
  <c r="F54" i="2"/>
  <c r="J54" i="2"/>
  <c r="D55" i="2"/>
  <c r="D56" i="2"/>
  <c r="J56" i="2"/>
  <c r="J57" i="2"/>
  <c r="F58" i="2"/>
  <c r="F59" i="2"/>
  <c r="L59" i="2"/>
  <c r="L60" i="2"/>
  <c r="H61" i="2"/>
  <c r="H62" i="2"/>
  <c r="D63" i="2"/>
  <c r="D64" i="2"/>
  <c r="J64" i="2"/>
  <c r="J65" i="2"/>
  <c r="F66" i="2"/>
  <c r="F67" i="2"/>
  <c r="L67" i="2"/>
  <c r="L68" i="2"/>
  <c r="H69" i="2"/>
  <c r="H70" i="2"/>
  <c r="D71" i="2"/>
  <c r="D72" i="2"/>
  <c r="J72" i="2"/>
  <c r="J73" i="2"/>
  <c r="F74" i="2"/>
  <c r="F75" i="2"/>
  <c r="L75" i="2"/>
  <c r="L76" i="2"/>
  <c r="H77" i="2"/>
  <c r="H78" i="2"/>
  <c r="D79" i="2"/>
  <c r="D80" i="2"/>
  <c r="J80" i="2"/>
  <c r="J81" i="2"/>
  <c r="F82" i="2"/>
  <c r="F83" i="2"/>
  <c r="L83" i="2"/>
  <c r="L84" i="2"/>
  <c r="H85" i="2"/>
  <c r="H86" i="2"/>
  <c r="D87" i="2"/>
  <c r="D88" i="2"/>
  <c r="J88" i="2"/>
  <c r="J89" i="2"/>
  <c r="F90" i="2"/>
  <c r="F91" i="2"/>
  <c r="L91" i="2"/>
  <c r="H92" i="2"/>
  <c r="F93" i="2"/>
  <c r="D94" i="2"/>
  <c r="L94" i="2"/>
  <c r="F12" i="3"/>
  <c r="G12" i="3"/>
  <c r="D14" i="3"/>
  <c r="F22" i="3"/>
  <c r="G22" i="3"/>
  <c r="D25" i="3"/>
  <c r="F11" i="5"/>
  <c r="G11" i="5"/>
  <c r="D12" i="5"/>
  <c r="F16" i="5"/>
  <c r="G16" i="5"/>
  <c r="D8" i="3"/>
  <c r="G10" i="3"/>
  <c r="F10" i="3"/>
  <c r="D13" i="3"/>
  <c r="G16" i="3"/>
  <c r="F16" i="3"/>
  <c r="D18" i="3"/>
  <c r="G21" i="3"/>
  <c r="F21" i="3"/>
  <c r="D24" i="3"/>
  <c r="G26" i="3"/>
  <c r="F26" i="3"/>
  <c r="N10" i="5"/>
  <c r="N12" i="5"/>
  <c r="N14" i="5"/>
  <c r="N22" i="5"/>
  <c r="N25" i="5"/>
  <c r="N27" i="5"/>
  <c r="D38" i="5"/>
  <c r="G41" i="5"/>
  <c r="F41" i="5"/>
  <c r="D43" i="5"/>
  <c r="G45" i="5"/>
  <c r="F45" i="5"/>
  <c r="D8" i="7"/>
  <c r="H8" i="7"/>
  <c r="L8" i="7"/>
  <c r="F9" i="7"/>
  <c r="J9" i="7"/>
  <c r="D10" i="7"/>
  <c r="H10" i="7"/>
  <c r="L10" i="7"/>
  <c r="F11" i="7"/>
  <c r="J11" i="7"/>
  <c r="D12" i="7"/>
  <c r="H12" i="7"/>
  <c r="L12" i="7"/>
  <c r="F13" i="7"/>
  <c r="J13" i="7"/>
  <c r="D14" i="7"/>
  <c r="H14" i="7"/>
  <c r="L14" i="7"/>
  <c r="F15" i="7"/>
  <c r="J15" i="7"/>
  <c r="F69" i="7"/>
  <c r="D70" i="7"/>
  <c r="L70" i="7"/>
  <c r="J71" i="7"/>
  <c r="H72" i="7"/>
  <c r="F73" i="7"/>
  <c r="D74" i="7"/>
  <c r="L74" i="7"/>
  <c r="J75" i="7"/>
  <c r="H76" i="7"/>
  <c r="F77" i="7"/>
  <c r="D78" i="7"/>
  <c r="L78" i="7"/>
  <c r="J79" i="7"/>
  <c r="H80" i="7"/>
  <c r="F81" i="7"/>
  <c r="D82" i="7"/>
  <c r="L82" i="7"/>
  <c r="J83" i="7"/>
  <c r="H84" i="7"/>
  <c r="F85" i="7"/>
  <c r="D86" i="7"/>
  <c r="L86" i="7"/>
  <c r="J87" i="7"/>
  <c r="H88" i="7"/>
  <c r="F89" i="7"/>
  <c r="D90" i="7"/>
  <c r="L90" i="7"/>
  <c r="J91" i="7"/>
  <c r="H92" i="7"/>
  <c r="F93" i="7"/>
  <c r="D94" i="7"/>
  <c r="L94" i="7"/>
  <c r="G24" i="5"/>
  <c r="G26" i="5"/>
  <c r="N28" i="5"/>
  <c r="D40" i="5"/>
  <c r="G42" i="5"/>
  <c r="F42" i="5"/>
  <c r="D44" i="5"/>
  <c r="G47" i="5"/>
  <c r="F47" i="5"/>
  <c r="F17" i="7"/>
  <c r="J17" i="7"/>
  <c r="D18" i="7"/>
  <c r="H18" i="7"/>
  <c r="L18" i="7"/>
  <c r="F19" i="7"/>
  <c r="J19" i="7"/>
  <c r="D20" i="7"/>
  <c r="H20" i="7"/>
  <c r="L20" i="7"/>
  <c r="F21" i="7"/>
  <c r="J21" i="7"/>
  <c r="D22" i="7"/>
  <c r="H22" i="7"/>
  <c r="L22" i="7"/>
  <c r="F23" i="7"/>
  <c r="J23" i="7"/>
  <c r="D24" i="7"/>
  <c r="H24" i="7"/>
  <c r="L24" i="7"/>
  <c r="F25" i="7"/>
  <c r="J25" i="7"/>
  <c r="D26" i="7"/>
  <c r="H26" i="7"/>
  <c r="L26" i="7"/>
  <c r="F27" i="7"/>
  <c r="J27" i="7"/>
  <c r="D28" i="7"/>
  <c r="H28" i="7"/>
  <c r="L28" i="7"/>
  <c r="F29" i="7"/>
  <c r="J29" i="7"/>
  <c r="D30" i="7"/>
  <c r="H30" i="7"/>
  <c r="L30" i="7"/>
  <c r="F31" i="7"/>
  <c r="J31" i="7"/>
  <c r="D32" i="7"/>
  <c r="H32" i="7"/>
  <c r="L32" i="7"/>
  <c r="F33" i="7"/>
  <c r="J33" i="7"/>
  <c r="D34" i="7"/>
  <c r="H34" i="7"/>
  <c r="L34" i="7"/>
  <c r="F35" i="7"/>
  <c r="J35" i="7"/>
  <c r="D36" i="7"/>
  <c r="H36" i="7"/>
  <c r="L36" i="7"/>
  <c r="F37" i="7"/>
  <c r="J37" i="7"/>
  <c r="D38" i="7"/>
  <c r="H38" i="7"/>
  <c r="L38" i="7"/>
  <c r="F39" i="7"/>
  <c r="J39" i="7"/>
  <c r="D40" i="7"/>
  <c r="H40" i="7"/>
  <c r="L40" i="7"/>
  <c r="F41" i="7"/>
  <c r="J41" i="7"/>
  <c r="D42" i="7"/>
  <c r="H42" i="7"/>
  <c r="L42" i="7"/>
  <c r="F43" i="7"/>
  <c r="J43" i="7"/>
  <c r="D44" i="7"/>
  <c r="H44" i="7"/>
  <c r="L44" i="7"/>
  <c r="F45" i="7"/>
  <c r="J45" i="7"/>
  <c r="D46" i="7"/>
  <c r="H46" i="7"/>
  <c r="L46" i="7"/>
  <c r="F47" i="7"/>
  <c r="J47" i="7"/>
  <c r="D48" i="7"/>
  <c r="H48" i="7"/>
  <c r="L48" i="7"/>
  <c r="F49" i="7"/>
  <c r="J49" i="7"/>
  <c r="D50" i="7"/>
  <c r="H50" i="7"/>
  <c r="L50" i="7"/>
  <c r="F51" i="7"/>
  <c r="J51" i="7"/>
  <c r="D52" i="7"/>
  <c r="H52" i="7"/>
  <c r="L52" i="7"/>
  <c r="F53" i="7"/>
  <c r="J53" i="7"/>
  <c r="D54" i="7"/>
  <c r="H54" i="7"/>
  <c r="L54" i="7"/>
  <c r="F55" i="7"/>
  <c r="J55" i="7"/>
  <c r="D56" i="7"/>
  <c r="H56" i="7"/>
  <c r="L56" i="7"/>
  <c r="F57" i="7"/>
  <c r="J57" i="7"/>
  <c r="D58" i="7"/>
  <c r="H58" i="7"/>
  <c r="L58" i="7"/>
  <c r="F59" i="7"/>
  <c r="J59" i="7"/>
  <c r="D60" i="7"/>
  <c r="H60" i="7"/>
  <c r="L60" i="7"/>
  <c r="F61" i="7"/>
  <c r="J61" i="7"/>
  <c r="D62" i="7"/>
  <c r="H62" i="7"/>
  <c r="L62" i="7"/>
  <c r="F63" i="7"/>
  <c r="J63" i="7"/>
  <c r="D64" i="7"/>
  <c r="H64" i="7"/>
  <c r="L64" i="7"/>
  <c r="F65" i="7"/>
  <c r="J65" i="7"/>
  <c r="D66" i="7"/>
  <c r="H66" i="7"/>
  <c r="L66" i="7"/>
  <c r="F67" i="7"/>
  <c r="J67" i="7"/>
  <c r="D68" i="7"/>
  <c r="H68" i="7"/>
  <c r="L68" i="7"/>
  <c r="H69" i="7"/>
  <c r="F70" i="7"/>
  <c r="D71" i="7"/>
  <c r="L71" i="7"/>
  <c r="J72" i="7"/>
  <c r="H73" i="7"/>
  <c r="F74" i="7"/>
  <c r="D75" i="7"/>
  <c r="L75" i="7"/>
  <c r="J76" i="7"/>
  <c r="H77" i="7"/>
  <c r="F78" i="7"/>
  <c r="D79" i="7"/>
  <c r="L79" i="7"/>
  <c r="J80" i="7"/>
  <c r="H81" i="7"/>
  <c r="F82" i="7"/>
  <c r="D83" i="7"/>
  <c r="L83" i="7"/>
  <c r="J84" i="7"/>
  <c r="H85" i="7"/>
  <c r="F86" i="7"/>
  <c r="D87" i="7"/>
  <c r="L87" i="7"/>
  <c r="J88" i="7"/>
  <c r="H89" i="7"/>
  <c r="F90" i="7"/>
  <c r="D91" i="7"/>
  <c r="L91" i="7"/>
  <c r="J92" i="7"/>
  <c r="H93" i="7"/>
  <c r="F94" i="7"/>
  <c r="G8" i="3"/>
  <c r="F8" i="3"/>
  <c r="D10" i="3"/>
  <c r="G13" i="3"/>
  <c r="F13" i="3"/>
  <c r="D16" i="3"/>
  <c r="G18" i="3"/>
  <c r="F18" i="3"/>
  <c r="D21" i="3"/>
  <c r="G24" i="3"/>
  <c r="F24" i="3"/>
  <c r="D26" i="3"/>
  <c r="N8" i="5"/>
  <c r="N11" i="5"/>
  <c r="N13" i="5"/>
  <c r="N16" i="5"/>
  <c r="N24" i="5"/>
  <c r="N26" i="5"/>
  <c r="G29" i="5"/>
  <c r="F38" i="5"/>
  <c r="G38" i="5"/>
  <c r="D41" i="5"/>
  <c r="F43" i="5"/>
  <c r="G43" i="5"/>
  <c r="D45" i="5"/>
  <c r="F8" i="7"/>
  <c r="J8" i="7"/>
  <c r="D9" i="7"/>
  <c r="H9" i="7"/>
  <c r="L9" i="7"/>
  <c r="F10" i="7"/>
  <c r="J10" i="7"/>
  <c r="D11" i="7"/>
  <c r="H11" i="7"/>
  <c r="L11" i="7"/>
  <c r="F12" i="7"/>
  <c r="J12" i="7"/>
  <c r="D13" i="7"/>
  <c r="H13" i="7"/>
  <c r="L13" i="7"/>
  <c r="F14" i="7"/>
  <c r="J14" i="7"/>
  <c r="D15" i="7"/>
  <c r="H15" i="7"/>
  <c r="L15" i="7"/>
  <c r="J69" i="7"/>
  <c r="H70" i="7"/>
  <c r="F71" i="7"/>
  <c r="D72" i="7"/>
  <c r="L72" i="7"/>
  <c r="J73" i="7"/>
  <c r="H74" i="7"/>
  <c r="F75" i="7"/>
  <c r="D76" i="7"/>
  <c r="L76" i="7"/>
  <c r="J77" i="7"/>
  <c r="H78" i="7"/>
  <c r="F79" i="7"/>
  <c r="D80" i="7"/>
  <c r="L80" i="7"/>
  <c r="J81" i="7"/>
  <c r="H82" i="7"/>
  <c r="F83" i="7"/>
  <c r="D84" i="7"/>
  <c r="L84" i="7"/>
  <c r="J85" i="7"/>
  <c r="H86" i="7"/>
  <c r="F87" i="7"/>
  <c r="D88" i="7"/>
  <c r="L88" i="7"/>
  <c r="J89" i="7"/>
  <c r="H90" i="7"/>
  <c r="F91" i="7"/>
  <c r="D92" i="7"/>
  <c r="L92" i="7"/>
  <c r="J93" i="7"/>
  <c r="H94" i="7"/>
  <c r="G22" i="5"/>
  <c r="G25" i="5"/>
  <c r="G27" i="5"/>
  <c r="N30" i="5"/>
  <c r="G40" i="5"/>
  <c r="F40" i="5"/>
  <c r="D42" i="5"/>
  <c r="G44" i="5"/>
  <c r="F44" i="5"/>
  <c r="D47" i="5"/>
  <c r="D17" i="7"/>
  <c r="H17" i="7"/>
  <c r="L17" i="7"/>
  <c r="F18" i="7"/>
  <c r="J18" i="7"/>
  <c r="D19" i="7"/>
  <c r="H19" i="7"/>
  <c r="L19" i="7"/>
  <c r="F20" i="7"/>
  <c r="J20" i="7"/>
  <c r="D21" i="7"/>
  <c r="H21" i="7"/>
  <c r="L21" i="7"/>
  <c r="F22" i="7"/>
  <c r="J22" i="7"/>
  <c r="D23" i="7"/>
  <c r="H23" i="7"/>
  <c r="L23" i="7"/>
  <c r="F24" i="7"/>
  <c r="J24" i="7"/>
  <c r="D25" i="7"/>
  <c r="H25" i="7"/>
  <c r="L25" i="7"/>
  <c r="F26" i="7"/>
  <c r="J26" i="7"/>
  <c r="D27" i="7"/>
  <c r="H27" i="7"/>
  <c r="L27" i="7"/>
  <c r="F28" i="7"/>
  <c r="J28" i="7"/>
  <c r="D29" i="7"/>
  <c r="H29" i="7"/>
  <c r="L29" i="7"/>
  <c r="F30" i="7"/>
  <c r="J30" i="7"/>
  <c r="D31" i="7"/>
  <c r="H31" i="7"/>
  <c r="L31" i="7"/>
  <c r="F32" i="7"/>
  <c r="J32" i="7"/>
  <c r="D33" i="7"/>
  <c r="H33" i="7"/>
  <c r="L33" i="7"/>
  <c r="F34" i="7"/>
  <c r="J34" i="7"/>
  <c r="D35" i="7"/>
  <c r="H35" i="7"/>
  <c r="L35" i="7"/>
  <c r="F36" i="7"/>
  <c r="J36" i="7"/>
  <c r="D37" i="7"/>
  <c r="H37" i="7"/>
  <c r="L37" i="7"/>
  <c r="F38" i="7"/>
  <c r="J38" i="7"/>
  <c r="D39" i="7"/>
  <c r="H39" i="7"/>
  <c r="L39" i="7"/>
  <c r="F40" i="7"/>
  <c r="J40" i="7"/>
  <c r="D41" i="7"/>
  <c r="H41" i="7"/>
  <c r="L41" i="7"/>
  <c r="F42" i="7"/>
  <c r="J42" i="7"/>
  <c r="D43" i="7"/>
  <c r="H43" i="7"/>
  <c r="L43" i="7"/>
  <c r="F44" i="7"/>
  <c r="J44" i="7"/>
  <c r="D45" i="7"/>
  <c r="H45" i="7"/>
  <c r="L45" i="7"/>
  <c r="F46" i="7"/>
  <c r="J46" i="7"/>
  <c r="D47" i="7"/>
  <c r="H47" i="7"/>
  <c r="L47" i="7"/>
  <c r="F48" i="7"/>
  <c r="J48" i="7"/>
  <c r="D49" i="7"/>
  <c r="H49" i="7"/>
  <c r="L49" i="7"/>
  <c r="F50" i="7"/>
  <c r="J50" i="7"/>
  <c r="D51" i="7"/>
  <c r="H51" i="7"/>
  <c r="L51" i="7"/>
  <c r="F52" i="7"/>
  <c r="J52" i="7"/>
  <c r="D53" i="7"/>
  <c r="H53" i="7"/>
  <c r="L53" i="7"/>
  <c r="F54" i="7"/>
  <c r="J54" i="7"/>
  <c r="D55" i="7"/>
  <c r="H55" i="7"/>
  <c r="L55" i="7"/>
  <c r="F56" i="7"/>
  <c r="J56" i="7"/>
  <c r="D57" i="7"/>
  <c r="H57" i="7"/>
  <c r="L57" i="7"/>
  <c r="F58" i="7"/>
  <c r="J58" i="7"/>
  <c r="D59" i="7"/>
  <c r="H59" i="7"/>
  <c r="L59" i="7"/>
  <c r="F60" i="7"/>
  <c r="J60" i="7"/>
  <c r="D61" i="7"/>
  <c r="H61" i="7"/>
  <c r="L61" i="7"/>
  <c r="F62" i="7"/>
  <c r="J62" i="7"/>
  <c r="D63" i="7"/>
  <c r="H63" i="7"/>
  <c r="L63" i="7"/>
  <c r="F64" i="7"/>
  <c r="J64" i="7"/>
  <c r="D65" i="7"/>
  <c r="H65" i="7"/>
  <c r="L65" i="7"/>
  <c r="F66" i="7"/>
  <c r="J66" i="7"/>
  <c r="D67" i="7"/>
  <c r="H67" i="7"/>
  <c r="L67" i="7"/>
  <c r="F68" i="7"/>
  <c r="J68" i="7"/>
  <c r="D69" i="7"/>
  <c r="L69" i="7"/>
  <c r="J70" i="7"/>
  <c r="H71" i="7"/>
  <c r="F72" i="7"/>
  <c r="D73" i="7"/>
  <c r="L73" i="7"/>
  <c r="J74" i="7"/>
  <c r="H75" i="7"/>
  <c r="F76" i="7"/>
  <c r="D77" i="7"/>
  <c r="L77" i="7"/>
  <c r="J78" i="7"/>
  <c r="H79" i="7"/>
  <c r="F80" i="7"/>
  <c r="D81" i="7"/>
  <c r="L81" i="7"/>
  <c r="J82" i="7"/>
  <c r="H83" i="7"/>
  <c r="F84" i="7"/>
  <c r="D85" i="7"/>
  <c r="L85" i="7"/>
  <c r="J86" i="7"/>
  <c r="H87" i="7"/>
  <c r="F88" i="7"/>
  <c r="D89" i="7"/>
  <c r="L89" i="7"/>
  <c r="J90" i="7"/>
  <c r="H91" i="7"/>
  <c r="F92" i="7"/>
  <c r="D93" i="7"/>
  <c r="L93" i="7"/>
  <c r="J94" i="7"/>
  <c r="G8" i="8"/>
  <c r="F8" i="8"/>
  <c r="D10" i="8"/>
  <c r="G13" i="8"/>
  <c r="F13" i="8"/>
  <c r="D16" i="8"/>
  <c r="G18" i="8"/>
  <c r="F18" i="8"/>
  <c r="D21" i="8"/>
  <c r="G24" i="8"/>
  <c r="F26" i="8"/>
  <c r="F24" i="8"/>
  <c r="N10" i="10"/>
  <c r="N12" i="10"/>
  <c r="N26" i="10"/>
  <c r="G27" i="10"/>
  <c r="G29" i="10"/>
  <c r="G43" i="10"/>
  <c r="F43" i="10"/>
  <c r="D45" i="10"/>
  <c r="J8" i="12"/>
  <c r="H9" i="12"/>
  <c r="F10" i="12"/>
  <c r="D11" i="12"/>
  <c r="L11" i="12"/>
  <c r="J12" i="12"/>
  <c r="H13" i="12"/>
  <c r="F14" i="12"/>
  <c r="D15" i="12"/>
  <c r="L15" i="12"/>
  <c r="D17" i="12"/>
  <c r="L17" i="12"/>
  <c r="J18" i="12"/>
  <c r="H80" i="12"/>
  <c r="J83" i="12"/>
  <c r="G9" i="8"/>
  <c r="F9" i="8"/>
  <c r="D12" i="8"/>
  <c r="G14" i="8"/>
  <c r="F14" i="8"/>
  <c r="D17" i="8"/>
  <c r="G20" i="8"/>
  <c r="F20" i="8"/>
  <c r="D22" i="8"/>
  <c r="G25" i="8"/>
  <c r="F25" i="8"/>
  <c r="G8" i="10"/>
  <c r="F8" i="10"/>
  <c r="D10" i="10"/>
  <c r="G11" i="10"/>
  <c r="F11" i="10"/>
  <c r="D12" i="10"/>
  <c r="G13" i="10"/>
  <c r="F13" i="10"/>
  <c r="D14" i="10"/>
  <c r="D16" i="10"/>
  <c r="N24" i="10"/>
  <c r="G25" i="10"/>
  <c r="N25" i="10"/>
  <c r="F40" i="10"/>
  <c r="G40" i="10"/>
  <c r="D42" i="10"/>
  <c r="F78" i="12"/>
  <c r="F81" i="12"/>
  <c r="H84" i="12"/>
  <c r="D8" i="8"/>
  <c r="F10" i="8"/>
  <c r="G10" i="8"/>
  <c r="D13" i="8"/>
  <c r="F16" i="8"/>
  <c r="G16" i="8"/>
  <c r="D18" i="8"/>
  <c r="F21" i="8"/>
  <c r="G21" i="8"/>
  <c r="D24" i="8"/>
  <c r="D26" i="8"/>
  <c r="N8" i="10"/>
  <c r="N11" i="10"/>
  <c r="N13" i="10"/>
  <c r="N16" i="10"/>
  <c r="G22" i="10"/>
  <c r="N22" i="10"/>
  <c r="G38" i="10"/>
  <c r="F38" i="10"/>
  <c r="D41" i="10"/>
  <c r="F8" i="12"/>
  <c r="D9" i="12"/>
  <c r="L9" i="12"/>
  <c r="J10" i="12"/>
  <c r="H11" i="12"/>
  <c r="F12" i="12"/>
  <c r="D13" i="12"/>
  <c r="L13" i="12"/>
  <c r="J14" i="12"/>
  <c r="H15" i="12"/>
  <c r="H17" i="12"/>
  <c r="F18" i="12"/>
  <c r="L78" i="12"/>
  <c r="D82" i="12"/>
  <c r="F85" i="12"/>
  <c r="D9" i="8"/>
  <c r="G12" i="8"/>
  <c r="F12" i="8"/>
  <c r="D14" i="8"/>
  <c r="G17" i="8"/>
  <c r="F17" i="8"/>
  <c r="D20" i="8"/>
  <c r="G22" i="8"/>
  <c r="F22" i="8"/>
  <c r="D25" i="8"/>
  <c r="D8" i="10"/>
  <c r="G10" i="10"/>
  <c r="F10" i="10"/>
  <c r="D11" i="10"/>
  <c r="G12" i="10"/>
  <c r="F12" i="10"/>
  <c r="D13" i="10"/>
  <c r="G14" i="10"/>
  <c r="F14" i="10"/>
  <c r="N14" i="10"/>
  <c r="N30" i="10"/>
  <c r="F44" i="10"/>
  <c r="G44" i="10"/>
  <c r="D47" i="10"/>
  <c r="J79" i="12"/>
  <c r="L82" i="12"/>
  <c r="D86" i="12"/>
  <c r="F16" i="10"/>
  <c r="G16" i="10"/>
  <c r="G24" i="10"/>
  <c r="G26" i="10"/>
  <c r="N28" i="10"/>
  <c r="D40" i="10"/>
  <c r="G42" i="10"/>
  <c r="F42" i="10"/>
  <c r="D44" i="10"/>
  <c r="G47" i="10"/>
  <c r="F47" i="10"/>
  <c r="F17" i="12"/>
  <c r="J17" i="12"/>
  <c r="D18" i="12"/>
  <c r="H18" i="12"/>
  <c r="L18" i="12"/>
  <c r="F19" i="12"/>
  <c r="J19" i="12"/>
  <c r="D20" i="12"/>
  <c r="H20" i="12"/>
  <c r="L20" i="12"/>
  <c r="F21" i="12"/>
  <c r="J21" i="12"/>
  <c r="D22" i="12"/>
  <c r="H22" i="12"/>
  <c r="L22" i="12"/>
  <c r="F23" i="12"/>
  <c r="J23" i="12"/>
  <c r="D24" i="12"/>
  <c r="H24" i="12"/>
  <c r="L24" i="12"/>
  <c r="F25" i="12"/>
  <c r="J25" i="12"/>
  <c r="D26" i="12"/>
  <c r="H26" i="12"/>
  <c r="L26" i="12"/>
  <c r="F27" i="12"/>
  <c r="J27" i="12"/>
  <c r="D28" i="12"/>
  <c r="H28" i="12"/>
  <c r="L28" i="12"/>
  <c r="F29" i="12"/>
  <c r="J29" i="12"/>
  <c r="D30" i="12"/>
  <c r="H30" i="12"/>
  <c r="L30" i="12"/>
  <c r="F31" i="12"/>
  <c r="J31" i="12"/>
  <c r="D32" i="12"/>
  <c r="H32" i="12"/>
  <c r="L32" i="12"/>
  <c r="F33" i="12"/>
  <c r="J33" i="12"/>
  <c r="D34" i="12"/>
  <c r="H34" i="12"/>
  <c r="L34" i="12"/>
  <c r="F35" i="12"/>
  <c r="J35" i="12"/>
  <c r="D36" i="12"/>
  <c r="H36" i="12"/>
  <c r="L36" i="12"/>
  <c r="F37" i="12"/>
  <c r="J37" i="12"/>
  <c r="D38" i="12"/>
  <c r="H38" i="12"/>
  <c r="L38" i="12"/>
  <c r="F39" i="12"/>
  <c r="J39" i="12"/>
  <c r="D40" i="12"/>
  <c r="H40" i="12"/>
  <c r="L40" i="12"/>
  <c r="F41" i="12"/>
  <c r="J41" i="12"/>
  <c r="D42" i="12"/>
  <c r="H42" i="12"/>
  <c r="L42" i="12"/>
  <c r="F43" i="12"/>
  <c r="J43" i="12"/>
  <c r="D44" i="12"/>
  <c r="H44" i="12"/>
  <c r="L44" i="12"/>
  <c r="F45" i="12"/>
  <c r="J45" i="12"/>
  <c r="D46" i="12"/>
  <c r="H46" i="12"/>
  <c r="L46" i="12"/>
  <c r="F47" i="12"/>
  <c r="J47" i="12"/>
  <c r="D48" i="12"/>
  <c r="H48" i="12"/>
  <c r="L48" i="12"/>
  <c r="F49" i="12"/>
  <c r="J49" i="12"/>
  <c r="D50" i="12"/>
  <c r="H50" i="12"/>
  <c r="L50" i="12"/>
  <c r="F51" i="12"/>
  <c r="J51" i="12"/>
  <c r="D52" i="12"/>
  <c r="H52" i="12"/>
  <c r="L52" i="12"/>
  <c r="F53" i="12"/>
  <c r="J53" i="12"/>
  <c r="D54" i="12"/>
  <c r="H54" i="12"/>
  <c r="L54" i="12"/>
  <c r="F55" i="12"/>
  <c r="J55" i="12"/>
  <c r="D56" i="12"/>
  <c r="H56" i="12"/>
  <c r="L56" i="12"/>
  <c r="F57" i="12"/>
  <c r="J57" i="12"/>
  <c r="D58" i="12"/>
  <c r="H58" i="12"/>
  <c r="L58" i="12"/>
  <c r="F59" i="12"/>
  <c r="J59" i="12"/>
  <c r="D60" i="12"/>
  <c r="H60" i="12"/>
  <c r="L60" i="12"/>
  <c r="F61" i="12"/>
  <c r="J61" i="12"/>
  <c r="D62" i="12"/>
  <c r="H62" i="12"/>
  <c r="L62" i="12"/>
  <c r="F63" i="12"/>
  <c r="J63" i="12"/>
  <c r="D64" i="12"/>
  <c r="H64" i="12"/>
  <c r="L64" i="12"/>
  <c r="F65" i="12"/>
  <c r="J65" i="12"/>
  <c r="D66" i="12"/>
  <c r="H66" i="12"/>
  <c r="L66" i="12"/>
  <c r="F67" i="12"/>
  <c r="J67" i="12"/>
  <c r="D68" i="12"/>
  <c r="H68" i="12"/>
  <c r="L68" i="12"/>
  <c r="F69" i="12"/>
  <c r="J69" i="12"/>
  <c r="D70" i="12"/>
  <c r="H70" i="12"/>
  <c r="L70" i="12"/>
  <c r="F71" i="12"/>
  <c r="J71" i="12"/>
  <c r="D72" i="12"/>
  <c r="H72" i="12"/>
  <c r="L72" i="12"/>
  <c r="F73" i="12"/>
  <c r="J73" i="12"/>
  <c r="D74" i="12"/>
  <c r="H74" i="12"/>
  <c r="L74" i="12"/>
  <c r="F75" i="12"/>
  <c r="J75" i="12"/>
  <c r="D76" i="12"/>
  <c r="H76" i="12"/>
  <c r="L76" i="12"/>
  <c r="F77" i="12"/>
  <c r="J77" i="12"/>
  <c r="J78" i="12"/>
  <c r="H79" i="12"/>
  <c r="F80" i="12"/>
  <c r="D81" i="12"/>
  <c r="L81" i="12"/>
  <c r="J82" i="12"/>
  <c r="H83" i="12"/>
  <c r="F84" i="12"/>
  <c r="D85" i="12"/>
  <c r="L85" i="12"/>
  <c r="J86" i="12"/>
  <c r="H87" i="12"/>
  <c r="H88" i="12"/>
  <c r="L86" i="12"/>
  <c r="J87" i="12"/>
  <c r="L88" i="12"/>
  <c r="D19" i="12"/>
  <c r="H19" i="12"/>
  <c r="L19" i="12"/>
  <c r="F20" i="12"/>
  <c r="J20" i="12"/>
  <c r="D21" i="12"/>
  <c r="H21" i="12"/>
  <c r="L21" i="12"/>
  <c r="F22" i="12"/>
  <c r="J22" i="12"/>
  <c r="D23" i="12"/>
  <c r="H23" i="12"/>
  <c r="L23" i="12"/>
  <c r="F24" i="12"/>
  <c r="J24" i="12"/>
  <c r="D25" i="12"/>
  <c r="H25" i="12"/>
  <c r="L25" i="12"/>
  <c r="F26" i="12"/>
  <c r="J26" i="12"/>
  <c r="D27" i="12"/>
  <c r="H27" i="12"/>
  <c r="L27" i="12"/>
  <c r="F28" i="12"/>
  <c r="J28" i="12"/>
  <c r="D29" i="12"/>
  <c r="H29" i="12"/>
  <c r="L29" i="12"/>
  <c r="F30" i="12"/>
  <c r="J30" i="12"/>
  <c r="D31" i="12"/>
  <c r="H31" i="12"/>
  <c r="L31" i="12"/>
  <c r="F32" i="12"/>
  <c r="J32" i="12"/>
  <c r="D33" i="12"/>
  <c r="H33" i="12"/>
  <c r="L33" i="12"/>
  <c r="F34" i="12"/>
  <c r="J34" i="12"/>
  <c r="D35" i="12"/>
  <c r="H35" i="12"/>
  <c r="L35" i="12"/>
  <c r="F36" i="12"/>
  <c r="J36" i="12"/>
  <c r="D37" i="12"/>
  <c r="H37" i="12"/>
  <c r="L37" i="12"/>
  <c r="F38" i="12"/>
  <c r="J38" i="12"/>
  <c r="D39" i="12"/>
  <c r="H39" i="12"/>
  <c r="L39" i="12"/>
  <c r="F40" i="12"/>
  <c r="J40" i="12"/>
  <c r="D41" i="12"/>
  <c r="H41" i="12"/>
  <c r="L41" i="12"/>
  <c r="F42" i="12"/>
  <c r="J42" i="12"/>
  <c r="D43" i="12"/>
  <c r="H43" i="12"/>
  <c r="L43" i="12"/>
  <c r="F44" i="12"/>
  <c r="J44" i="12"/>
  <c r="D45" i="12"/>
  <c r="H45" i="12"/>
  <c r="L45" i="12"/>
  <c r="F46" i="12"/>
  <c r="J46" i="12"/>
  <c r="D47" i="12"/>
  <c r="H47" i="12"/>
  <c r="L47" i="12"/>
  <c r="F48" i="12"/>
  <c r="J48" i="12"/>
  <c r="D49" i="12"/>
  <c r="H49" i="12"/>
  <c r="L49" i="12"/>
  <c r="F50" i="12"/>
  <c r="J50" i="12"/>
  <c r="D51" i="12"/>
  <c r="H51" i="12"/>
  <c r="L51" i="12"/>
  <c r="F52" i="12"/>
  <c r="J52" i="12"/>
  <c r="D53" i="12"/>
  <c r="H53" i="12"/>
  <c r="L53" i="12"/>
  <c r="F54" i="12"/>
  <c r="J54" i="12"/>
  <c r="D55" i="12"/>
  <c r="H55" i="12"/>
  <c r="L55" i="12"/>
  <c r="F56" i="12"/>
  <c r="J56" i="12"/>
  <c r="D57" i="12"/>
  <c r="H57" i="12"/>
  <c r="L57" i="12"/>
  <c r="F58" i="12"/>
  <c r="J58" i="12"/>
  <c r="D59" i="12"/>
  <c r="H59" i="12"/>
  <c r="L59" i="12"/>
  <c r="F60" i="12"/>
  <c r="J60" i="12"/>
  <c r="D61" i="12"/>
  <c r="H61" i="12"/>
  <c r="L61" i="12"/>
  <c r="F62" i="12"/>
  <c r="J62" i="12"/>
  <c r="D63" i="12"/>
  <c r="H63" i="12"/>
  <c r="L63" i="12"/>
  <c r="F64" i="12"/>
  <c r="J64" i="12"/>
  <c r="D65" i="12"/>
  <c r="H65" i="12"/>
  <c r="L65" i="12"/>
  <c r="F66" i="12"/>
  <c r="J66" i="12"/>
  <c r="D67" i="12"/>
  <c r="H67" i="12"/>
  <c r="L67" i="12"/>
  <c r="F68" i="12"/>
  <c r="J68" i="12"/>
  <c r="D69" i="12"/>
  <c r="H69" i="12"/>
  <c r="L69" i="12"/>
  <c r="F70" i="12"/>
  <c r="J70" i="12"/>
  <c r="D71" i="12"/>
  <c r="H71" i="12"/>
  <c r="L71" i="12"/>
  <c r="F72" i="12"/>
  <c r="J72" i="12"/>
  <c r="D73" i="12"/>
  <c r="H73" i="12"/>
  <c r="L73" i="12"/>
  <c r="F74" i="12"/>
  <c r="J74" i="12"/>
  <c r="D75" i="12"/>
  <c r="H75" i="12"/>
  <c r="L75" i="12"/>
  <c r="F76" i="12"/>
  <c r="J76" i="12"/>
  <c r="D77" i="12"/>
  <c r="H77" i="12"/>
  <c r="L77" i="12"/>
  <c r="H78" i="12"/>
  <c r="D79" i="12"/>
  <c r="L79" i="12"/>
  <c r="J80" i="12"/>
  <c r="H81" i="12"/>
  <c r="F82" i="12"/>
  <c r="D83" i="12"/>
  <c r="L83" i="12"/>
  <c r="J84" i="12"/>
  <c r="H85" i="12"/>
  <c r="F86" i="12"/>
  <c r="D87" i="12"/>
  <c r="L87" i="12"/>
  <c r="F89" i="12"/>
  <c r="N27" i="10"/>
  <c r="D38" i="10"/>
  <c r="F41" i="10"/>
  <c r="G41" i="10"/>
  <c r="D43" i="10"/>
  <c r="F45" i="10"/>
  <c r="G45" i="10"/>
  <c r="D8" i="12"/>
  <c r="H8" i="12"/>
  <c r="L8" i="12"/>
  <c r="F9" i="12"/>
  <c r="J9" i="12"/>
  <c r="D10" i="12"/>
  <c r="H10" i="12"/>
  <c r="L10" i="12"/>
  <c r="F11" i="12"/>
  <c r="J11" i="12"/>
  <c r="D12" i="12"/>
  <c r="H12" i="12"/>
  <c r="L12" i="12"/>
  <c r="F13" i="12"/>
  <c r="J13" i="12"/>
  <c r="D14" i="12"/>
  <c r="H14" i="12"/>
  <c r="L14" i="12"/>
  <c r="F15" i="12"/>
  <c r="J15" i="12"/>
  <c r="D78" i="12"/>
  <c r="F79" i="12"/>
  <c r="D80" i="12"/>
  <c r="L80" i="12"/>
  <c r="J81" i="12"/>
  <c r="H82" i="12"/>
  <c r="F83" i="12"/>
  <c r="D84" i="12"/>
  <c r="L84" i="12"/>
  <c r="J85" i="12"/>
  <c r="H86" i="12"/>
  <c r="F87" i="12"/>
  <c r="D88" i="12"/>
  <c r="J89" i="12"/>
  <c r="F88" i="12"/>
  <c r="J88" i="12"/>
  <c r="D89" i="12"/>
  <c r="H89" i="12"/>
  <c r="L89" i="12"/>
  <c r="F90" i="12"/>
  <c r="J90" i="12"/>
  <c r="D91" i="12"/>
  <c r="H91" i="12"/>
  <c r="L91" i="12"/>
  <c r="F92" i="12"/>
  <c r="J92" i="12"/>
  <c r="D93" i="12"/>
  <c r="H93" i="12"/>
  <c r="L93" i="12"/>
  <c r="F94" i="12"/>
  <c r="J94" i="12"/>
  <c r="E8" i="13"/>
  <c r="E13" i="13"/>
  <c r="E18" i="13"/>
  <c r="E24" i="13"/>
  <c r="E10" i="15"/>
  <c r="E12" i="15"/>
  <c r="E14" i="15"/>
  <c r="E22" i="15"/>
  <c r="E25" i="15"/>
  <c r="E27" i="15"/>
  <c r="J30" i="15"/>
  <c r="E40" i="15"/>
  <c r="E44" i="15"/>
  <c r="D8" i="17"/>
  <c r="H8" i="17"/>
  <c r="L8" i="17"/>
  <c r="F9" i="17"/>
  <c r="J9" i="17"/>
  <c r="D10" i="17"/>
  <c r="H10" i="17"/>
  <c r="L10" i="17"/>
  <c r="F11" i="17"/>
  <c r="J11" i="17"/>
  <c r="D12" i="17"/>
  <c r="H12" i="17"/>
  <c r="L12" i="17"/>
  <c r="F13" i="17"/>
  <c r="J13" i="17"/>
  <c r="D14" i="17"/>
  <c r="H14" i="17"/>
  <c r="L14" i="17"/>
  <c r="F15" i="17"/>
  <c r="J15" i="17"/>
  <c r="F41" i="17"/>
  <c r="D42" i="17"/>
  <c r="L42" i="17"/>
  <c r="J43" i="17"/>
  <c r="H44" i="17"/>
  <c r="F45" i="17"/>
  <c r="D46" i="17"/>
  <c r="L46" i="17"/>
  <c r="J47" i="17"/>
  <c r="H48" i="17"/>
  <c r="F49" i="17"/>
  <c r="D50" i="17"/>
  <c r="L50" i="17"/>
  <c r="J51" i="17"/>
  <c r="H52" i="17"/>
  <c r="L53" i="17"/>
  <c r="H55" i="17"/>
  <c r="D57" i="17"/>
  <c r="J58" i="17"/>
  <c r="F60" i="17"/>
  <c r="L61" i="17"/>
  <c r="H63" i="17"/>
  <c r="D65" i="17"/>
  <c r="J66" i="17"/>
  <c r="F68" i="17"/>
  <c r="L69" i="17"/>
  <c r="H71" i="17"/>
  <c r="D73" i="17"/>
  <c r="E12" i="13"/>
  <c r="E17" i="13"/>
  <c r="E22" i="13"/>
  <c r="J8" i="15"/>
  <c r="J11" i="15"/>
  <c r="J13" i="15"/>
  <c r="J16" i="15"/>
  <c r="J24" i="15"/>
  <c r="J26" i="15"/>
  <c r="E29" i="15"/>
  <c r="E38" i="15"/>
  <c r="E43" i="15"/>
  <c r="F17" i="17"/>
  <c r="J17" i="17"/>
  <c r="D18" i="17"/>
  <c r="H18" i="17"/>
  <c r="L18" i="17"/>
  <c r="F19" i="17"/>
  <c r="J19" i="17"/>
  <c r="D20" i="17"/>
  <c r="H20" i="17"/>
  <c r="L20" i="17"/>
  <c r="F21" i="17"/>
  <c r="J21" i="17"/>
  <c r="D22" i="17"/>
  <c r="H22" i="17"/>
  <c r="L22" i="17"/>
  <c r="F23" i="17"/>
  <c r="J23" i="17"/>
  <c r="D24" i="17"/>
  <c r="H24" i="17"/>
  <c r="L24" i="17"/>
  <c r="F25" i="17"/>
  <c r="J25" i="17"/>
  <c r="D26" i="17"/>
  <c r="H26" i="17"/>
  <c r="L26" i="17"/>
  <c r="F27" i="17"/>
  <c r="J27" i="17"/>
  <c r="D28" i="17"/>
  <c r="H28" i="17"/>
  <c r="L28" i="17"/>
  <c r="F29" i="17"/>
  <c r="J29" i="17"/>
  <c r="D30" i="17"/>
  <c r="H30" i="17"/>
  <c r="L30" i="17"/>
  <c r="F31" i="17"/>
  <c r="J31" i="17"/>
  <c r="D32" i="17"/>
  <c r="H32" i="17"/>
  <c r="L32" i="17"/>
  <c r="F33" i="17"/>
  <c r="J33" i="17"/>
  <c r="D34" i="17"/>
  <c r="H34" i="17"/>
  <c r="L34" i="17"/>
  <c r="F35" i="17"/>
  <c r="J35" i="17"/>
  <c r="D36" i="17"/>
  <c r="H36" i="17"/>
  <c r="L36" i="17"/>
  <c r="F37" i="17"/>
  <c r="J37" i="17"/>
  <c r="D38" i="17"/>
  <c r="H38" i="17"/>
  <c r="L38" i="17"/>
  <c r="F39" i="17"/>
  <c r="J39" i="17"/>
  <c r="D40" i="17"/>
  <c r="H40" i="17"/>
  <c r="L40" i="17"/>
  <c r="H41" i="17"/>
  <c r="F42" i="17"/>
  <c r="D43" i="17"/>
  <c r="L43" i="17"/>
  <c r="J44" i="17"/>
  <c r="H45" i="17"/>
  <c r="F46" i="17"/>
  <c r="D47" i="17"/>
  <c r="L47" i="17"/>
  <c r="J48" i="17"/>
  <c r="H49" i="17"/>
  <c r="F50" i="17"/>
  <c r="D51" i="17"/>
  <c r="L51" i="17"/>
  <c r="J52" i="17"/>
  <c r="F54" i="17"/>
  <c r="L55" i="17"/>
  <c r="H57" i="17"/>
  <c r="D59" i="17"/>
  <c r="J60" i="17"/>
  <c r="F62" i="17"/>
  <c r="L63" i="17"/>
  <c r="H65" i="17"/>
  <c r="D67" i="17"/>
  <c r="J68" i="17"/>
  <c r="F70" i="17"/>
  <c r="L71" i="17"/>
  <c r="D90" i="12"/>
  <c r="H90" i="12"/>
  <c r="L90" i="12"/>
  <c r="F91" i="12"/>
  <c r="J91" i="12"/>
  <c r="D92" i="12"/>
  <c r="H92" i="12"/>
  <c r="L92" i="12"/>
  <c r="F93" i="12"/>
  <c r="J93" i="12"/>
  <c r="D94" i="12"/>
  <c r="H94" i="12"/>
  <c r="L94" i="12"/>
  <c r="E10" i="13"/>
  <c r="E16" i="13"/>
  <c r="E21" i="13"/>
  <c r="E8" i="15"/>
  <c r="E11" i="15"/>
  <c r="E13" i="15"/>
  <c r="E16" i="15"/>
  <c r="E24" i="15"/>
  <c r="E26" i="15"/>
  <c r="J28" i="15"/>
  <c r="E42" i="15"/>
  <c r="E47" i="15"/>
  <c r="F8" i="17"/>
  <c r="J8" i="17"/>
  <c r="D9" i="17"/>
  <c r="H9" i="17"/>
  <c r="L9" i="17"/>
  <c r="F10" i="17"/>
  <c r="J10" i="17"/>
  <c r="D11" i="17"/>
  <c r="H11" i="17"/>
  <c r="L11" i="17"/>
  <c r="F12" i="17"/>
  <c r="J12" i="17"/>
  <c r="D13" i="17"/>
  <c r="H13" i="17"/>
  <c r="L13" i="17"/>
  <c r="F14" i="17"/>
  <c r="J14" i="17"/>
  <c r="D15" i="17"/>
  <c r="H15" i="17"/>
  <c r="L15" i="17"/>
  <c r="J41" i="17"/>
  <c r="H42" i="17"/>
  <c r="F43" i="17"/>
  <c r="D44" i="17"/>
  <c r="L44" i="17"/>
  <c r="J45" i="17"/>
  <c r="H46" i="17"/>
  <c r="F47" i="17"/>
  <c r="D48" i="17"/>
  <c r="L48" i="17"/>
  <c r="J49" i="17"/>
  <c r="H50" i="17"/>
  <c r="F51" i="17"/>
  <c r="D52" i="17"/>
  <c r="D53" i="17"/>
  <c r="J54" i="17"/>
  <c r="F56" i="17"/>
  <c r="L57" i="17"/>
  <c r="H59" i="17"/>
  <c r="D61" i="17"/>
  <c r="J62" i="17"/>
  <c r="F64" i="17"/>
  <c r="L65" i="17"/>
  <c r="H67" i="17"/>
  <c r="D69" i="17"/>
  <c r="J70" i="17"/>
  <c r="F72" i="17"/>
  <c r="E9" i="13"/>
  <c r="E14" i="13"/>
  <c r="E20" i="13"/>
  <c r="E25" i="13"/>
  <c r="J10" i="15"/>
  <c r="J12" i="15"/>
  <c r="J14" i="15"/>
  <c r="J22" i="15"/>
  <c r="J25" i="15"/>
  <c r="J27" i="15"/>
  <c r="E41" i="15"/>
  <c r="E45" i="15"/>
  <c r="D17" i="17"/>
  <c r="H17" i="17"/>
  <c r="L17" i="17"/>
  <c r="F18" i="17"/>
  <c r="J18" i="17"/>
  <c r="D19" i="17"/>
  <c r="H19" i="17"/>
  <c r="L19" i="17"/>
  <c r="F20" i="17"/>
  <c r="J20" i="17"/>
  <c r="D21" i="17"/>
  <c r="H21" i="17"/>
  <c r="L21" i="17"/>
  <c r="F22" i="17"/>
  <c r="J22" i="17"/>
  <c r="D23" i="17"/>
  <c r="H23" i="17"/>
  <c r="L23" i="17"/>
  <c r="F24" i="17"/>
  <c r="J24" i="17"/>
  <c r="D25" i="17"/>
  <c r="H25" i="17"/>
  <c r="L25" i="17"/>
  <c r="F26" i="17"/>
  <c r="J26" i="17"/>
  <c r="D27" i="17"/>
  <c r="H27" i="17"/>
  <c r="L27" i="17"/>
  <c r="F28" i="17"/>
  <c r="J28" i="17"/>
  <c r="D29" i="17"/>
  <c r="H29" i="17"/>
  <c r="L29" i="17"/>
  <c r="F30" i="17"/>
  <c r="J30" i="17"/>
  <c r="D31" i="17"/>
  <c r="H31" i="17"/>
  <c r="L31" i="17"/>
  <c r="F32" i="17"/>
  <c r="J32" i="17"/>
  <c r="D33" i="17"/>
  <c r="H33" i="17"/>
  <c r="L33" i="17"/>
  <c r="F34" i="17"/>
  <c r="J34" i="17"/>
  <c r="D35" i="17"/>
  <c r="H35" i="17"/>
  <c r="L35" i="17"/>
  <c r="F36" i="17"/>
  <c r="J36" i="17"/>
  <c r="D37" i="17"/>
  <c r="H37" i="17"/>
  <c r="L37" i="17"/>
  <c r="F38" i="17"/>
  <c r="J38" i="17"/>
  <c r="D39" i="17"/>
  <c r="H39" i="17"/>
  <c r="L39" i="17"/>
  <c r="F40" i="17"/>
  <c r="J40" i="17"/>
  <c r="D41" i="17"/>
  <c r="L41" i="17"/>
  <c r="J42" i="17"/>
  <c r="H43" i="17"/>
  <c r="F44" i="17"/>
  <c r="D45" i="17"/>
  <c r="L45" i="17"/>
  <c r="J46" i="17"/>
  <c r="H47" i="17"/>
  <c r="F48" i="17"/>
  <c r="D49" i="17"/>
  <c r="L49" i="17"/>
  <c r="J50" i="17"/>
  <c r="H51" i="17"/>
  <c r="F52" i="17"/>
  <c r="H53" i="17"/>
  <c r="D55" i="17"/>
  <c r="J56" i="17"/>
  <c r="F58" i="17"/>
  <c r="L59" i="17"/>
  <c r="H61" i="17"/>
  <c r="D63" i="17"/>
  <c r="J64" i="17"/>
  <c r="F66" i="17"/>
  <c r="L67" i="17"/>
  <c r="H69" i="17"/>
  <c r="D71" i="17"/>
  <c r="J72" i="17"/>
  <c r="L52" i="17"/>
  <c r="F53" i="17"/>
  <c r="J53" i="17"/>
  <c r="D54" i="17"/>
  <c r="H54" i="17"/>
  <c r="L54" i="17"/>
  <c r="F55" i="17"/>
  <c r="J55" i="17"/>
  <c r="D56" i="17"/>
  <c r="H56" i="17"/>
  <c r="L56" i="17"/>
  <c r="F57" i="17"/>
  <c r="J57" i="17"/>
  <c r="D58" i="17"/>
  <c r="H58" i="17"/>
  <c r="L58" i="17"/>
  <c r="F59" i="17"/>
  <c r="J59" i="17"/>
  <c r="D60" i="17"/>
  <c r="H60" i="17"/>
  <c r="L60" i="17"/>
  <c r="F61" i="17"/>
  <c r="J61" i="17"/>
  <c r="D62" i="17"/>
  <c r="H62" i="17"/>
  <c r="L62" i="17"/>
  <c r="F63" i="17"/>
  <c r="J63" i="17"/>
  <c r="D64" i="17"/>
  <c r="H64" i="17"/>
  <c r="L64" i="17"/>
  <c r="F65" i="17"/>
  <c r="J65" i="17"/>
  <c r="D66" i="17"/>
  <c r="H66" i="17"/>
  <c r="L66" i="17"/>
  <c r="F67" i="17"/>
  <c r="J67" i="17"/>
  <c r="D68" i="17"/>
  <c r="H68" i="17"/>
  <c r="L68" i="17"/>
  <c r="F69" i="17"/>
  <c r="J69" i="17"/>
  <c r="D70" i="17"/>
  <c r="H70" i="17"/>
  <c r="L70" i="17"/>
  <c r="F71" i="17"/>
  <c r="J71" i="17"/>
  <c r="D72" i="17"/>
  <c r="H72" i="17"/>
  <c r="L72" i="17"/>
  <c r="F73" i="17"/>
  <c r="J73" i="17"/>
  <c r="D74" i="17"/>
  <c r="H74" i="17"/>
  <c r="L74" i="17"/>
  <c r="F75" i="17"/>
  <c r="J75" i="17"/>
  <c r="D76" i="17"/>
  <c r="H76" i="17"/>
  <c r="L76" i="17"/>
  <c r="F77" i="17"/>
  <c r="J77" i="17"/>
  <c r="D78" i="17"/>
  <c r="H78" i="17"/>
  <c r="L78" i="17"/>
  <c r="F79" i="17"/>
  <c r="J79" i="17"/>
  <c r="D80" i="17"/>
  <c r="H80" i="17"/>
  <c r="L80" i="17"/>
  <c r="F81" i="17"/>
  <c r="J81" i="17"/>
  <c r="D82" i="17"/>
  <c r="H82" i="17"/>
  <c r="L82" i="17"/>
  <c r="F83" i="17"/>
  <c r="J83" i="17"/>
  <c r="D84" i="17"/>
  <c r="H84" i="17"/>
  <c r="L84" i="17"/>
  <c r="F85" i="17"/>
  <c r="J85" i="17"/>
  <c r="D86" i="17"/>
  <c r="H86" i="17"/>
  <c r="L86" i="17"/>
  <c r="F87" i="17"/>
  <c r="J87" i="17"/>
  <c r="D88" i="17"/>
  <c r="H88" i="17"/>
  <c r="L88" i="17"/>
  <c r="F89" i="17"/>
  <c r="J89" i="17"/>
  <c r="D90" i="17"/>
  <c r="H90" i="17"/>
  <c r="L90" i="17"/>
  <c r="F91" i="17"/>
  <c r="J91" i="17"/>
  <c r="D92" i="17"/>
  <c r="H92" i="17"/>
  <c r="L92" i="17"/>
  <c r="F93" i="17"/>
  <c r="J93" i="17"/>
  <c r="D94" i="17"/>
  <c r="H94" i="17"/>
  <c r="L94" i="17"/>
  <c r="E8" i="18"/>
  <c r="E17" i="18"/>
  <c r="E8" i="20"/>
  <c r="E10" i="20"/>
  <c r="J13" i="20"/>
  <c r="E24" i="20"/>
  <c r="E25" i="20"/>
  <c r="E42" i="20"/>
  <c r="F8" i="24"/>
  <c r="G11" i="24"/>
  <c r="C15" i="24"/>
  <c r="E10" i="18"/>
  <c r="E13" i="18"/>
  <c r="E22" i="18"/>
  <c r="E11" i="20"/>
  <c r="E12" i="20"/>
  <c r="J16" i="20"/>
  <c r="E26" i="20"/>
  <c r="E27" i="20"/>
  <c r="J28" i="20"/>
  <c r="E40" i="20"/>
  <c r="E9" i="24"/>
  <c r="F12" i="24"/>
  <c r="G15" i="24"/>
  <c r="H73" i="17"/>
  <c r="L73" i="17"/>
  <c r="F74" i="17"/>
  <c r="J74" i="17"/>
  <c r="D75" i="17"/>
  <c r="H75" i="17"/>
  <c r="L75" i="17"/>
  <c r="F76" i="17"/>
  <c r="J76" i="17"/>
  <c r="D77" i="17"/>
  <c r="H77" i="17"/>
  <c r="L77" i="17"/>
  <c r="F78" i="17"/>
  <c r="J78" i="17"/>
  <c r="D79" i="17"/>
  <c r="H79" i="17"/>
  <c r="L79" i="17"/>
  <c r="F80" i="17"/>
  <c r="J80" i="17"/>
  <c r="D81" i="17"/>
  <c r="H81" i="17"/>
  <c r="L81" i="17"/>
  <c r="F82" i="17"/>
  <c r="J82" i="17"/>
  <c r="D83" i="17"/>
  <c r="H83" i="17"/>
  <c r="L83" i="17"/>
  <c r="F84" i="17"/>
  <c r="J84" i="17"/>
  <c r="D85" i="17"/>
  <c r="H85" i="17"/>
  <c r="L85" i="17"/>
  <c r="F86" i="17"/>
  <c r="J86" i="17"/>
  <c r="D87" i="17"/>
  <c r="H87" i="17"/>
  <c r="L87" i="17"/>
  <c r="F88" i="17"/>
  <c r="J88" i="17"/>
  <c r="D89" i="17"/>
  <c r="H89" i="17"/>
  <c r="L89" i="17"/>
  <c r="F90" i="17"/>
  <c r="J90" i="17"/>
  <c r="D91" i="17"/>
  <c r="H91" i="17"/>
  <c r="L91" i="17"/>
  <c r="F92" i="17"/>
  <c r="J92" i="17"/>
  <c r="D93" i="17"/>
  <c r="H93" i="17"/>
  <c r="L93" i="17"/>
  <c r="F94" i="17"/>
  <c r="J94" i="17"/>
  <c r="E16" i="18"/>
  <c r="E18" i="18"/>
  <c r="J8" i="20"/>
  <c r="E13" i="20"/>
  <c r="E14" i="20"/>
  <c r="J24" i="20"/>
  <c r="E47" i="20"/>
  <c r="D10" i="24"/>
  <c r="E13" i="24"/>
  <c r="F16" i="24"/>
  <c r="E12" i="18"/>
  <c r="E21" i="18"/>
  <c r="E24" i="18"/>
  <c r="J11" i="20"/>
  <c r="E16" i="20"/>
  <c r="E22" i="20"/>
  <c r="J26" i="20"/>
  <c r="E44" i="20"/>
  <c r="C11" i="24"/>
  <c r="D14" i="24"/>
  <c r="E9" i="18"/>
  <c r="E14" i="18"/>
  <c r="E20" i="18"/>
  <c r="E25" i="18"/>
  <c r="J10" i="20"/>
  <c r="J12" i="20"/>
  <c r="J14" i="20"/>
  <c r="J22" i="20"/>
  <c r="J25" i="20"/>
  <c r="J27" i="20"/>
  <c r="E38" i="20"/>
  <c r="E43" i="20"/>
  <c r="C8" i="24"/>
  <c r="G8" i="24"/>
  <c r="F9" i="24"/>
  <c r="E10" i="24"/>
  <c r="D11" i="24"/>
  <c r="C12" i="24"/>
  <c r="G12" i="24"/>
  <c r="F13" i="24"/>
  <c r="E14" i="24"/>
  <c r="D15" i="24"/>
  <c r="C16" i="24"/>
  <c r="G16" i="24"/>
  <c r="F17" i="24"/>
  <c r="E18" i="24"/>
  <c r="D19" i="24"/>
  <c r="C20" i="24"/>
  <c r="G20" i="24"/>
  <c r="F21" i="24"/>
  <c r="E22" i="24"/>
  <c r="D23" i="24"/>
  <c r="C24" i="24"/>
  <c r="G24" i="24"/>
  <c r="F25" i="24"/>
  <c r="E26" i="24"/>
  <c r="D27" i="24"/>
  <c r="C28" i="24"/>
  <c r="G28" i="24"/>
  <c r="F29" i="24"/>
  <c r="E30" i="24"/>
  <c r="G8" i="25"/>
  <c r="F8" i="25"/>
  <c r="M8" i="25"/>
  <c r="N8" i="25"/>
  <c r="K13" i="25"/>
  <c r="D16" i="25"/>
  <c r="K16" i="25"/>
  <c r="N18" i="25"/>
  <c r="M18" i="25"/>
  <c r="G20" i="25"/>
  <c r="F20" i="25"/>
  <c r="M20" i="25"/>
  <c r="N20" i="25"/>
  <c r="D8" i="24"/>
  <c r="C9" i="24"/>
  <c r="G9" i="24"/>
  <c r="F10" i="24"/>
  <c r="E11" i="24"/>
  <c r="D12" i="24"/>
  <c r="C13" i="24"/>
  <c r="G13" i="24"/>
  <c r="F14" i="24"/>
  <c r="E15" i="24"/>
  <c r="D16" i="24"/>
  <c r="C17" i="24"/>
  <c r="G17" i="24"/>
  <c r="F18" i="24"/>
  <c r="E19" i="24"/>
  <c r="D20" i="24"/>
  <c r="C21" i="24"/>
  <c r="G21" i="24"/>
  <c r="F22" i="24"/>
  <c r="E23" i="24"/>
  <c r="D24" i="24"/>
  <c r="C25" i="24"/>
  <c r="G25" i="24"/>
  <c r="F26" i="24"/>
  <c r="E27" i="24"/>
  <c r="D28" i="24"/>
  <c r="C29" i="24"/>
  <c r="G29" i="24"/>
  <c r="F30" i="24"/>
  <c r="K10" i="25"/>
  <c r="D12" i="25"/>
  <c r="K12" i="25"/>
  <c r="N16" i="25"/>
  <c r="M16" i="25"/>
  <c r="G17" i="25"/>
  <c r="F17" i="25"/>
  <c r="M17" i="25"/>
  <c r="N17" i="25"/>
  <c r="K22" i="25"/>
  <c r="E29" i="20"/>
  <c r="E41" i="20"/>
  <c r="E45" i="20"/>
  <c r="E8" i="24"/>
  <c r="D9" i="24"/>
  <c r="C10" i="24"/>
  <c r="G10" i="24"/>
  <c r="F11" i="24"/>
  <c r="E12" i="24"/>
  <c r="D13" i="24"/>
  <c r="C14" i="24"/>
  <c r="G14" i="24"/>
  <c r="F15" i="24"/>
  <c r="E16" i="24"/>
  <c r="D17" i="24"/>
  <c r="C18" i="24"/>
  <c r="G18" i="24"/>
  <c r="F19" i="24"/>
  <c r="E20" i="24"/>
  <c r="D21" i="24"/>
  <c r="C22" i="24"/>
  <c r="G22" i="24"/>
  <c r="F23" i="24"/>
  <c r="E24" i="24"/>
  <c r="D25" i="24"/>
  <c r="C26" i="24"/>
  <c r="G26" i="24"/>
  <c r="F27" i="24"/>
  <c r="E28" i="24"/>
  <c r="D29" i="24"/>
  <c r="C30" i="24"/>
  <c r="G30" i="24"/>
  <c r="K8" i="25"/>
  <c r="D9" i="25"/>
  <c r="K9" i="25"/>
  <c r="M12" i="25"/>
  <c r="N12" i="25"/>
  <c r="G13" i="25"/>
  <c r="F13" i="25"/>
  <c r="M13" i="25"/>
  <c r="N13" i="25"/>
  <c r="K20" i="25"/>
  <c r="D21" i="25"/>
  <c r="K21" i="25"/>
  <c r="M22" i="25"/>
  <c r="N22" i="25"/>
  <c r="K24" i="25"/>
  <c r="E17" i="24"/>
  <c r="D18" i="24"/>
  <c r="C19" i="24"/>
  <c r="G19" i="24"/>
  <c r="F20" i="24"/>
  <c r="E21" i="24"/>
  <c r="D22" i="24"/>
  <c r="C23" i="24"/>
  <c r="G23" i="24"/>
  <c r="F24" i="24"/>
  <c r="E25" i="24"/>
  <c r="D26" i="24"/>
  <c r="C27" i="24"/>
  <c r="G27" i="24"/>
  <c r="F28" i="24"/>
  <c r="E29" i="24"/>
  <c r="D30" i="24"/>
  <c r="N9" i="25"/>
  <c r="M9" i="25"/>
  <c r="G10" i="25"/>
  <c r="F10" i="25"/>
  <c r="M10" i="25"/>
  <c r="N10" i="25"/>
  <c r="K17" i="25"/>
  <c r="D18" i="25"/>
  <c r="K18" i="25"/>
  <c r="N21" i="25"/>
  <c r="M21" i="25"/>
  <c r="G22" i="25"/>
  <c r="F22" i="25"/>
  <c r="M24" i="25"/>
  <c r="N24" i="25"/>
  <c r="D8" i="25"/>
  <c r="G9" i="25"/>
  <c r="F9" i="25"/>
  <c r="D10" i="25"/>
  <c r="F12" i="25"/>
  <c r="G12" i="25"/>
  <c r="D13" i="25"/>
  <c r="G16" i="25"/>
  <c r="F16" i="25"/>
  <c r="D17" i="25"/>
  <c r="G18" i="25"/>
  <c r="F18" i="25"/>
  <c r="D20" i="25"/>
  <c r="G21" i="25"/>
  <c r="F21" i="25"/>
  <c r="D22" i="25"/>
  <c r="G24" i="25"/>
  <c r="F24" i="25"/>
  <c r="D25" i="25"/>
  <c r="G26" i="25"/>
  <c r="F26" i="25"/>
  <c r="D28" i="25"/>
  <c r="G29" i="25"/>
  <c r="F29" i="25"/>
  <c r="D30" i="25"/>
  <c r="G32" i="25"/>
  <c r="F32" i="25"/>
  <c r="D33" i="25"/>
  <c r="G34" i="25"/>
  <c r="F34" i="25"/>
  <c r="D36" i="25"/>
  <c r="G37" i="25"/>
  <c r="F37" i="25"/>
  <c r="D38" i="25"/>
  <c r="G7" i="27"/>
  <c r="F7" i="27"/>
  <c r="D8" i="27"/>
  <c r="G9" i="27"/>
  <c r="F9" i="27"/>
  <c r="D10" i="27"/>
  <c r="G11" i="27"/>
  <c r="F11" i="27"/>
  <c r="D12" i="27"/>
  <c r="G13" i="27"/>
  <c r="F13" i="27"/>
  <c r="N21" i="27"/>
  <c r="M21" i="27"/>
  <c r="G22" i="27"/>
  <c r="F22" i="27"/>
  <c r="M22" i="27"/>
  <c r="N22" i="27"/>
  <c r="K26" i="27"/>
  <c r="D32" i="27"/>
  <c r="K32" i="27"/>
  <c r="N34" i="27"/>
  <c r="M34" i="27"/>
  <c r="G35" i="27"/>
  <c r="F35" i="27"/>
  <c r="M35" i="27"/>
  <c r="N35" i="27"/>
  <c r="K44" i="27"/>
  <c r="D45" i="27"/>
  <c r="K45" i="27"/>
  <c r="N47" i="27"/>
  <c r="M47" i="27"/>
  <c r="G48" i="27"/>
  <c r="F48" i="27"/>
  <c r="M48" i="27"/>
  <c r="N48" i="27"/>
  <c r="D55" i="27"/>
  <c r="K55" i="27"/>
  <c r="N57" i="27"/>
  <c r="M57" i="27"/>
  <c r="K58" i="27"/>
  <c r="K25" i="25"/>
  <c r="N26" i="25"/>
  <c r="M26" i="25"/>
  <c r="K28" i="25"/>
  <c r="N29" i="25"/>
  <c r="M29" i="25"/>
  <c r="K30" i="25"/>
  <c r="N32" i="25"/>
  <c r="M32" i="25"/>
  <c r="K33" i="25"/>
  <c r="N34" i="25"/>
  <c r="M34" i="25"/>
  <c r="K36" i="25"/>
  <c r="N37" i="25"/>
  <c r="M37" i="25"/>
  <c r="K38" i="25"/>
  <c r="N7" i="27"/>
  <c r="M7" i="27"/>
  <c r="K8" i="27"/>
  <c r="N9" i="27"/>
  <c r="M9" i="27"/>
  <c r="K10" i="27"/>
  <c r="N11" i="27"/>
  <c r="M11" i="27"/>
  <c r="K12" i="27"/>
  <c r="N13" i="27"/>
  <c r="M13" i="27"/>
  <c r="G20" i="27"/>
  <c r="F20" i="27"/>
  <c r="M20" i="27"/>
  <c r="N20" i="27"/>
  <c r="K24" i="27"/>
  <c r="D25" i="27"/>
  <c r="K25" i="27"/>
  <c r="N32" i="27"/>
  <c r="M32" i="27"/>
  <c r="G33" i="27"/>
  <c r="F33" i="27"/>
  <c r="M33" i="27"/>
  <c r="N33" i="27"/>
  <c r="K37" i="27"/>
  <c r="D43" i="27"/>
  <c r="K43" i="27"/>
  <c r="N45" i="27"/>
  <c r="M45" i="27"/>
  <c r="G46" i="27"/>
  <c r="F46" i="27"/>
  <c r="M46" i="27"/>
  <c r="N46" i="27"/>
  <c r="K49" i="27"/>
  <c r="N55" i="27"/>
  <c r="M55" i="27"/>
  <c r="G56" i="27"/>
  <c r="F56" i="27"/>
  <c r="M56" i="27"/>
  <c r="N56" i="27"/>
  <c r="F60" i="27"/>
  <c r="G60" i="27"/>
  <c r="D61" i="27"/>
  <c r="F62" i="27"/>
  <c r="G62" i="27"/>
  <c r="D24" i="25"/>
  <c r="G25" i="25"/>
  <c r="F25" i="25"/>
  <c r="D26" i="25"/>
  <c r="F28" i="25"/>
  <c r="G28" i="25"/>
  <c r="D29" i="25"/>
  <c r="F30" i="25"/>
  <c r="G30" i="25"/>
  <c r="D32" i="25"/>
  <c r="F33" i="25"/>
  <c r="G33" i="25"/>
  <c r="D34" i="25"/>
  <c r="F36" i="25"/>
  <c r="G36" i="25"/>
  <c r="D37" i="25"/>
  <c r="F38" i="25"/>
  <c r="G38" i="25"/>
  <c r="D7" i="27"/>
  <c r="F8" i="27"/>
  <c r="G8" i="27"/>
  <c r="D9" i="27"/>
  <c r="F10" i="27"/>
  <c r="G10" i="27"/>
  <c r="D11" i="27"/>
  <c r="F12" i="27"/>
  <c r="G12" i="27"/>
  <c r="D13" i="27"/>
  <c r="K22" i="27"/>
  <c r="D23" i="27"/>
  <c r="K23" i="27"/>
  <c r="M25" i="27"/>
  <c r="N25" i="27"/>
  <c r="G26" i="27"/>
  <c r="F26" i="27"/>
  <c r="M26" i="27"/>
  <c r="N26" i="27"/>
  <c r="K35" i="27"/>
  <c r="D36" i="27"/>
  <c r="K36" i="27"/>
  <c r="M43" i="27"/>
  <c r="N43" i="27"/>
  <c r="G44" i="27"/>
  <c r="F44" i="27"/>
  <c r="M44" i="27"/>
  <c r="N44" i="27"/>
  <c r="K48" i="27"/>
  <c r="D49" i="27"/>
  <c r="N59" i="27"/>
  <c r="M59" i="27"/>
  <c r="K60" i="27"/>
  <c r="N25" i="25"/>
  <c r="M25" i="25"/>
  <c r="K26" i="25"/>
  <c r="N28" i="25"/>
  <c r="M28" i="25"/>
  <c r="K29" i="25"/>
  <c r="N30" i="25"/>
  <c r="M30" i="25"/>
  <c r="K32" i="25"/>
  <c r="N33" i="25"/>
  <c r="M33" i="25"/>
  <c r="K34" i="25"/>
  <c r="N36" i="25"/>
  <c r="M36" i="25"/>
  <c r="K37" i="25"/>
  <c r="N38" i="25"/>
  <c r="M38" i="25"/>
  <c r="K7" i="27"/>
  <c r="N8" i="27"/>
  <c r="M8" i="27"/>
  <c r="K9" i="27"/>
  <c r="N10" i="27"/>
  <c r="M10" i="27"/>
  <c r="K11" i="27"/>
  <c r="N12" i="27"/>
  <c r="M12" i="27"/>
  <c r="K13" i="27"/>
  <c r="K20" i="27"/>
  <c r="D21" i="27"/>
  <c r="K21" i="27"/>
  <c r="N23" i="27"/>
  <c r="M23" i="27"/>
  <c r="G24" i="27"/>
  <c r="F24" i="27"/>
  <c r="M24" i="27"/>
  <c r="N24" i="27"/>
  <c r="K33" i="27"/>
  <c r="D34" i="27"/>
  <c r="K34" i="27"/>
  <c r="N36" i="27"/>
  <c r="M36" i="27"/>
  <c r="G37" i="27"/>
  <c r="F37" i="27"/>
  <c r="M37" i="27"/>
  <c r="N37" i="27"/>
  <c r="K46" i="27"/>
  <c r="D47" i="27"/>
  <c r="K47" i="27"/>
  <c r="K56" i="27"/>
  <c r="D57" i="27"/>
  <c r="K57" i="27"/>
  <c r="F58" i="27"/>
  <c r="G58" i="27"/>
  <c r="D59" i="27"/>
  <c r="D20" i="27"/>
  <c r="G21" i="27"/>
  <c r="F21" i="27"/>
  <c r="D22" i="27"/>
  <c r="G23" i="27"/>
  <c r="F23" i="27"/>
  <c r="D24" i="27"/>
  <c r="F25" i="27"/>
  <c r="G25" i="27"/>
  <c r="D26" i="27"/>
  <c r="G32" i="27"/>
  <c r="F32" i="27"/>
  <c r="D33" i="27"/>
  <c r="G34" i="27"/>
  <c r="F34" i="27"/>
  <c r="D35" i="27"/>
  <c r="G36" i="27"/>
  <c r="F36" i="27"/>
  <c r="D37" i="27"/>
  <c r="F43" i="27"/>
  <c r="G43" i="27"/>
  <c r="D44" i="27"/>
  <c r="G45" i="27"/>
  <c r="F45" i="27"/>
  <c r="D46" i="27"/>
  <c r="G47" i="27"/>
  <c r="F47" i="27"/>
  <c r="D48" i="27"/>
  <c r="F49" i="27"/>
  <c r="M49" i="27"/>
  <c r="G55" i="27"/>
  <c r="F55" i="27"/>
  <c r="D56" i="27"/>
  <c r="G57" i="27"/>
  <c r="F57" i="27"/>
  <c r="D58" i="27"/>
  <c r="G59" i="27"/>
  <c r="F59" i="27"/>
  <c r="D60" i="27"/>
  <c r="G61" i="27"/>
  <c r="F61" i="27"/>
  <c r="D62" i="27"/>
  <c r="C8" i="30"/>
  <c r="C12" i="30"/>
  <c r="C16" i="30"/>
  <c r="C20" i="30"/>
  <c r="C24" i="30"/>
  <c r="C28" i="30"/>
  <c r="C32" i="30"/>
  <c r="C36" i="30"/>
  <c r="N61" i="27"/>
  <c r="M61" i="27"/>
  <c r="K62" i="27"/>
  <c r="C9" i="30"/>
  <c r="C13" i="30"/>
  <c r="C17" i="30"/>
  <c r="C21" i="30"/>
  <c r="C25" i="30"/>
  <c r="C29" i="30"/>
  <c r="C33" i="30"/>
  <c r="C37" i="30"/>
  <c r="C10" i="30"/>
  <c r="C14" i="30"/>
  <c r="C18" i="30"/>
  <c r="C22" i="30"/>
  <c r="C26" i="30"/>
  <c r="C30" i="30"/>
  <c r="C34" i="30"/>
  <c r="C38" i="30"/>
  <c r="M58" i="27"/>
  <c r="N58" i="27"/>
  <c r="K59" i="27"/>
  <c r="M60" i="27"/>
  <c r="N60" i="27"/>
  <c r="K61" i="27"/>
  <c r="N62" i="27"/>
  <c r="M62" i="27"/>
  <c r="C11" i="30"/>
  <c r="C15" i="30"/>
  <c r="C19" i="30"/>
  <c r="C23" i="30"/>
  <c r="C27" i="30"/>
  <c r="C31" i="30"/>
  <c r="C35" i="30"/>
  <c r="C39" i="30"/>
  <c r="D66" i="33"/>
  <c r="D68" i="33"/>
  <c r="D70" i="33"/>
  <c r="D72" i="33"/>
  <c r="D74" i="33"/>
  <c r="D76" i="33"/>
  <c r="D78" i="33"/>
  <c r="D80" i="33"/>
  <c r="D82" i="33"/>
  <c r="D84" i="33"/>
  <c r="D86" i="33"/>
  <c r="D88" i="33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D36" i="33"/>
  <c r="D37" i="33"/>
  <c r="D38" i="33"/>
  <c r="D39" i="33"/>
  <c r="D40" i="33"/>
  <c r="D41" i="33"/>
  <c r="D42" i="33"/>
  <c r="D43" i="33"/>
  <c r="D44" i="33"/>
  <c r="D45" i="33"/>
  <c r="D46" i="33"/>
  <c r="D47" i="33"/>
  <c r="D48" i="33"/>
  <c r="D49" i="33"/>
  <c r="D50" i="33"/>
  <c r="D51" i="33"/>
  <c r="D52" i="33"/>
  <c r="D53" i="33"/>
  <c r="D54" i="33"/>
  <c r="D55" i="33"/>
  <c r="D56" i="33"/>
  <c r="D57" i="33"/>
  <c r="D58" i="33"/>
  <c r="D59" i="33"/>
  <c r="D60" i="33"/>
  <c r="D65" i="33"/>
  <c r="D67" i="33"/>
  <c r="D69" i="33"/>
  <c r="D71" i="33"/>
  <c r="D73" i="33"/>
  <c r="D75" i="33"/>
  <c r="D77" i="33"/>
  <c r="D79" i="33"/>
  <c r="D81" i="33"/>
  <c r="D83" i="33"/>
  <c r="D85" i="33"/>
  <c r="D87" i="33"/>
  <c r="D89" i="33"/>
  <c r="D7" i="33"/>
  <c r="D8" i="33"/>
  <c r="D9" i="33"/>
  <c r="D10" i="33"/>
  <c r="D11" i="33"/>
  <c r="D12" i="33"/>
  <c r="D13" i="33"/>
  <c r="D14" i="33"/>
  <c r="D15" i="33"/>
  <c r="D16" i="33"/>
  <c r="D17" i="33"/>
  <c r="D18" i="33"/>
  <c r="D19" i="33"/>
  <c r="D20" i="33"/>
  <c r="D21" i="33"/>
  <c r="D22" i="33"/>
  <c r="D23" i="33"/>
  <c r="D24" i="33"/>
  <c r="D25" i="33"/>
  <c r="D26" i="33"/>
  <c r="D27" i="33"/>
  <c r="D28" i="33"/>
  <c r="D29" i="33"/>
  <c r="D30" i="33"/>
  <c r="D31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C35" i="33"/>
  <c r="G6" i="33"/>
  <c r="C64" i="33"/>
  <c r="C6" i="33"/>
  <c r="G35" i="33"/>
</calcChain>
</file>

<file path=xl/comments1.xml><?xml version="1.0" encoding="utf-8"?>
<comments xmlns="http://schemas.openxmlformats.org/spreadsheetml/2006/main">
  <authors>
    <author>silvia</author>
  </authors>
  <commentList>
    <comment ref="E27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comments2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<sst xmlns="http://schemas.openxmlformats.org/spreadsheetml/2006/main" count="1589" uniqueCount="283">
  <si>
    <t>TURISMO EN CIFRAS COMPARATIVO MUNICIPIOS TURISTICOS</t>
  </si>
  <si>
    <t>Municipios turísticos</t>
  </si>
  <si>
    <t>Evolución mensual de alojados por municipio turístico</t>
  </si>
  <si>
    <t>Alojados por municipio y tipología acumulado año en curso</t>
  </si>
  <si>
    <t>Alojados por municipio y categoría acumulado año en curso</t>
  </si>
  <si>
    <t>Evolución mensual de pernoctaciones por municipio turístico</t>
  </si>
  <si>
    <t>Pernoctaciones por municipio y tipología acumulado año en curso</t>
  </si>
  <si>
    <t>Pernoctaciones por municipio y categoría acumulado año en curso</t>
  </si>
  <si>
    <t>Evolución mensual indices de ocupación por municipio turístico</t>
  </si>
  <si>
    <t>Indices de ocupación por municipio y tipología acumulado año en curso</t>
  </si>
  <si>
    <t>Indices de ocupación por municipio y categoría acumulado año en curso</t>
  </si>
  <si>
    <t>Evolución mensual estancia media por municipio turístico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</si>
  <si>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</si>
  <si>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</si>
  <si>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</si>
  <si>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</si>
  <si>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</si>
  <si>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</si>
  <si>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</si>
  <si>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</si>
  <si>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</si>
  <si>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</si>
  <si>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</si>
  <si>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</si>
  <si>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</si>
  <si>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TURISTAS ALOJADOS EN TENERIFE POR MUNICIPIO TURÍSTICO</t>
  </si>
  <si>
    <t>Tenerife</t>
  </si>
  <si>
    <t>Adeje</t>
  </si>
  <si>
    <t>Arona</t>
  </si>
  <si>
    <t>Puerto de la Cruz</t>
  </si>
  <si>
    <t>Santa Cruz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</si>
  <si>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</si>
  <si>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</si>
  <si>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</si>
  <si>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</si>
  <si>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</si>
  <si>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</si>
  <si>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</si>
  <si>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</si>
  <si>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</si>
  <si>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</si>
  <si>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</si>
  <si>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</si>
  <si>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</si>
  <si>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</si>
  <si>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</si>
  <si>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</si>
  <si>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ALOJADOS POR MUNICIPIO TURÍSTICO Y TIPOLOGÍA DE ESTABLECIMIENTO</t>
  </si>
  <si>
    <t>MUNICIPIO</t>
  </si>
  <si>
    <t>%/s total</t>
  </si>
  <si>
    <t>var. interanual</t>
  </si>
  <si>
    <t>TENERIFE</t>
  </si>
  <si>
    <t>Alojados Totales</t>
  </si>
  <si>
    <t>Alojados Hoteleros</t>
  </si>
  <si>
    <t>Alojados Extrahoteleros</t>
  </si>
  <si>
    <t>ADEJE</t>
  </si>
  <si>
    <t>ARONA</t>
  </si>
  <si>
    <t>PUERTO DE LA CRUZ</t>
  </si>
  <si>
    <t>SANTA CRUZ</t>
  </si>
  <si>
    <t>FUENTE: STDE Cabildo Insular de Tenerife. ELABORACIÓN: Turismo de Tenerife</t>
  </si>
  <si>
    <t>Tabla</t>
  </si>
  <si>
    <t>TURISMO ALOJADO EN ADEJE SEGÚN TIPOLOGÍA Y CATEGORÍA DE ESTABLECIMIENTO</t>
  </si>
  <si>
    <t>TURISMO ALOJADO EN ARONA SEGÚN TIPOLOGÍA Y CATEGORÍA DE ESTABLECIMIENTO</t>
  </si>
  <si>
    <t>CATEGORÍAS</t>
  </si>
  <si>
    <t>TOTAL CATEGORÍAS</t>
  </si>
  <si>
    <t>Total Alojados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</si>
  <si>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</si>
  <si>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</si>
  <si>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</si>
  <si>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</si>
  <si>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</si>
  <si>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</si>
  <si>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</si>
  <si>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</si>
  <si>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FUENTE: STDE Cabildo Insular de Tenerife. ELABORACIÓN: Turismo de Tenerife </t>
  </si>
  <si>
    <t>TURISMO ALOJADO EN PUERTO DE LA CRUZ SEGÚN TIPOLOGÍA Y CATEGORÍA DE ESTABLECIMIENTO</t>
  </si>
  <si>
    <t>TURISMO ALOJADO EN SANTA CRUZ SEGÚN TIPOLOGÍA Y CATEGORÍA DE ESTABLECIMIENTO</t>
  </si>
  <si>
    <t>4* y 5*</t>
  </si>
  <si>
    <t>2*</t>
  </si>
  <si>
    <t>1*</t>
  </si>
  <si>
    <t>TURISMO ALOJADO EN TENERIFE SEGÚN TIPOLOGÍA Y CATEGORÍA DE ESTABLECIMIENTO</t>
  </si>
  <si>
    <t>PERNOCTACIONES DE LOS TURISTAS ALOJADOS EN TENERIFE POR MUNICIPIO TURÍSTICO</t>
  </si>
  <si>
    <t>PERNOCTACIONES POR MUNICIPIO TURÍSTICO Y TIPOLOGÍA DE ESTABLECIMIENTO</t>
  </si>
  <si>
    <t>Pernoctaciones Totales</t>
  </si>
  <si>
    <t>Pernoctaciones Hoteleras</t>
  </si>
  <si>
    <t>Pernoctaciones Extrahoteleras</t>
  </si>
  <si>
    <t>-</t>
  </si>
  <si>
    <t>PERNOCTACIONES EN ADEJE SEGÚN TIPOLOGÍA Y CATEGORÍA DE ESTABLECIMIENTO</t>
  </si>
  <si>
    <t>PERNOCTACIONES EN ARONA SEGÚN TIPOLOGÍA Y CATEGORÍA DE ESTABLECIMIENTO</t>
  </si>
  <si>
    <t>Total Pernoctaciones</t>
  </si>
  <si>
    <t>PERNOCTACIONES EN PUERTO DE LA CRUZ SEGÚN TIPOLOGÍA Y CATEGORÍA DE ESTABLECIMIENTO</t>
  </si>
  <si>
    <t>PERNOCTACIONES EN SANTA CRUZ SEGÚN TIPOLOGÍA Y CATEGORÍA DE ESTABLECIMIENTO</t>
  </si>
  <si>
    <t>PERNOCTACIONES EN TENERIFE SEGÚN TIPOLOGÍA Y CATEGORÍA DE ESTABLECIMIENTO</t>
  </si>
  <si>
    <t xml:space="preserve">ÍNDICES DE OCUPACIÓN EN TENERIFE POR MUNICIPIO TURÍSTICO </t>
  </si>
  <si>
    <t>ÍNDICES DE OCUPACIÓN POR MUNICIPIO TURÍSTICO Y TIPOLOGÍA DE ESTABLECIMIENTO (%)</t>
  </si>
  <si>
    <t>Var. interanual</t>
  </si>
  <si>
    <t>Total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</si>
  <si>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</si>
  <si>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</si>
  <si>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</si>
  <si>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</si>
  <si>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</si>
  <si>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INDICES DE OCUPACIÓN EN ALOJAMIENTO DE TENERIFE SEGÚN TIPOLOGÍA Y CATEGORÍA DE ESTABLECIMIENTO</t>
  </si>
  <si>
    <t xml:space="preserve">ESTANCIA MEDIA EN TENERIFE POR MUNICIPIO TURÍSTICO </t>
  </si>
  <si>
    <t>Dif. Interanual</t>
  </si>
  <si>
    <t>ESTANCIAS MEDIAS POR MUNICIPIO TURÍSTICO Y TIPOLOGÍA DE ESTABLECIMIENTO</t>
  </si>
  <si>
    <t>Dif. interanual</t>
  </si>
  <si>
    <t>Estancia Media Total</t>
  </si>
  <si>
    <t>Estancia Media Hotelera</t>
  </si>
  <si>
    <t>Estancia Media Extrahotelera</t>
  </si>
  <si>
    <t>FUENTE: STDE Cabildo Insular de Tenerife.  ELABORACIÓN: Turismo de Tenerife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</si>
  <si>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</si>
  <si>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</si>
  <si>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</si>
  <si>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</si>
  <si>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</si>
  <si>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</si>
  <si>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ESTANCIA MEDIA DE LOS TURISTAS ALOJADOS EN TENERIFE SEGÚN TIPOLOGÍA Y CATEGORÍA DE ESTABLECIMIENTO</t>
  </si>
  <si>
    <t>TURISTAS ALOJADOS POR NACIONALIDADES SEGÚN MUNICIPIO TURÍSTICO</t>
  </si>
  <si>
    <t>NACIONALIDAD</t>
  </si>
  <si>
    <t>Reino Unido</t>
  </si>
  <si>
    <t>España</t>
  </si>
  <si>
    <t>Alemania</t>
  </si>
  <si>
    <t>Países Nórdicos</t>
  </si>
  <si>
    <t>Suecia</t>
  </si>
  <si>
    <t>Noruega</t>
  </si>
  <si>
    <t>Finlandia</t>
  </si>
  <si>
    <t>Dinamarca</t>
  </si>
  <si>
    <t>Rusia</t>
  </si>
  <si>
    <t>Francia</t>
  </si>
  <si>
    <t>Holanda</t>
  </si>
  <si>
    <t>Bélgica</t>
  </si>
  <si>
    <t>Países del Este</t>
  </si>
  <si>
    <t>Italia</t>
  </si>
  <si>
    <t>Irlanda</t>
  </si>
  <si>
    <t>Suiza</t>
  </si>
  <si>
    <t>Austria</t>
  </si>
  <si>
    <t>Resto de Europa</t>
  </si>
  <si>
    <t>Usa</t>
  </si>
  <si>
    <t>Resto de América</t>
  </si>
  <si>
    <t>Resto del Mundo</t>
  </si>
  <si>
    <t>Total turismo extranjero</t>
  </si>
  <si>
    <t>EVOLUCIÓN DEL NÚMERO TURISTAS ALOJADOS POR NACIONALIDADES SEGÚN MUNICIPIO TURÍSTICO</t>
  </si>
  <si>
    <t>DISTRIBUCIÓN DE TURISTAS ALOJADOS POR NACIONALIDADES SEGÚN ZONAS TURÍSTICAS</t>
  </si>
  <si>
    <t>PLAZAS ALOJATIVAS ESTIMADAS SEGÚN ZONAS TURÍSTICAS Y TIPOLOGÍAS (*)</t>
  </si>
  <si>
    <t>%/s total zona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</si>
  <si>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</si>
  <si>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</si>
  <si>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</si>
  <si>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</si>
  <si>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</si>
  <si>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</si>
  <si>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</si>
  <si>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</si>
  <si>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STDE Cabildo Insular de Tenerife. ELABORACIÓN: Turismo de Tenerife</t>
  </si>
  <si>
    <t>PLAZAS ALOJATIVAS ESTIMADAS EN ADEJE SEGÚN TIPOLOGÍA Y CATEGORÍA (*)</t>
  </si>
  <si>
    <t>PLAZAS ALOJATIVAS ESTIMADAS 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</si>
  <si>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</si>
  <si>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</si>
  <si>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</si>
  <si>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</si>
  <si>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</si>
  <si>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</si>
  <si>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</si>
  <si>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STDE Cabildo Insular de Tenerife. ELABORACIÓN: Turismo de Tenerife</t>
  </si>
  <si>
    <t>Gráfica 1</t>
  </si>
  <si>
    <t>Gráfica 2</t>
  </si>
  <si>
    <t>PLAZAS ALOJATIVAS ESTIMADAS EN ARONA SEGÚN TIPOLOGÍA Y CATEGORÍA (*)</t>
  </si>
  <si>
    <t>PLAZAS ALOJATIVAS ESTIMADAS  EN ARONA SEGÚN TIPOLOGÍA Y CATEGORÍA (*)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</si>
  <si>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</si>
  <si>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</si>
  <si>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</si>
  <si>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</si>
  <si>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estrellas</t>
  </si>
  <si>
    <t>PLAZAS ALOJATIVAS ESTIMADAS EN TENERIFE SEGÚN TIPOLOGÍA Y CATEGORÍA (*)</t>
  </si>
  <si>
    <t>1 estrella</t>
  </si>
  <si>
    <t>PLAZAS TURISTICAS AUTORIZADAS SEGÚN TIPOLOGÍA DEL ESTABLECIMIENTO.
Municipios e Isla</t>
  </si>
  <si>
    <t>Municipio</t>
  </si>
  <si>
    <t>Total Plazas</t>
  </si>
  <si>
    <t>Apartamentos</t>
  </si>
  <si>
    <t>Hoteles Rurales</t>
  </si>
  <si>
    <t>Casas Rurales</t>
  </si>
  <si>
    <t>Arafo</t>
  </si>
  <si>
    <t>Arico</t>
  </si>
  <si>
    <t>Buena Vista del Norte</t>
  </si>
  <si>
    <t>Candelaria</t>
  </si>
  <si>
    <t>Fasnia</t>
  </si>
  <si>
    <t>Garachico</t>
  </si>
  <si>
    <t>Granadilla de Abona</t>
  </si>
  <si>
    <t>La Guancha</t>
  </si>
  <si>
    <t>Guia de Isora</t>
  </si>
  <si>
    <t>Güimar</t>
  </si>
  <si>
    <t>Icod de los Vinos</t>
  </si>
  <si>
    <t>La Laguana</t>
  </si>
  <si>
    <t>La Matanza de Acentejo</t>
  </si>
  <si>
    <t>La Orotava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</si>
  <si>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</si>
  <si>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</si>
  <si>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</si>
  <si>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</si>
  <si>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</si>
  <si>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</si>
  <si>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</si>
  <si>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Sausal (El)</t>
  </si>
  <si>
    <t>Silos (Los)</t>
  </si>
  <si>
    <t>Tacoronte</t>
  </si>
  <si>
    <t>Tanque (El)</t>
  </si>
  <si>
    <t>Tegueste</t>
  </si>
  <si>
    <t>La Victoria de Acentejo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</si>
  <si>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</si>
  <si>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</si>
  <si>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</si>
  <si>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</si>
  <si>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Hoteleros</t>
  </si>
  <si>
    <t>cuota s/total insular</t>
  </si>
  <si>
    <t>Buenavista del Norte</t>
  </si>
  <si>
    <t>Guancha (La)</t>
  </si>
  <si>
    <t>Guía de Isora</t>
  </si>
  <si>
    <t>Güímar</t>
  </si>
  <si>
    <t>Laguna (La)</t>
  </si>
  <si>
    <t>Matanza de Acentejo (La)</t>
  </si>
  <si>
    <t>Orotava (La)</t>
  </si>
  <si>
    <t>Santa Cruz De Tenerife</t>
  </si>
  <si>
    <t>Sauzal (El)</t>
  </si>
  <si>
    <t>Victoria de Acentejo (La)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</si>
  <si>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</si>
  <si>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</si>
  <si>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</si>
  <si>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</si>
  <si>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</si>
  <si>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</si>
  <si>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</si>
  <si>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</si>
  <si>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</si>
  <si>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</si>
  <si>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Sin categoría</t>
  </si>
  <si>
    <t>1 Llave</t>
  </si>
  <si>
    <t>2 Llaves</t>
  </si>
  <si>
    <t>3 Llaves</t>
  </si>
  <si>
    <t>4 Llaves</t>
  </si>
  <si>
    <t>5 Llaves</t>
  </si>
  <si>
    <t>Hotel Rural</t>
  </si>
  <si>
    <t>1 Palmera</t>
  </si>
  <si>
    <t>2 Palmeras</t>
  </si>
  <si>
    <t>Casa Rural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</si>
  <si>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</si>
  <si>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</si>
  <si>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</si>
  <si>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</si>
  <si>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</si>
  <si>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</si>
  <si>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SANTA CRUZ SEGÚN TIPOLOGÍA Y CATEGORÍA </t>
  </si>
  <si>
    <t xml:space="preserve">DISTRIBUCIÓN DE LAS PLAZAS TURÍSTICAS AUTORIZADAS EN TENERIFE SEGÚN TIPOLOGÍA Y CATEGORÍA </t>
  </si>
  <si>
    <t>Apartamento</t>
  </si>
  <si>
    <t>TOTAL</t>
  </si>
  <si>
    <t>Bares</t>
  </si>
  <si>
    <t>Extrahoteleros</t>
  </si>
  <si>
    <t>Cafeterías</t>
  </si>
  <si>
    <t>ZONA SUR</t>
  </si>
  <si>
    <t>Restaurantes</t>
  </si>
  <si>
    <t>Gran Canaria</t>
  </si>
  <si>
    <t>Fuerteventura</t>
  </si>
  <si>
    <t>Lanzarote</t>
  </si>
  <si>
    <t>La Palma</t>
  </si>
  <si>
    <t>Canarias</t>
  </si>
  <si>
    <t>TOTAL TURISMO ALOJADO</t>
  </si>
  <si>
    <t>Zona SUR</t>
  </si>
  <si>
    <t>ALOJADOS HOTELEROS</t>
  </si>
  <si>
    <t>ALOJADOS EXTRAHOTELEROS</t>
  </si>
  <si>
    <t>acum. agosto 2013</t>
  </si>
  <si>
    <t>acum. agosto 2012</t>
  </si>
  <si>
    <t>I semestre 2012</t>
  </si>
  <si>
    <t>I semestre 2013</t>
  </si>
  <si>
    <t>II semestre 2011</t>
  </si>
  <si>
    <t>II semestre 2012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</si>
  <si>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</si>
  <si>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</si>
  <si>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</si>
  <si>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</si>
  <si>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</si>
  <si>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</si>
  <si>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agosto 2013</t>
  </si>
  <si>
    <t>año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</si>
</sst>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_)"/>
    <numFmt numFmtId="166" formatCode="#,##0.0"/>
    <numFmt numFmtId="167" formatCode="#,##0.0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8"/>
      <color theme="3" tint="-0.249977111117893"/>
      <name val="Calibri"/>
      <family val="2"/>
      <scheme val="minor"/>
    </font>
    <font>
      <b/>
      <sz val="20"/>
      <color indexed="10"/>
      <name val="Arial"/>
      <family val="2"/>
    </font>
    <font>
      <b/>
      <sz val="12"/>
      <color indexed="9"/>
      <name val="Calibri"/>
      <family val="2"/>
      <scheme val="minor"/>
    </font>
    <font>
      <i/>
      <sz val="8"/>
      <name val="Arial"/>
      <family val="2"/>
    </font>
    <font>
      <sz val="9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7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14" fillId="0" borderId="0"/>
    <xf numFmtId="0" fontId="14" fillId="0" borderId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1" fontId="39" fillId="0" borderId="0">
      <protection locked="0"/>
    </xf>
    <xf numFmtId="1" fontId="39" fillId="0" borderId="0">
      <protection locked="0"/>
    </xf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5" fillId="0" borderId="0">
      <protection locked="0"/>
    </xf>
    <xf numFmtId="170" fontId="45" fillId="0" borderId="0">
      <protection locked="0"/>
    </xf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171" fontId="2" fillId="0" borderId="0" applyFont="0" applyFill="0" applyBorder="0" applyAlignment="0" applyProtection="0"/>
    <xf numFmtId="172" fontId="45" fillId="0" borderId="0">
      <protection locked="0"/>
    </xf>
    <xf numFmtId="173" fontId="45" fillId="0" borderId="0">
      <protection locked="0"/>
    </xf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9" fontId="2" fillId="0" borderId="0" applyFont="0" applyFill="0" applyBorder="0" applyProtection="0">
      <alignment vertical="center"/>
    </xf>
    <xf numFmtId="174" fontId="45" fillId="0" borderId="0">
      <protection locked="0"/>
    </xf>
    <xf numFmtId="175" fontId="45" fillId="0" borderId="0">
      <protection locked="0"/>
    </xf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</cellStyleXfs>
  <cellXfs count="242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3" fillId="4" borderId="0" xfId="2" applyFont="1" applyFill="1">
      <alignment vertical="center"/>
    </xf>
    <xf numFmtId="1" fontId="8" fillId="2" borderId="0" xfId="2" applyFont="1" applyFill="1" applyAlignment="1">
      <alignment horizontal="left" vertical="center" indent="1"/>
    </xf>
    <xf numFmtId="1" fontId="9" fillId="2" borderId="0" xfId="2" applyFont="1" applyFill="1" applyAlignment="1">
      <alignment horizontal="left" vertical="center" indent="8"/>
    </xf>
    <xf numFmtId="1" fontId="2" fillId="0" borderId="0" xfId="2" applyProtection="1">
      <alignment vertical="center"/>
      <protection hidden="1"/>
    </xf>
    <xf numFmtId="1" fontId="10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2" fillId="0" borderId="0" xfId="2" applyFont="1">
      <alignment vertical="center"/>
    </xf>
    <xf numFmtId="0" fontId="16" fillId="5" borderId="0" xfId="0" applyFont="1" applyFill="1" applyBorder="1" applyAlignment="1">
      <alignment horizontal="center"/>
    </xf>
    <xf numFmtId="164" fontId="0" fillId="0" borderId="0" xfId="1" applyNumberFormat="1" applyFont="1"/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right"/>
    </xf>
    <xf numFmtId="3" fontId="16" fillId="0" borderId="0" xfId="0" applyNumberFormat="1" applyFont="1" applyBorder="1"/>
    <xf numFmtId="164" fontId="16" fillId="0" borderId="0" xfId="1" applyNumberFormat="1" applyFont="1" applyBorder="1"/>
    <xf numFmtId="3" fontId="16" fillId="5" borderId="0" xfId="0" applyNumberFormat="1" applyFont="1" applyFill="1" applyBorder="1"/>
    <xf numFmtId="164" fontId="16" fillId="5" borderId="0" xfId="1" applyNumberFormat="1" applyFont="1" applyFill="1" applyBorder="1"/>
    <xf numFmtId="3" fontId="0" fillId="0" borderId="0" xfId="0" applyNumberFormat="1"/>
    <xf numFmtId="1" fontId="17" fillId="9" borderId="0" xfId="0" applyNumberFormat="1" applyFont="1" applyFill="1" applyBorder="1" applyAlignment="1">
      <alignment horizontal="center" vertical="center" wrapText="1"/>
    </xf>
    <xf numFmtId="3" fontId="16" fillId="9" borderId="0" xfId="0" applyNumberFormat="1" applyFont="1" applyFill="1" applyBorder="1" applyAlignment="1">
      <alignment horizontal="right" vertical="center"/>
    </xf>
    <xf numFmtId="164" fontId="16" fillId="9" borderId="0" xfId="1" applyNumberFormat="1" applyFont="1" applyFill="1" applyBorder="1" applyAlignment="1">
      <alignment horizontal="right" vertical="center"/>
    </xf>
    <xf numFmtId="3" fontId="16" fillId="9" borderId="0" xfId="0" applyNumberFormat="1" applyFont="1" applyFill="1" applyBorder="1" applyAlignment="1">
      <alignment vertical="center"/>
    </xf>
    <xf numFmtId="164" fontId="16" fillId="9" borderId="0" xfId="0" applyNumberFormat="1" applyFont="1" applyFill="1" applyBorder="1" applyAlignment="1">
      <alignment vertical="center"/>
    </xf>
    <xf numFmtId="0" fontId="17" fillId="10" borderId="0" xfId="0" applyFont="1" applyFill="1" applyBorder="1" applyAlignment="1">
      <alignment horizontal="left" vertical="center" wrapText="1"/>
    </xf>
    <xf numFmtId="3" fontId="16" fillId="10" borderId="0" xfId="0" applyNumberFormat="1" applyFont="1" applyFill="1" applyBorder="1"/>
    <xf numFmtId="164" fontId="16" fillId="10" borderId="0" xfId="1" applyNumberFormat="1" applyFont="1" applyFill="1" applyBorder="1"/>
    <xf numFmtId="0" fontId="17" fillId="11" borderId="0" xfId="0" applyFont="1" applyFill="1" applyBorder="1" applyAlignment="1">
      <alignment horizontal="left" vertical="center" wrapText="1"/>
    </xf>
    <xf numFmtId="3" fontId="16" fillId="11" borderId="0" xfId="0" applyNumberFormat="1" applyFont="1" applyFill="1" applyBorder="1"/>
    <xf numFmtId="164" fontId="16" fillId="11" borderId="0" xfId="1" applyNumberFormat="1" applyFont="1" applyFill="1" applyBorder="1"/>
    <xf numFmtId="0" fontId="19" fillId="2" borderId="1" xfId="4" applyNumberFormat="1" applyFont="1" applyFill="1" applyBorder="1" applyAlignment="1" applyProtection="1">
      <alignment horizontal="center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1" fontId="2" fillId="0" borderId="0" xfId="2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Protection="1">
      <alignment vertical="center"/>
      <protection hidden="1"/>
    </xf>
    <xf numFmtId="1" fontId="16" fillId="11" borderId="0" xfId="2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 indent="1"/>
      <protection hidden="1"/>
    </xf>
    <xf numFmtId="165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9" borderId="0" xfId="5" applyNumberFormat="1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indent="1"/>
      <protection hidden="1"/>
    </xf>
    <xf numFmtId="165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11" borderId="0" xfId="2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vertical="center" indent="1"/>
      <protection hidden="1"/>
    </xf>
    <xf numFmtId="165" fontId="16" fillId="0" borderId="0" xfId="2" applyNumberFormat="1" applyFont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Border="1" applyProtection="1">
      <alignment vertical="center"/>
      <protection hidden="1"/>
    </xf>
    <xf numFmtId="164" fontId="16" fillId="5" borderId="0" xfId="5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indent="1"/>
      <protection hidden="1"/>
    </xf>
    <xf numFmtId="1" fontId="2" fillId="0" borderId="0" xfId="2" applyFont="1" applyProtection="1">
      <alignment vertical="center"/>
      <protection hidden="1"/>
    </xf>
    <xf numFmtId="1" fontId="21" fillId="0" borderId="0" xfId="2" applyFont="1">
      <alignment vertical="center"/>
    </xf>
    <xf numFmtId="1" fontId="16" fillId="0" borderId="0" xfId="2" applyFont="1" applyBorder="1">
      <alignment vertical="center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9" borderId="0" xfId="2" applyFont="1" applyFill="1" applyBorder="1" applyAlignment="1" applyProtection="1">
      <alignment horizontal="left"/>
      <protection hidden="1"/>
    </xf>
    <xf numFmtId="165" fontId="16" fillId="9" borderId="0" xfId="2" applyNumberFormat="1" applyFont="1" applyFill="1" applyBorder="1" applyProtection="1">
      <alignment vertical="center"/>
      <protection hidden="1"/>
    </xf>
    <xf numFmtId="1" fontId="17" fillId="10" borderId="0" xfId="2" applyFont="1" applyFill="1" applyBorder="1" applyAlignment="1" applyProtection="1">
      <alignment horizontal="left"/>
      <protection hidden="1"/>
    </xf>
    <xf numFmtId="165" fontId="16" fillId="10" borderId="0" xfId="2" applyNumberFormat="1" applyFont="1" applyFill="1" applyBorder="1" applyProtection="1">
      <alignment vertical="center"/>
      <protection hidden="1"/>
    </xf>
    <xf numFmtId="164" fontId="16" fillId="10" borderId="0" xfId="5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65" fontId="16" fillId="0" borderId="0" xfId="2" applyNumberFormat="1" applyFont="1" applyBorder="1" applyProtection="1">
      <alignment vertical="center"/>
      <protection hidden="1"/>
    </xf>
    <xf numFmtId="164" fontId="16" fillId="10" borderId="0" xfId="5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16" fillId="5" borderId="0" xfId="0" applyFont="1" applyFill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17" fillId="8" borderId="0" xfId="0" applyFont="1" applyFill="1" applyBorder="1" applyAlignment="1">
      <alignment horizontal="right" vertical="center"/>
    </xf>
    <xf numFmtId="3" fontId="16" fillId="0" borderId="0" xfId="0" applyNumberFormat="1" applyFont="1" applyBorder="1" applyAlignment="1">
      <alignment vertical="center"/>
    </xf>
    <xf numFmtId="164" fontId="16" fillId="0" borderId="0" xfId="1" applyNumberFormat="1" applyFont="1" applyBorder="1" applyAlignment="1">
      <alignment vertical="center"/>
    </xf>
    <xf numFmtId="3" fontId="16" fillId="5" borderId="0" xfId="0" applyNumberFormat="1" applyFont="1" applyFill="1" applyBorder="1" applyAlignment="1">
      <alignment vertical="center"/>
    </xf>
    <xf numFmtId="164" fontId="16" fillId="5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3" fontId="16" fillId="10" borderId="0" xfId="0" applyNumberFormat="1" applyFont="1" applyFill="1" applyBorder="1" applyAlignment="1">
      <alignment vertical="center"/>
    </xf>
    <xf numFmtId="164" fontId="16" fillId="10" borderId="0" xfId="1" applyNumberFormat="1" applyFont="1" applyFill="1" applyBorder="1" applyAlignment="1">
      <alignment vertical="center"/>
    </xf>
    <xf numFmtId="3" fontId="16" fillId="11" borderId="0" xfId="0" applyNumberFormat="1" applyFont="1" applyFill="1" applyBorder="1" applyAlignment="1">
      <alignment vertical="center"/>
    </xf>
    <xf numFmtId="164" fontId="16" fillId="11" borderId="0" xfId="1" applyNumberFormat="1" applyFont="1" applyFill="1" applyBorder="1" applyAlignment="1">
      <alignment vertical="center"/>
    </xf>
    <xf numFmtId="165" fontId="16" fillId="0" borderId="0" xfId="2" applyNumberFormat="1" applyFont="1" applyBorder="1" applyAlignment="1" applyProtection="1">
      <alignment horizontal="center" vertical="center" wrapText="1"/>
      <protection hidden="1"/>
    </xf>
    <xf numFmtId="164" fontId="16" fillId="0" borderId="0" xfId="5" applyNumberFormat="1" applyFont="1" applyBorder="1" applyAlignment="1" applyProtection="1">
      <alignment horizontal="center" vertical="center"/>
      <protection hidden="1"/>
    </xf>
    <xf numFmtId="164" fontId="16" fillId="5" borderId="0" xfId="5" applyNumberFormat="1" applyFont="1" applyFill="1" applyBorder="1" applyAlignment="1" applyProtection="1">
      <alignment horizontal="center" vertical="center"/>
      <protection hidden="1"/>
    </xf>
    <xf numFmtId="166" fontId="16" fillId="0" borderId="0" xfId="0" applyNumberFormat="1" applyFont="1" applyBorder="1"/>
    <xf numFmtId="166" fontId="16" fillId="5" borderId="0" xfId="0" applyNumberFormat="1" applyFont="1" applyFill="1" applyBorder="1"/>
    <xf numFmtId="166" fontId="16" fillId="9" borderId="0" xfId="0" applyNumberFormat="1" applyFont="1" applyFill="1" applyBorder="1" applyAlignment="1">
      <alignment horizontal="right" vertical="center"/>
    </xf>
    <xf numFmtId="166" fontId="16" fillId="9" borderId="0" xfId="0" applyNumberFormat="1" applyFont="1" applyFill="1" applyBorder="1" applyAlignment="1">
      <alignment vertical="center"/>
    </xf>
    <xf numFmtId="166" fontId="16" fillId="10" borderId="0" xfId="0" applyNumberFormat="1" applyFont="1" applyFill="1" applyBorder="1"/>
    <xf numFmtId="166" fontId="16" fillId="11" borderId="0" xfId="0" applyNumberFormat="1" applyFont="1" applyFill="1" applyBorder="1"/>
    <xf numFmtId="1" fontId="2" fillId="0" borderId="0" xfId="2" applyAlignment="1">
      <alignment vertical="center" wrapText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Alignment="1" applyProtection="1">
      <alignment vertical="center" wrapText="1"/>
      <protection hidden="1"/>
    </xf>
    <xf numFmtId="1" fontId="16" fillId="11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wrapText="1"/>
      <protection hidden="1"/>
    </xf>
    <xf numFmtId="167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0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7" fontId="16" fillId="0" borderId="0" xfId="2" applyNumberFormat="1" applyFont="1" applyBorder="1" applyAlignment="1" applyProtection="1">
      <alignment horizontal="right" vertical="center" wrapText="1"/>
      <protection hidden="1"/>
    </xf>
    <xf numFmtId="10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6" fillId="11" borderId="0" xfId="2" applyFont="1" applyFill="1" applyBorder="1" applyAlignment="1" applyProtection="1">
      <alignment horizontal="right" vertical="center" wrapText="1"/>
      <protection hidden="1"/>
    </xf>
    <xf numFmtId="10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" fontId="23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" fillId="0" borderId="0" xfId="2" applyAlignment="1" applyProtection="1">
      <alignment vertical="center" wrapText="1"/>
      <protection hidden="1"/>
    </xf>
    <xf numFmtId="4" fontId="2" fillId="0" borderId="0" xfId="2" applyNumberFormat="1" applyFont="1">
      <alignment vertical="center"/>
    </xf>
    <xf numFmtId="168" fontId="16" fillId="9" borderId="0" xfId="2" applyNumberFormat="1" applyFont="1" applyFill="1" applyBorder="1" applyProtection="1">
      <alignment vertical="center"/>
      <protection hidden="1"/>
    </xf>
    <xf numFmtId="168" fontId="16" fillId="11" borderId="0" xfId="2" applyNumberFormat="1" applyFont="1" applyFill="1" applyBorder="1" applyProtection="1">
      <alignment vertical="center"/>
      <protection hidden="1"/>
    </xf>
    <xf numFmtId="168" fontId="16" fillId="10" borderId="0" xfId="2" applyNumberFormat="1" applyFont="1" applyFill="1" applyBorder="1" applyProtection="1">
      <alignment vertical="center"/>
      <protection hidden="1"/>
    </xf>
    <xf numFmtId="168" fontId="16" fillId="0" borderId="0" xfId="2" applyNumberFormat="1" applyFont="1" applyBorder="1" applyProtection="1">
      <alignment vertical="center"/>
      <protection hidden="1"/>
    </xf>
    <xf numFmtId="4" fontId="16" fillId="0" borderId="0" xfId="0" applyNumberFormat="1" applyFont="1" applyBorder="1" applyAlignment="1">
      <alignment vertical="center"/>
    </xf>
    <xf numFmtId="4" fontId="16" fillId="5" borderId="0" xfId="0" applyNumberFormat="1" applyFont="1" applyFill="1" applyBorder="1" applyAlignment="1">
      <alignment vertical="center"/>
    </xf>
    <xf numFmtId="4" fontId="16" fillId="9" borderId="0" xfId="0" applyNumberFormat="1" applyFont="1" applyFill="1" applyBorder="1" applyAlignment="1">
      <alignment horizontal="right" vertical="center"/>
    </xf>
    <xf numFmtId="4" fontId="16" fillId="10" borderId="0" xfId="0" applyNumberFormat="1" applyFont="1" applyFill="1" applyBorder="1" applyAlignment="1">
      <alignment vertical="center"/>
    </xf>
    <xf numFmtId="4" fontId="16" fillId="11" borderId="0" xfId="0" applyNumberFormat="1" applyFont="1" applyFill="1" applyBorder="1" applyAlignment="1">
      <alignment vertical="center"/>
    </xf>
    <xf numFmtId="10" fontId="16" fillId="0" borderId="0" xfId="0" applyNumberFormat="1" applyFont="1" applyBorder="1" applyAlignment="1">
      <alignment vertical="center"/>
    </xf>
    <xf numFmtId="10" fontId="16" fillId="11" borderId="0" xfId="0" applyNumberFormat="1" applyFont="1" applyFill="1" applyBorder="1" applyAlignment="1">
      <alignment vertical="center"/>
    </xf>
    <xf numFmtId="10" fontId="16" fillId="11" borderId="0" xfId="1" applyNumberFormat="1" applyFont="1" applyFill="1" applyBorder="1" applyAlignment="1">
      <alignment vertical="center"/>
    </xf>
    <xf numFmtId="2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2" fontId="16" fillId="9" borderId="0" xfId="2" applyNumberFormat="1" applyFont="1" applyFill="1" applyBorder="1" applyProtection="1">
      <alignment vertical="center"/>
      <protection hidden="1"/>
    </xf>
    <xf numFmtId="2" fontId="16" fillId="9" borderId="0" xfId="5" applyNumberFormat="1" applyFont="1" applyFill="1" applyBorder="1" applyProtection="1">
      <alignment vertical="center"/>
      <protection hidden="1"/>
    </xf>
    <xf numFmtId="2" fontId="16" fillId="11" borderId="0" xfId="2" applyNumberFormat="1" applyFont="1" applyFill="1" applyBorder="1" applyProtection="1">
      <alignment vertical="center"/>
      <protection hidden="1"/>
    </xf>
    <xf numFmtId="2" fontId="16" fillId="10" borderId="0" xfId="2" applyNumberFormat="1" applyFont="1" applyFill="1" applyBorder="1" applyProtection="1">
      <alignment vertical="center"/>
      <protection hidden="1"/>
    </xf>
    <xf numFmtId="2" fontId="16" fillId="10" borderId="0" xfId="5" applyNumberFormat="1" applyFont="1" applyFill="1" applyBorder="1" applyProtection="1">
      <alignment vertical="center"/>
      <protection hidden="1"/>
    </xf>
    <xf numFmtId="2" fontId="16" fillId="0" borderId="0" xfId="2" applyNumberFormat="1" applyFont="1" applyBorder="1" applyProtection="1">
      <alignment vertical="center"/>
      <protection hidden="1"/>
    </xf>
    <xf numFmtId="2" fontId="16" fillId="5" borderId="0" xfId="5" applyNumberFormat="1" applyFont="1" applyFill="1" applyBorder="1" applyProtection="1">
      <alignment vertical="center"/>
      <protection hidden="1"/>
    </xf>
    <xf numFmtId="1" fontId="24" fillId="0" borderId="0" xfId="2" applyFont="1">
      <alignment vertical="center"/>
    </xf>
    <xf numFmtId="49" fontId="2" fillId="0" borderId="0" xfId="2" applyNumberFormat="1" applyFont="1">
      <alignment vertical="center"/>
    </xf>
    <xf numFmtId="3" fontId="16" fillId="5" borderId="0" xfId="5" applyNumberFormat="1" applyFont="1" applyFill="1" applyBorder="1" applyAlignment="1" applyProtection="1">
      <alignment vertical="center"/>
      <protection hidden="1"/>
    </xf>
    <xf numFmtId="3" fontId="16" fillId="0" borderId="0" xfId="5" applyNumberFormat="1" applyFont="1" applyBorder="1" applyAlignment="1" applyProtection="1">
      <alignment vertical="center"/>
      <protection hidden="1"/>
    </xf>
    <xf numFmtId="1" fontId="25" fillId="0" borderId="0" xfId="2" applyFont="1" applyFill="1" applyBorder="1" applyAlignment="1" applyProtection="1">
      <alignment horizontal="left" vertical="center" indent="1"/>
      <protection hidden="1"/>
    </xf>
    <xf numFmtId="3" fontId="16" fillId="11" borderId="0" xfId="5" applyNumberFormat="1" applyFont="1" applyFill="1" applyBorder="1" applyAlignment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/>
      <protection hidden="1"/>
    </xf>
    <xf numFmtId="3" fontId="17" fillId="9" borderId="0" xfId="5" applyNumberFormat="1" applyFont="1" applyFill="1" applyBorder="1" applyAlignment="1" applyProtection="1">
      <alignment vertical="center"/>
      <protection hidden="1"/>
    </xf>
    <xf numFmtId="1" fontId="24" fillId="0" borderId="0" xfId="2" applyFont="1" applyProtection="1">
      <alignment vertical="center"/>
      <protection hidden="1"/>
    </xf>
    <xf numFmtId="164" fontId="16" fillId="5" borderId="0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Border="1" applyAlignment="1" applyProtection="1">
      <alignment vertical="center"/>
      <protection hidden="1"/>
    </xf>
    <xf numFmtId="164" fontId="16" fillId="11" borderId="0" xfId="1" applyNumberFormat="1" applyFont="1" applyFill="1" applyBorder="1" applyAlignment="1" applyProtection="1">
      <alignment vertical="center"/>
      <protection hidden="1"/>
    </xf>
    <xf numFmtId="164" fontId="17" fillId="9" borderId="0" xfId="1" applyNumberFormat="1" applyFont="1" applyFill="1" applyBorder="1" applyAlignment="1" applyProtection="1">
      <alignment vertical="center"/>
      <protection hidden="1"/>
    </xf>
    <xf numFmtId="164" fontId="24" fillId="0" borderId="0" xfId="5" applyNumberFormat="1" applyFont="1" applyBorder="1" applyAlignment="1" applyProtection="1">
      <alignment vertical="center"/>
      <protection hidden="1"/>
    </xf>
    <xf numFmtId="1" fontId="16" fillId="5" borderId="0" xfId="2" applyFont="1" applyFill="1" applyBorder="1" applyProtection="1">
      <alignment vertical="center"/>
      <protection hidden="1"/>
    </xf>
    <xf numFmtId="1" fontId="17" fillId="12" borderId="0" xfId="2" applyFont="1" applyFill="1" applyBorder="1" applyAlignment="1" applyProtection="1">
      <alignment horizontal="center" vertical="center" wrapText="1"/>
      <protection hidden="1"/>
    </xf>
    <xf numFmtId="1" fontId="16" fillId="9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indent="1"/>
      <protection hidden="1"/>
    </xf>
    <xf numFmtId="165" fontId="16" fillId="0" borderId="0" xfId="2" applyNumberFormat="1" applyFont="1" applyBorder="1" applyAlignment="1" applyProtection="1">
      <alignment horizontal="right" wrapText="1"/>
      <protection hidden="1"/>
    </xf>
    <xf numFmtId="164" fontId="16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0" borderId="0" xfId="2" applyFont="1" applyFill="1" applyBorder="1" applyAlignment="1" applyProtection="1">
      <alignment horizontal="left" vertical="center" indent="1"/>
      <protection hidden="1"/>
    </xf>
    <xf numFmtId="165" fontId="16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16" fillId="10" borderId="0" xfId="2" applyFont="1" applyFill="1" applyBorder="1" applyProtection="1">
      <alignment vertical="center"/>
      <protection hidden="1"/>
    </xf>
    <xf numFmtId="164" fontId="16" fillId="10" borderId="0" xfId="2" applyNumberFormat="1" applyFont="1" applyFill="1" applyBorder="1" applyProtection="1">
      <alignment vertical="center"/>
      <protection hidden="1"/>
    </xf>
    <xf numFmtId="165" fontId="16" fillId="0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Fill="1" applyBorder="1" applyProtection="1">
      <alignment vertical="center"/>
      <protection hidden="1"/>
    </xf>
    <xf numFmtId="10" fontId="16" fillId="10" borderId="0" xfId="5" applyNumberFormat="1" applyFont="1" applyFill="1" applyBorder="1" applyProtection="1">
      <alignment vertical="center"/>
      <protection hidden="1"/>
    </xf>
    <xf numFmtId="0" fontId="26" fillId="0" borderId="0" xfId="6" applyFont="1" applyAlignment="1" applyProtection="1">
      <alignment vertical="center"/>
      <protection hidden="1"/>
    </xf>
    <xf numFmtId="0" fontId="26" fillId="0" borderId="0" xfId="6" applyFont="1" applyAlignment="1" applyProtection="1">
      <alignment vertical="center" wrapText="1"/>
      <protection hidden="1"/>
    </xf>
    <xf numFmtId="49" fontId="22" fillId="3" borderId="0" xfId="2" applyNumberFormat="1" applyFont="1" applyFill="1" applyBorder="1" applyAlignment="1" applyProtection="1">
      <alignment vertic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0" borderId="0" xfId="2" applyFont="1" applyBorder="1" applyProtection="1">
      <alignment vertical="center"/>
      <protection hidden="1"/>
    </xf>
    <xf numFmtId="165" fontId="16" fillId="5" borderId="0" xfId="2" applyNumberFormat="1" applyFont="1" applyFill="1" applyBorder="1" applyProtection="1">
      <alignment vertical="center"/>
      <protection hidden="1"/>
    </xf>
    <xf numFmtId="0" fontId="26" fillId="0" borderId="0" xfId="6" applyFont="1" applyFill="1" applyBorder="1" applyAlignment="1" applyProtection="1">
      <alignment vertical="center"/>
      <protection hidden="1"/>
    </xf>
    <xf numFmtId="0" fontId="27" fillId="0" borderId="0" xfId="7" applyFont="1" applyFill="1" applyBorder="1" applyAlignment="1" applyProtection="1">
      <alignment horizontal="center"/>
      <protection hidden="1"/>
    </xf>
    <xf numFmtId="3" fontId="27" fillId="0" borderId="0" xfId="7" applyNumberFormat="1" applyFont="1" applyFill="1" applyBorder="1" applyAlignment="1" applyProtection="1">
      <alignment horizontal="right" wrapText="1"/>
      <protection hidden="1"/>
    </xf>
    <xf numFmtId="0" fontId="17" fillId="9" borderId="0" xfId="6" applyFont="1" applyFill="1" applyBorder="1" applyAlignment="1" applyProtection="1">
      <alignment vertical="center"/>
      <protection hidden="1"/>
    </xf>
    <xf numFmtId="165" fontId="17" fillId="9" borderId="0" xfId="2" applyNumberFormat="1" applyFont="1" applyFill="1" applyBorder="1" applyProtection="1">
      <alignment vertical="center"/>
      <protection hidden="1"/>
    </xf>
    <xf numFmtId="1" fontId="23" fillId="0" borderId="0" xfId="2" applyFont="1" applyBorder="1" applyAlignment="1" applyProtection="1">
      <alignment wrapText="1"/>
      <protection hidden="1"/>
    </xf>
    <xf numFmtId="0" fontId="27" fillId="0" borderId="0" xfId="7" applyFont="1" applyFill="1" applyBorder="1" applyAlignment="1" applyProtection="1">
      <alignment horizontal="left" wrapText="1"/>
      <protection hidden="1"/>
    </xf>
    <xf numFmtId="0" fontId="27" fillId="0" borderId="0" xfId="7" applyFont="1" applyFill="1" applyBorder="1" applyAlignment="1" applyProtection="1">
      <alignment horizontal="center" wrapText="1"/>
      <protection hidden="1"/>
    </xf>
    <xf numFmtId="0" fontId="17" fillId="0" borderId="0" xfId="6" applyFont="1" applyBorder="1" applyAlignment="1" applyProtection="1">
      <alignment vertical="center"/>
      <protection hidden="1"/>
    </xf>
    <xf numFmtId="3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13" borderId="0" xfId="5" applyNumberFormat="1" applyFont="1" applyFill="1" applyBorder="1" applyProtection="1">
      <alignment vertical="center"/>
      <protection hidden="1"/>
    </xf>
    <xf numFmtId="10" fontId="16" fillId="13" borderId="0" xfId="5" applyNumberFormat="1" applyFont="1" applyFill="1" applyBorder="1" applyProtection="1">
      <alignment vertical="center"/>
      <protection hidden="1"/>
    </xf>
    <xf numFmtId="0" fontId="26" fillId="13" borderId="0" xfId="6" applyFont="1" applyFill="1" applyAlignment="1" applyProtection="1">
      <alignment vertical="center"/>
      <protection hidden="1"/>
    </xf>
    <xf numFmtId="164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quotePrefix="1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quotePrefix="1" applyNumberFormat="1" applyFont="1" applyFill="1" applyBorder="1" applyAlignment="1" applyProtection="1">
      <alignment horizontal="right" vertical="center" wrapText="1"/>
      <protection hidden="1"/>
    </xf>
    <xf numFmtId="3" fontId="17" fillId="9" borderId="0" xfId="6" applyNumberFormat="1" applyFont="1" applyFill="1" applyBorder="1" applyAlignment="1" applyProtection="1">
      <alignment horizontal="right" vertical="center" wrapText="1"/>
      <protection hidden="1"/>
    </xf>
    <xf numFmtId="164" fontId="17" fillId="9" borderId="0" xfId="5" applyNumberFormat="1" applyFont="1" applyFill="1" applyBorder="1" applyProtection="1">
      <alignment vertical="center"/>
      <protection hidden="1"/>
    </xf>
    <xf numFmtId="10" fontId="17" fillId="9" borderId="0" xfId="5" applyNumberFormat="1" applyFont="1" applyFill="1" applyBorder="1" applyProtection="1">
      <alignment vertical="center"/>
      <protection hidden="1"/>
    </xf>
    <xf numFmtId="0" fontId="27" fillId="0" borderId="0" xfId="6" applyFont="1" applyAlignment="1" applyProtection="1">
      <alignment vertical="center"/>
      <protection hidden="1"/>
    </xf>
    <xf numFmtId="0" fontId="26" fillId="0" borderId="0" xfId="6" applyFont="1" applyAlignment="1" applyProtection="1">
      <alignment horizontal="right" vertical="center"/>
      <protection hidden="1"/>
    </xf>
    <xf numFmtId="1" fontId="28" fillId="0" borderId="0" xfId="2" applyFont="1" applyFill="1" applyBorder="1" applyAlignment="1" applyProtection="1">
      <alignment vertical="center" wrapText="1"/>
      <protection hidden="1"/>
    </xf>
    <xf numFmtId="49" fontId="17" fillId="5" borderId="0" xfId="2" applyNumberFormat="1" applyFont="1" applyFill="1" applyBorder="1" applyAlignment="1" applyProtection="1">
      <alignment horizontal="right" vertical="center" wrapText="1"/>
      <protection hidden="1"/>
    </xf>
    <xf numFmtId="0" fontId="17" fillId="5" borderId="0" xfId="2" applyNumberFormat="1" applyFont="1" applyFill="1" applyBorder="1" applyAlignment="1" applyProtection="1">
      <alignment horizontal="right" vertical="center" wrapText="1"/>
      <protection hidden="1"/>
    </xf>
    <xf numFmtId="1" fontId="17" fillId="9" borderId="0" xfId="2" applyFont="1" applyFill="1" applyBorder="1" applyAlignment="1" applyProtection="1">
      <alignment horizontal="left" vertical="center" wrapText="1"/>
      <protection hidden="1"/>
    </xf>
    <xf numFmtId="3" fontId="17" fillId="9" borderId="0" xfId="2" applyNumberFormat="1" applyFont="1" applyFill="1" applyBorder="1" applyAlignment="1" applyProtection="1">
      <alignment horizontal="right" vertical="center"/>
      <protection hidden="1"/>
    </xf>
    <xf numFmtId="164" fontId="17" fillId="9" borderId="0" xfId="5" applyNumberFormat="1" applyFont="1" applyFill="1" applyBorder="1" applyAlignment="1" applyProtection="1">
      <alignment horizontal="right" vertical="center" wrapText="1"/>
      <protection hidden="1"/>
    </xf>
    <xf numFmtId="1" fontId="17" fillId="11" borderId="0" xfId="2" applyFont="1" applyFill="1" applyBorder="1" applyAlignment="1" applyProtection="1">
      <alignment horizontal="left" vertical="center" wrapText="1"/>
      <protection hidden="1"/>
    </xf>
    <xf numFmtId="3" fontId="17" fillId="11" borderId="0" xfId="2" applyNumberFormat="1" applyFont="1" applyFill="1" applyBorder="1" applyAlignment="1" applyProtection="1">
      <alignment horizontal="right" vertical="center"/>
      <protection hidden="1"/>
    </xf>
    <xf numFmtId="164" fontId="17" fillId="11" borderId="0" xfId="5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2" applyNumberFormat="1" applyFont="1" applyBorder="1" applyAlignment="1" applyProtection="1">
      <alignment horizontal="right" vertical="center"/>
      <protection hidden="1"/>
    </xf>
    <xf numFmtId="164" fontId="16" fillId="0" borderId="0" xfId="5" applyNumberFormat="1" applyFont="1" applyBorder="1" applyAlignment="1" applyProtection="1">
      <alignment horizontal="right" vertical="center" wrapText="1"/>
      <protection hidden="1"/>
    </xf>
    <xf numFmtId="3" fontId="16" fillId="0" borderId="0" xfId="6" applyNumberFormat="1" applyFont="1" applyBorder="1" applyAlignment="1" applyProtection="1">
      <alignment horizontal="right" vertical="center" wrapText="1"/>
      <protection hidden="1"/>
    </xf>
    <xf numFmtId="3" fontId="17" fillId="11" borderId="0" xfId="6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 applyProtection="1">
      <alignment vertical="center" wrapText="1"/>
      <protection hidden="1"/>
    </xf>
    <xf numFmtId="0" fontId="26" fillId="13" borderId="0" xfId="6" applyFont="1" applyFill="1" applyAlignment="1" applyProtection="1">
      <alignment horizontal="right" vertical="center"/>
      <protection hidden="1"/>
    </xf>
    <xf numFmtId="1" fontId="2" fillId="0" borderId="4" xfId="2" applyFont="1" applyBorder="1" applyAlignment="1" applyProtection="1">
      <alignment horizontal="left"/>
    </xf>
    <xf numFmtId="1" fontId="24" fillId="14" borderId="5" xfId="2" applyFont="1" applyFill="1" applyBorder="1" applyAlignment="1">
      <alignment vertical="center"/>
    </xf>
    <xf numFmtId="1" fontId="2" fillId="0" borderId="7" xfId="2" applyFont="1" applyBorder="1" applyAlignment="1" applyProtection="1">
      <alignment horizontal="left"/>
    </xf>
    <xf numFmtId="1" fontId="2" fillId="0" borderId="9" xfId="2" applyFont="1" applyBorder="1" applyAlignment="1" applyProtection="1">
      <alignment horizontal="left"/>
    </xf>
    <xf numFmtId="1" fontId="31" fillId="14" borderId="10" xfId="2" applyNumberFormat="1" applyFont="1" applyFill="1" applyBorder="1" applyAlignment="1">
      <alignment horizontal="center" vertical="center" wrapText="1"/>
    </xf>
    <xf numFmtId="1" fontId="2" fillId="0" borderId="4" xfId="2" applyFont="1" applyFill="1" applyBorder="1" applyAlignment="1">
      <alignment horizontal="left" vertical="center" wrapText="1"/>
    </xf>
    <xf numFmtId="1" fontId="2" fillId="0" borderId="7" xfId="2" applyFont="1" applyFill="1" applyBorder="1" applyAlignment="1">
      <alignment horizontal="left" vertical="center" wrapText="1"/>
    </xf>
    <xf numFmtId="1" fontId="33" fillId="14" borderId="11" xfId="2" applyNumberFormat="1" applyFont="1" applyFill="1" applyBorder="1" applyAlignment="1" applyProtection="1">
      <alignment horizontal="center" vertical="center" wrapText="1"/>
      <protection hidden="1"/>
    </xf>
    <xf numFmtId="0" fontId="30" fillId="14" borderId="14" xfId="2" applyNumberFormat="1" applyFont="1" applyFill="1" applyBorder="1" applyAlignment="1" applyProtection="1">
      <alignment horizontal="center" vertical="center"/>
      <protection hidden="1"/>
    </xf>
    <xf numFmtId="1" fontId="30" fillId="14" borderId="11" xfId="2" applyNumberFormat="1" applyFont="1" applyFill="1" applyBorder="1" applyAlignment="1">
      <alignment horizontal="center" vertical="center" wrapText="1"/>
    </xf>
    <xf numFmtId="1" fontId="2" fillId="0" borderId="0" xfId="2" applyFont="1" applyAlignment="1">
      <alignment vertical="center" wrapText="1"/>
    </xf>
    <xf numFmtId="49" fontId="2" fillId="16" borderId="0" xfId="2" applyNumberFormat="1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11" fillId="3" borderId="0" xfId="2" applyFont="1" applyFill="1" applyAlignment="1">
      <alignment horizontal="center" vertical="center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3" fontId="15" fillId="3" borderId="0" xfId="3" applyNumberFormat="1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1" fontId="15" fillId="3" borderId="0" xfId="2" applyFont="1" applyFill="1" applyBorder="1" applyAlignment="1" applyProtection="1">
      <alignment horizontal="center" vertical="center" wrapText="1"/>
      <protection hidden="1"/>
    </xf>
    <xf numFmtId="1" fontId="20" fillId="5" borderId="0" xfId="2" applyFont="1" applyFill="1" applyBorder="1" applyAlignment="1" applyProtection="1">
      <alignment horizontal="left" vertical="center" wrapText="1"/>
      <protection hidden="1"/>
    </xf>
    <xf numFmtId="1" fontId="20" fillId="5" borderId="0" xfId="2" applyFont="1" applyFill="1" applyBorder="1" applyAlignment="1" applyProtection="1">
      <alignment horizontal="left"/>
      <protection hidden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1" fontId="20" fillId="5" borderId="0" xfId="2" applyFont="1" applyFill="1" applyBorder="1" applyAlignment="1" applyProtection="1">
      <alignment horizontal="left" vertical="center"/>
      <protection hidden="1"/>
    </xf>
    <xf numFmtId="1" fontId="15" fillId="3" borderId="2" xfId="2" applyFont="1" applyFill="1" applyBorder="1" applyAlignment="1" applyProtection="1">
      <alignment horizontal="center" vertical="center" wrapText="1"/>
      <protection hidden="1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0" fontId="20" fillId="5" borderId="0" xfId="6" applyFont="1" applyFill="1" applyBorder="1" applyAlignment="1" applyProtection="1">
      <alignment horizontal="left" vertic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2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30" fillId="14" borderId="3" xfId="2" applyFont="1" applyFill="1" applyBorder="1" applyAlignment="1">
      <alignment horizontal="center" vertical="center"/>
    </xf>
    <xf numFmtId="1" fontId="30" fillId="14" borderId="6" xfId="2" applyFont="1" applyFill="1" applyBorder="1" applyAlignment="1">
      <alignment horizontal="center" vertical="center"/>
    </xf>
    <xf numFmtId="1" fontId="2" fillId="0" borderId="0" xfId="2" applyAlignment="1">
      <alignment horizontal="center" vertical="center"/>
    </xf>
    <xf numFmtId="1" fontId="30" fillId="14" borderId="8" xfId="2" applyFont="1" applyFill="1" applyBorder="1" applyAlignment="1">
      <alignment horizontal="center" vertical="center"/>
    </xf>
    <xf numFmtId="1" fontId="30" fillId="14" borderId="3" xfId="2" applyFont="1" applyFill="1" applyBorder="1" applyAlignment="1">
      <alignment horizontal="center" vertical="center" wrapText="1"/>
    </xf>
    <xf numFmtId="1" fontId="30" fillId="14" borderId="6" xfId="2" applyFont="1" applyFill="1" applyBorder="1" applyAlignment="1">
      <alignment horizontal="center" vertical="center" wrapText="1"/>
    </xf>
    <xf numFmtId="1" fontId="34" fillId="15" borderId="10" xfId="2" applyFont="1" applyFill="1" applyBorder="1" applyAlignment="1">
      <alignment horizontal="center" vertical="center" wrapText="1"/>
    </xf>
    <xf numFmtId="1" fontId="34" fillId="15" borderId="12" xfId="2" applyFont="1" applyFill="1" applyBorder="1" applyAlignment="1">
      <alignment horizontal="center" vertical="center" wrapText="1"/>
    </xf>
    <xf numFmtId="1" fontId="34" fillId="15" borderId="13" xfId="2" applyFont="1" applyFill="1" applyBorder="1" applyAlignment="1">
      <alignment horizontal="center" vertical="center" wrapText="1"/>
    </xf>
  </cellXfs>
  <cellStyles count="187">
    <cellStyle name="20% - Énfasis1 2" xfId="8"/>
    <cellStyle name="20% - Énfasis1 3" xfId="9"/>
    <cellStyle name="20% - Énfasis1 4" xfId="10"/>
    <cellStyle name="20% - Énfasis1 5" xfId="11"/>
    <cellStyle name="20% - Énfasis2 2" xfId="12"/>
    <cellStyle name="20% - Énfasis2 3" xfId="13"/>
    <cellStyle name="20% - Énfasis2 4" xfId="14"/>
    <cellStyle name="20% - Énfasis2 5" xfId="15"/>
    <cellStyle name="20% - Énfasis3 2" xfId="16"/>
    <cellStyle name="20% - Énfasis3 3" xfId="17"/>
    <cellStyle name="20% - Énfasis3 4" xfId="18"/>
    <cellStyle name="20% - Énfasis3 5" xfId="19"/>
    <cellStyle name="20% - Énfasis4 2" xfId="20"/>
    <cellStyle name="20% - Énfasis4 3" xfId="21"/>
    <cellStyle name="20% - Énfasis4 4" xfId="22"/>
    <cellStyle name="20% - Énfasis4 5" xfId="23"/>
    <cellStyle name="20% - Énfasis5 2" xfId="24"/>
    <cellStyle name="20% - Énfasis5 3" xfId="25"/>
    <cellStyle name="20% - Énfasis5 4" xfId="26"/>
    <cellStyle name="20% - Énfasis5 5" xfId="27"/>
    <cellStyle name="20% - Énfasis6 2" xfId="28"/>
    <cellStyle name="20% - Énfasis6 3" xfId="29"/>
    <cellStyle name="20% - Énfasis6 4" xfId="30"/>
    <cellStyle name="20% - Énfasis6 5" xfId="31"/>
    <cellStyle name="40% - Énfasis1 2" xfId="32"/>
    <cellStyle name="40% - Énfasis1 3" xfId="33"/>
    <cellStyle name="40% - Énfasis1 4" xfId="34"/>
    <cellStyle name="40% - Énfasis1 5" xfId="35"/>
    <cellStyle name="40% - Énfasis2 2" xfId="36"/>
    <cellStyle name="40% - Énfasis2 3" xfId="37"/>
    <cellStyle name="40% - Énfasis2 4" xfId="38"/>
    <cellStyle name="40% - Énfasis2 5" xfId="39"/>
    <cellStyle name="40% - Énfasis3 2" xfId="40"/>
    <cellStyle name="40% - Énfasis3 3" xfId="41"/>
    <cellStyle name="40% - Énfasis3 4" xfId="42"/>
    <cellStyle name="40% - Énfasis3 5" xfId="43"/>
    <cellStyle name="40% - Énfasis4 2" xfId="44"/>
    <cellStyle name="40% - Énfasis4 3" xfId="45"/>
    <cellStyle name="40% - Énfasis4 4" xfId="46"/>
    <cellStyle name="40% - Énfasis4 5" xfId="47"/>
    <cellStyle name="40% - Énfasis5 2" xfId="48"/>
    <cellStyle name="40% - Énfasis5 3" xfId="49"/>
    <cellStyle name="40% - Énfasis5 4" xfId="50"/>
    <cellStyle name="40% - Énfasis5 5" xfId="51"/>
    <cellStyle name="40% - Énfasis6 2" xfId="52"/>
    <cellStyle name="40% - Énfasis6 3" xfId="53"/>
    <cellStyle name="40% - Énfasis6 4" xfId="54"/>
    <cellStyle name="40% - Énfasis6 5" xfId="55"/>
    <cellStyle name="60% - Énfasis1 2" xfId="56"/>
    <cellStyle name="60% - Énfasis1 3" xfId="57"/>
    <cellStyle name="60% - Énfasis1 4" xfId="58"/>
    <cellStyle name="60% - Énfasis1 5" xfId="59"/>
    <cellStyle name="60% - Énfasis2 2" xfId="60"/>
    <cellStyle name="60% - Énfasis2 3" xfId="61"/>
    <cellStyle name="60% - Énfasis2 4" xfId="62"/>
    <cellStyle name="60% - Énfasis2 5" xfId="63"/>
    <cellStyle name="60% - Énfasis3 2" xfId="64"/>
    <cellStyle name="60% - Énfasis3 3" xfId="65"/>
    <cellStyle name="60% - Énfasis3 4" xfId="66"/>
    <cellStyle name="60% - Énfasis3 5" xfId="67"/>
    <cellStyle name="60% - Énfasis4 2" xfId="68"/>
    <cellStyle name="60% - Énfasis4 3" xfId="69"/>
    <cellStyle name="60% - Énfasis4 4" xfId="70"/>
    <cellStyle name="60% - Énfasis4 5" xfId="71"/>
    <cellStyle name="60% - Énfasis5 2" xfId="72"/>
    <cellStyle name="60% - Énfasis5 3" xfId="73"/>
    <cellStyle name="60% - Énfasis5 4" xfId="74"/>
    <cellStyle name="60% - Énfasis5 5" xfId="75"/>
    <cellStyle name="60% - Énfasis6 2" xfId="76"/>
    <cellStyle name="60% - Énfasis6 3" xfId="77"/>
    <cellStyle name="60% - Énfasis6 4" xfId="78"/>
    <cellStyle name="60% - Énfasis6 5" xfId="79"/>
    <cellStyle name="Buena 2" xfId="80"/>
    <cellStyle name="Buena 3" xfId="81"/>
    <cellStyle name="Buena 4" xfId="82"/>
    <cellStyle name="Buena 5" xfId="83"/>
    <cellStyle name="Cabecera 1" xfId="84"/>
    <cellStyle name="Cabecera 2" xfId="85"/>
    <cellStyle name="Cálculo 2" xfId="86"/>
    <cellStyle name="Cálculo 3" xfId="87"/>
    <cellStyle name="Cálculo 4" xfId="88"/>
    <cellStyle name="Cálculo 5" xfId="89"/>
    <cellStyle name="Celda de comprobación 2" xfId="90"/>
    <cellStyle name="Celda de comprobación 3" xfId="91"/>
    <cellStyle name="Celda de comprobación 4" xfId="92"/>
    <cellStyle name="Celda de comprobación 5" xfId="93"/>
    <cellStyle name="Celda vinculada 2" xfId="94"/>
    <cellStyle name="Celda vinculada 3" xfId="95"/>
    <cellStyle name="Celda vinculada 4" xfId="96"/>
    <cellStyle name="Celda vinculada 5" xfId="97"/>
    <cellStyle name="Encabezado 4 2" xfId="98"/>
    <cellStyle name="Encabezado 4 3" xfId="99"/>
    <cellStyle name="Encabezado 4 4" xfId="100"/>
    <cellStyle name="Encabezado 4 5" xfId="101"/>
    <cellStyle name="Énfasis1 2" xfId="102"/>
    <cellStyle name="Énfasis1 3" xfId="103"/>
    <cellStyle name="Énfasis1 4" xfId="104"/>
    <cellStyle name="Énfasis1 5" xfId="105"/>
    <cellStyle name="Énfasis2 2" xfId="106"/>
    <cellStyle name="Énfasis2 3" xfId="107"/>
    <cellStyle name="Énfasis2 4" xfId="108"/>
    <cellStyle name="Énfasis2 5" xfId="109"/>
    <cellStyle name="Énfasis3 2" xfId="110"/>
    <cellStyle name="Énfasis3 3" xfId="111"/>
    <cellStyle name="Énfasis3 4" xfId="112"/>
    <cellStyle name="Énfasis3 5" xfId="113"/>
    <cellStyle name="Énfasis4 2" xfId="114"/>
    <cellStyle name="Énfasis4 3" xfId="115"/>
    <cellStyle name="Énfasis4 4" xfId="116"/>
    <cellStyle name="Énfasis4 5" xfId="117"/>
    <cellStyle name="Énfasis5 2" xfId="118"/>
    <cellStyle name="Énfasis5 3" xfId="119"/>
    <cellStyle name="Énfasis5 4" xfId="120"/>
    <cellStyle name="Énfasis5 5" xfId="121"/>
    <cellStyle name="Énfasis6 2" xfId="122"/>
    <cellStyle name="Énfasis6 3" xfId="123"/>
    <cellStyle name="Énfasis6 4" xfId="124"/>
    <cellStyle name="Énfasis6 5" xfId="125"/>
    <cellStyle name="Entrada 2" xfId="126"/>
    <cellStyle name="Entrada 3" xfId="127"/>
    <cellStyle name="Entrada 4" xfId="128"/>
    <cellStyle name="Entrada 5" xfId="129"/>
    <cellStyle name="Estilo 1" xfId="130"/>
    <cellStyle name="Euro" xfId="131"/>
    <cellStyle name="Fecha" xfId="132"/>
    <cellStyle name="Fijo" xfId="133"/>
    <cellStyle name="Hipervínculo 2" xfId="4"/>
    <cellStyle name="Incorrecto 2" xfId="134"/>
    <cellStyle name="Incorrecto 3" xfId="135"/>
    <cellStyle name="Incorrecto 4" xfId="136"/>
    <cellStyle name="Incorrecto 5" xfId="137"/>
    <cellStyle name="Millares [0] 2" xfId="138"/>
    <cellStyle name="Monetario" xfId="139"/>
    <cellStyle name="Monetario0" xfId="140"/>
    <cellStyle name="Neutral 2" xfId="141"/>
    <cellStyle name="Neutral 3" xfId="142"/>
    <cellStyle name="Neutral 4" xfId="143"/>
    <cellStyle name="Neutral 5" xfId="144"/>
    <cellStyle name="Normal" xfId="0" builtinId="0"/>
    <cellStyle name="Normal 2" xfId="145"/>
    <cellStyle name="Normal 2 2" xfId="2"/>
    <cellStyle name="Normal 3" xfId="146"/>
    <cellStyle name="Normal 3 2" xfId="147"/>
    <cellStyle name="Normal_Hoja1" xfId="7"/>
    <cellStyle name="Normal_PlazasEstablecimientosMunicipioAutAños" xfId="6"/>
    <cellStyle name="Normal_Series anuales Estadísticas de Turismo" xfId="3"/>
    <cellStyle name="Notas 2" xfId="148"/>
    <cellStyle name="Notas 3" xfId="149"/>
    <cellStyle name="Notas 4" xfId="150"/>
    <cellStyle name="Notas 5" xfId="151"/>
    <cellStyle name="Porcentaje" xfId="1" builtinId="5"/>
    <cellStyle name="Porcentual 2" xfId="152"/>
    <cellStyle name="Porcentual 2 2" xfId="5"/>
    <cellStyle name="Punto" xfId="153"/>
    <cellStyle name="Punto0" xfId="154"/>
    <cellStyle name="Salida 2" xfId="155"/>
    <cellStyle name="Salida 3" xfId="156"/>
    <cellStyle name="Salida 4" xfId="157"/>
    <cellStyle name="Salida 5" xfId="158"/>
    <cellStyle name="Texto de advertencia 2" xfId="159"/>
    <cellStyle name="Texto de advertencia 3" xfId="160"/>
    <cellStyle name="Texto de advertencia 4" xfId="161"/>
    <cellStyle name="Texto de advertencia 5" xfId="162"/>
    <cellStyle name="Texto explicativo 2" xfId="163"/>
    <cellStyle name="Texto explicativo 3" xfId="164"/>
    <cellStyle name="Texto explicativo 4" xfId="165"/>
    <cellStyle name="Texto explicativo 5" xfId="166"/>
    <cellStyle name="Título 1 2" xfId="167"/>
    <cellStyle name="Título 1 3" xfId="168"/>
    <cellStyle name="Título 1 4" xfId="169"/>
    <cellStyle name="Título 1 5" xfId="170"/>
    <cellStyle name="Título 2 2" xfId="171"/>
    <cellStyle name="Título 2 3" xfId="172"/>
    <cellStyle name="Título 2 4" xfId="173"/>
    <cellStyle name="Título 2 5" xfId="174"/>
    <cellStyle name="Título 3 2" xfId="175"/>
    <cellStyle name="Título 3 3" xfId="176"/>
    <cellStyle name="Título 3 4" xfId="177"/>
    <cellStyle name="Título 3 5" xfId="178"/>
    <cellStyle name="Título 4" xfId="179"/>
    <cellStyle name="Título 5" xfId="180"/>
    <cellStyle name="Título 6" xfId="181"/>
    <cellStyle name="Título 7" xfId="182"/>
    <cellStyle name="Total 2" xfId="183"/>
    <cellStyle name="Total 3" xfId="184"/>
    <cellStyle name="Total 4" xfId="185"/>
    <cellStyle name="Total 5" xfId="186"/>
  </cellStyles>
  <dxfs count="85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actualizaciones!$A$2</c:f>
          <c:strCache>
            <c:ptCount val="1"/>
            <c:pt idx="0">
              <c:v>acum. agosto 2013</c:v>
            </c:pt>
          </c:strCache>
        </c:strRef>
      </c:tx>
      <c:layout>
        <c:manualLayout>
          <c:xMode val="edge"/>
          <c:yMode val="edge"/>
          <c:x val="0.40014383640458279"/>
          <c:y val="7.8110989714802403E-2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20975609756098149"/>
          <c:w val="0.93458086086699554"/>
          <c:h val="0.375609756097560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acum. agosto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municipio'!$E$20:$E$22,'Alojados por municipio'!$E$24:$E$26)</c:f>
              <c:numCache>
                <c:formatCode>#,##0_)</c:formatCode>
                <c:ptCount val="15"/>
                <c:pt idx="0">
                  <c:v>3273898</c:v>
                </c:pt>
                <c:pt idx="1">
                  <c:v>2115502</c:v>
                </c:pt>
                <c:pt idx="2">
                  <c:v>1158396</c:v>
                </c:pt>
                <c:pt idx="3">
                  <c:v>1164025</c:v>
                </c:pt>
                <c:pt idx="4">
                  <c:v>808557</c:v>
                </c:pt>
                <c:pt idx="5">
                  <c:v>355468</c:v>
                </c:pt>
                <c:pt idx="6">
                  <c:v>937107</c:v>
                </c:pt>
                <c:pt idx="7">
                  <c:v>463604</c:v>
                </c:pt>
                <c:pt idx="8">
                  <c:v>473503</c:v>
                </c:pt>
                <c:pt idx="9">
                  <c:v>489444</c:v>
                </c:pt>
                <c:pt idx="10">
                  <c:v>360177</c:v>
                </c:pt>
                <c:pt idx="11">
                  <c:v>129267</c:v>
                </c:pt>
                <c:pt idx="12">
                  <c:v>114141</c:v>
                </c:pt>
                <c:pt idx="13">
                  <c:v>114141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98662912"/>
        <c:axId val="274718720"/>
      </c:barChart>
      <c:catAx>
        <c:axId val="9866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74718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718720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98662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2375660942590079"/>
          <c:w val="0.90468819022231306"/>
          <c:h val="0.517706877076955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acum. agosto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categoría'!$E$10:$E$14,'Alojados tipología y categoría'!$E$16)</c:f>
              <c:numCache>
                <c:formatCode>#,##0_)</c:formatCode>
                <c:ptCount val="7"/>
                <c:pt idx="0">
                  <c:v>1164025</c:v>
                </c:pt>
                <c:pt idx="1">
                  <c:v>808557</c:v>
                </c:pt>
                <c:pt idx="2">
                  <c:v>162396</c:v>
                </c:pt>
                <c:pt idx="3">
                  <c:v>514165</c:v>
                </c:pt>
                <c:pt idx="4">
                  <c:v>117457</c:v>
                </c:pt>
                <c:pt idx="5">
                  <c:v>14539</c:v>
                </c:pt>
                <c:pt idx="6">
                  <c:v>355468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categoría'!$C$10:$C$14,'Alojados tipología y categoría'!$C$16)</c:f>
              <c:numCache>
                <c:formatCode>#,##0_)</c:formatCode>
                <c:ptCount val="7"/>
                <c:pt idx="0">
                  <c:v>1185934</c:v>
                </c:pt>
                <c:pt idx="1">
                  <c:v>828253</c:v>
                </c:pt>
                <c:pt idx="2">
                  <c:v>143391</c:v>
                </c:pt>
                <c:pt idx="3">
                  <c:v>543258</c:v>
                </c:pt>
                <c:pt idx="4">
                  <c:v>128228</c:v>
                </c:pt>
                <c:pt idx="5">
                  <c:v>13376</c:v>
                </c:pt>
                <c:pt idx="6">
                  <c:v>357681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1363968"/>
        <c:axId val="274722176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6967199266850128E-2"/>
                  <c:y val="-0.55144466089347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878821333337008E-2"/>
                  <c:y val="-0.393673613043691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12622700200871E-2"/>
                  <c:y val="0.13720267814756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297562166377854E-2"/>
                  <c:y val="-0.33724262117962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62667763538E-2"/>
                  <c:y val="-0.232474012474012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050363368434861E-2"/>
                  <c:y val="0.135472686496308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7251818910880777E-2"/>
                  <c:y val="-0.191661400952739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categoría'!$G$8,'Alojados tipología y categoría'!$G$10:$G$14,'Alojados tipología y categoría'!$G$16)</c:f>
              <c:numCache>
                <c:formatCode>0.0%</c:formatCode>
                <c:ptCount val="7"/>
                <c:pt idx="0">
                  <c:v>-1.8474046616422161E-2</c:v>
                </c:pt>
                <c:pt idx="1">
                  <c:v>-2.3780173449417026E-2</c:v>
                </c:pt>
                <c:pt idx="2">
                  <c:v>0.13253969914429775</c:v>
                </c:pt>
                <c:pt idx="3">
                  <c:v>-5.3552823888465516E-2</c:v>
                </c:pt>
                <c:pt idx="4">
                  <c:v>-8.3998814611473308E-2</c:v>
                </c:pt>
                <c:pt idx="5">
                  <c:v>8.6946770334928231E-2</c:v>
                </c:pt>
                <c:pt idx="6">
                  <c:v>-6.1870773119064191E-3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3261440"/>
        <c:axId val="274723328"/>
      </c:lineChart>
      <c:catAx>
        <c:axId val="12136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7472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72217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21363968"/>
        <c:crosses val="autoZero"/>
        <c:crossBetween val="between"/>
      </c:valAx>
      <c:catAx>
        <c:axId val="123261440"/>
        <c:scaling>
          <c:orientation val="minMax"/>
        </c:scaling>
        <c:delete val="1"/>
        <c:axPos val="b"/>
        <c:majorTickMark val="out"/>
        <c:minorTickMark val="none"/>
        <c:tickLblPos val="none"/>
        <c:crossAx val="274723328"/>
        <c:crosses val="autoZero"/>
        <c:auto val="1"/>
        <c:lblAlgn val="ctr"/>
        <c:lblOffset val="100"/>
        <c:noMultiLvlLbl val="0"/>
      </c:catAx>
      <c:valAx>
        <c:axId val="27472332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32614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categoría'!$I$5:$N$5</c:f>
          <c:strCache>
            <c:ptCount val="1"/>
            <c:pt idx="0">
              <c:v>TURISMO ALOJADO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5702064268993416"/>
          <c:w val="0.90468819022231306"/>
          <c:h val="0.4844428438129227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categoría'!$L$6</c:f>
              <c:strCache>
                <c:ptCount val="1"/>
                <c:pt idx="0">
                  <c:v>acum. agosto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categoría'!$L$10:$L$14,'Alojados tipología y categoría'!$L$16)</c:f>
              <c:numCache>
                <c:formatCode>#,##0_)</c:formatCode>
                <c:ptCount val="7"/>
                <c:pt idx="0">
                  <c:v>937107</c:v>
                </c:pt>
                <c:pt idx="1">
                  <c:v>463604</c:v>
                </c:pt>
                <c:pt idx="2">
                  <c:v>56098</c:v>
                </c:pt>
                <c:pt idx="3">
                  <c:v>264173</c:v>
                </c:pt>
                <c:pt idx="4">
                  <c:v>131474</c:v>
                </c:pt>
                <c:pt idx="5">
                  <c:v>11859</c:v>
                </c:pt>
                <c:pt idx="6">
                  <c:v>473503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categoría'!$J$10:$J$14,'Alojados tipología y categoría'!$J$16)</c:f>
              <c:numCache>
                <c:formatCode>#,##0_)</c:formatCode>
                <c:ptCount val="7"/>
                <c:pt idx="0">
                  <c:v>942103</c:v>
                </c:pt>
                <c:pt idx="1">
                  <c:v>460008</c:v>
                </c:pt>
                <c:pt idx="2">
                  <c:v>58679</c:v>
                </c:pt>
                <c:pt idx="3">
                  <c:v>264734</c:v>
                </c:pt>
                <c:pt idx="4">
                  <c:v>125179</c:v>
                </c:pt>
                <c:pt idx="5">
                  <c:v>11416</c:v>
                </c:pt>
                <c:pt idx="6">
                  <c:v>482095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3263488"/>
        <c:axId val="293979264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989781965145E-2"/>
                  <c:y val="-0.47911143123741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12129382470188E-2"/>
                  <c:y val="-0.193313798353168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623240823042091E-2"/>
                  <c:y val="-0.190688035097483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6944043536634E-2"/>
                  <c:y val="-0.148796306906543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040317036287197E-2"/>
                  <c:y val="0.1265644081392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050363368434861E-2"/>
                  <c:y val="0.17094864701163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873055156563216E-2"/>
                  <c:y val="-0.308085517376855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categoría'!$N$8,'Alojados tipología y categoría'!$N$10:$N$14,'Alojados tipología y categoría'!$N$16)</c:f>
              <c:numCache>
                <c:formatCode>0.0%</c:formatCode>
                <c:ptCount val="7"/>
                <c:pt idx="0">
                  <c:v>-5.3030294988976791E-3</c:v>
                </c:pt>
                <c:pt idx="1">
                  <c:v>7.8172553520808336E-3</c:v>
                </c:pt>
                <c:pt idx="2">
                  <c:v>-4.3985071320233812E-2</c:v>
                </c:pt>
                <c:pt idx="3">
                  <c:v>-2.1191082369472754E-3</c:v>
                </c:pt>
                <c:pt idx="4">
                  <c:v>5.0287987601754285E-2</c:v>
                </c:pt>
                <c:pt idx="5">
                  <c:v>3.88051857042747E-2</c:v>
                </c:pt>
                <c:pt idx="6">
                  <c:v>-1.7822213464151256E-2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3264512"/>
        <c:axId val="293979840"/>
      </c:lineChart>
      <c:catAx>
        <c:axId val="123263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93979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397926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23263488"/>
        <c:crosses val="autoZero"/>
        <c:crossBetween val="between"/>
      </c:valAx>
      <c:catAx>
        <c:axId val="123264512"/>
        <c:scaling>
          <c:orientation val="minMax"/>
        </c:scaling>
        <c:delete val="1"/>
        <c:axPos val="b"/>
        <c:majorTickMark val="out"/>
        <c:minorTickMark val="none"/>
        <c:tickLblPos val="none"/>
        <c:crossAx val="293979840"/>
        <c:crosses val="autoZero"/>
        <c:auto val="1"/>
        <c:lblAlgn val="ctr"/>
        <c:lblOffset val="100"/>
        <c:noMultiLvlLbl val="0"/>
      </c:catAx>
      <c:valAx>
        <c:axId val="2939798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32645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446335319522386"/>
          <c:y val="0.15891703988747474"/>
          <c:w val="0.66564173713489116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categoría'!$B$19:$G$19</c:f>
          <c:strCache>
            <c:ptCount val="1"/>
            <c:pt idx="0">
              <c:v>TURISMO ALOJADO EN PUERTO DE LA CRUZ SEGÚN TIPOLOGÍA Y CATEGORÍA DE ESTABLECIMIENTO</c:v>
            </c:pt>
          </c:strCache>
        </c:strRef>
      </c:tx>
      <c:layout/>
      <c:overlay val="1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6241152714752618E-2"/>
          <c:y val="0.381968667637959"/>
          <c:w val="0.94407552578016951"/>
          <c:h val="0.471968831338910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categoría'!$E$20</c:f>
              <c:strCache>
                <c:ptCount val="1"/>
                <c:pt idx="0">
                  <c:v>acum. agosto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categoría'!$E$22,'Alojados tipología y categoría'!$E$24:$E$27,'Alojados tipología y categoría'!$E$29)</c:f>
              <c:numCache>
                <c:formatCode>#,##0_)</c:formatCode>
                <c:ptCount val="6"/>
                <c:pt idx="0">
                  <c:v>489444</c:v>
                </c:pt>
                <c:pt idx="1">
                  <c:v>360177</c:v>
                </c:pt>
                <c:pt idx="2">
                  <c:v>305437</c:v>
                </c:pt>
                <c:pt idx="3">
                  <c:v>45536</c:v>
                </c:pt>
                <c:pt idx="4">
                  <c:v>9204</c:v>
                </c:pt>
                <c:pt idx="5">
                  <c:v>129267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categoría'!$C$20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categoría'!$C$22,'Alojados tipología y categoría'!$C$24:$C$27,'Alojados tipología y categoría'!$C$29)</c:f>
              <c:numCache>
                <c:formatCode>#,##0_)</c:formatCode>
                <c:ptCount val="6"/>
                <c:pt idx="0">
                  <c:v>457313</c:v>
                </c:pt>
                <c:pt idx="1">
                  <c:v>346802</c:v>
                </c:pt>
                <c:pt idx="2">
                  <c:v>292873</c:v>
                </c:pt>
                <c:pt idx="3">
                  <c:v>44877</c:v>
                </c:pt>
                <c:pt idx="4">
                  <c:v>9052</c:v>
                </c:pt>
                <c:pt idx="5">
                  <c:v>110511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0375168"/>
        <c:axId val="293982720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9824955603121281E-2"/>
                  <c:y val="-0.47681929052007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1072218865283493E-2"/>
                  <c:y val="-0.42453648075695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2013139787580725E-2"/>
                  <c:y val="-0.39128587097091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884206978791325E-2"/>
                  <c:y val="-0.205081932326026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3616026054209419E-2"/>
                  <c:y val="-0.177136542963314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580421023866871E-2"/>
                  <c:y val="6.3721250020462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categoría'!$B$22,'Alojados tipología y categoría'!$B$24:$B$27,'Alojados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categoría'!$G$22,'Alojados tipología y categoría'!$G$24:$G$27,'Alojados tipología y categoría'!$G$29)</c:f>
              <c:numCache>
                <c:formatCode>0.0%</c:formatCode>
                <c:ptCount val="6"/>
                <c:pt idx="0">
                  <c:v>7.0260412452740242E-2</c:v>
                </c:pt>
                <c:pt idx="1">
                  <c:v>3.8566674932670512E-2</c:v>
                </c:pt>
                <c:pt idx="2">
                  <c:v>4.2899140583119645E-2</c:v>
                </c:pt>
                <c:pt idx="3">
                  <c:v>1.4684582302738596E-2</c:v>
                </c:pt>
                <c:pt idx="4">
                  <c:v>1.6791869200176758E-2</c:v>
                </c:pt>
                <c:pt idx="5">
                  <c:v>0.16972066129163613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3411328"/>
        <c:axId val="293983296"/>
      </c:lineChart>
      <c:catAx>
        <c:axId val="13037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61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93982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398272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0375168"/>
        <c:crosses val="autoZero"/>
        <c:crossBetween val="between"/>
      </c:valAx>
      <c:catAx>
        <c:axId val="133411328"/>
        <c:scaling>
          <c:orientation val="minMax"/>
        </c:scaling>
        <c:delete val="1"/>
        <c:axPos val="b"/>
        <c:majorTickMark val="out"/>
        <c:minorTickMark val="none"/>
        <c:tickLblPos val="none"/>
        <c:crossAx val="293983296"/>
        <c:crosses val="autoZero"/>
        <c:auto val="1"/>
        <c:lblAlgn val="ctr"/>
        <c:lblOffset val="100"/>
        <c:noMultiLvlLbl val="0"/>
      </c:catAx>
      <c:valAx>
        <c:axId val="29398329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34113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762232251112571"/>
          <c:y val="0.19218098777153889"/>
          <c:w val="0.67431790249968504"/>
          <c:h val="5.4429197978917133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categoría'!$I$19:$N$19</c:f>
          <c:strCache>
            <c:ptCount val="1"/>
            <c:pt idx="0">
              <c:v>TURISMO ALOJADO EN SANTA CRUZ SEGÚN TIPOLOGÍA Y CATEGORÍA DE ESTABLECIMIENTO</c:v>
            </c:pt>
          </c:strCache>
        </c:strRef>
      </c:tx>
      <c:layout/>
      <c:overlay val="1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18467556808426E-2"/>
          <c:y val="0.52334080901010038"/>
          <c:w val="0.97036956076517344"/>
          <c:h val="0.318122677492756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categoría'!$L$20</c:f>
              <c:strCache>
                <c:ptCount val="1"/>
                <c:pt idx="0">
                  <c:v>acum. agosto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categoría'!$L$22,'Alojados tipología y categoría'!$L$24,'Alojados tipología y categoría'!$L$25,'Alojados tipología y categoría'!$L$26,'Alojados tipología y categoría'!$L$27,'Alojados tipología y categoría'!$L$28)</c:f>
              <c:numCache>
                <c:formatCode>#,##0_)</c:formatCode>
                <c:ptCount val="6"/>
                <c:pt idx="0">
                  <c:v>114141</c:v>
                </c:pt>
                <c:pt idx="1">
                  <c:v>114141</c:v>
                </c:pt>
                <c:pt idx="2">
                  <c:v>44762</c:v>
                </c:pt>
                <c:pt idx="3">
                  <c:v>40929</c:v>
                </c:pt>
                <c:pt idx="4">
                  <c:v>19984</c:v>
                </c:pt>
                <c:pt idx="5">
                  <c:v>8466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categoría'!$J$20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categoría'!$J$22,'Alojados tipología y categoría'!$J$24:$J$28)</c:f>
              <c:numCache>
                <c:formatCode>#,##0_)</c:formatCode>
                <c:ptCount val="6"/>
                <c:pt idx="0">
                  <c:v>110216</c:v>
                </c:pt>
                <c:pt idx="1">
                  <c:v>110216</c:v>
                </c:pt>
                <c:pt idx="2">
                  <c:v>40003</c:v>
                </c:pt>
                <c:pt idx="3">
                  <c:v>36275</c:v>
                </c:pt>
                <c:pt idx="4">
                  <c:v>28576</c:v>
                </c:pt>
                <c:pt idx="5">
                  <c:v>5362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3412352"/>
        <c:axId val="293985600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671758215007E-2"/>
                  <c:y val="-0.41838787303354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500229971293237E-2"/>
                  <c:y val="-0.4061476255177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12622700200955E-2"/>
                  <c:y val="-0.177576243717976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540034657742726E-2"/>
                  <c:y val="-0.170921800055658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3987054029807316E-2"/>
                  <c:y val="-0.293394666623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239917637867271E-2"/>
                  <c:y val="5.7840457053055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8494119009971873E-2"/>
                  <c:y val="0.1784012965115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categoría'!$N$22,'Alojados tipología y categoría'!$N$24:$N$28)</c:f>
              <c:numCache>
                <c:formatCode>0.0%</c:formatCode>
                <c:ptCount val="6"/>
                <c:pt idx="0">
                  <c:v>3.5611889380852142E-2</c:v>
                </c:pt>
                <c:pt idx="1">
                  <c:v>3.5611889380852142E-2</c:v>
                </c:pt>
                <c:pt idx="2">
                  <c:v>0.11896607754418419</c:v>
                </c:pt>
                <c:pt idx="3">
                  <c:v>0.12829772570640938</c:v>
                </c:pt>
                <c:pt idx="4">
                  <c:v>-0.30067189249720044</c:v>
                </c:pt>
                <c:pt idx="5">
                  <c:v>0.57888847444983216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3412864"/>
        <c:axId val="322585152"/>
      </c:lineChart>
      <c:catAx>
        <c:axId val="13341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93985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398560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3412352"/>
        <c:crosses val="autoZero"/>
        <c:crossBetween val="between"/>
      </c:valAx>
      <c:catAx>
        <c:axId val="133412864"/>
        <c:scaling>
          <c:orientation val="minMax"/>
        </c:scaling>
        <c:delete val="1"/>
        <c:axPos val="b"/>
        <c:majorTickMark val="out"/>
        <c:minorTickMark val="none"/>
        <c:tickLblPos val="none"/>
        <c:crossAx val="322585152"/>
        <c:crosses val="autoZero"/>
        <c:auto val="1"/>
        <c:lblAlgn val="ctr"/>
        <c:lblOffset val="100"/>
        <c:noMultiLvlLbl val="0"/>
      </c:catAx>
      <c:valAx>
        <c:axId val="32258515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34128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227397131806305"/>
          <c:y val="0.19218098777153889"/>
          <c:w val="0.6503160639947706"/>
          <c:h val="5.4429197978917133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categoría'!$B$34</c:f>
          <c:strCache>
            <c:ptCount val="1"/>
            <c:pt idx="0">
              <c:v>TURISMO ALOJADO EN TENERIFE SEGÚN TIPOLOGÍA Y CATEGORÍA DE ESTABLECIMIENTO</c:v>
            </c:pt>
          </c:strCache>
        </c:strRef>
      </c:tx>
      <c:layout>
        <c:manualLayout>
          <c:xMode val="edge"/>
          <c:yMode val="edge"/>
          <c:x val="0.1033477667340524"/>
          <c:y val="0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0617521083671505E-2"/>
          <c:y val="0.48176076743005875"/>
          <c:w val="0.94188734159571008"/>
          <c:h val="0.3597027190727978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categoría'!$E$36</c:f>
              <c:strCache>
                <c:ptCount val="1"/>
                <c:pt idx="0">
                  <c:v>acum. agosto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2.1881841844594487E-3"/>
                  <c:y val="-1.663201663201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1881841844593668E-3"/>
                  <c:y val="-2.0790020790020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categoría'!$E$38,'Alojados tipología y categoría'!$E$40:$E$45,'Alojados tipología y categoría'!$E$47)</c:f>
              <c:numCache>
                <c:formatCode>#,##0_)</c:formatCode>
                <c:ptCount val="8"/>
                <c:pt idx="0">
                  <c:v>3273898</c:v>
                </c:pt>
                <c:pt idx="1">
                  <c:v>2115502</c:v>
                </c:pt>
                <c:pt idx="2">
                  <c:v>345475</c:v>
                </c:pt>
                <c:pt idx="3">
                  <c:v>1287798</c:v>
                </c:pt>
                <c:pt idx="4">
                  <c:v>390815</c:v>
                </c:pt>
                <c:pt idx="5">
                  <c:v>64810</c:v>
                </c:pt>
                <c:pt idx="6">
                  <c:v>26604</c:v>
                </c:pt>
                <c:pt idx="7">
                  <c:v>1158396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categoría'!$C$36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0"/>
                  <c:y val="-2.07900207900207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376368368918894E-3"/>
                  <c:y val="-2.4948352349927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categoría'!$C$38,'Alojados tipología y categoría'!$C$40:$C$45,'Alojados tipología y categoría'!$C$47)</c:f>
              <c:numCache>
                <c:formatCode>#,##0_)</c:formatCode>
                <c:ptCount val="8"/>
                <c:pt idx="0">
                  <c:v>3299231</c:v>
                </c:pt>
                <c:pt idx="1">
                  <c:v>2135703</c:v>
                </c:pt>
                <c:pt idx="2">
                  <c:v>322668</c:v>
                </c:pt>
                <c:pt idx="3">
                  <c:v>1311322</c:v>
                </c:pt>
                <c:pt idx="4">
                  <c:v>409066</c:v>
                </c:pt>
                <c:pt idx="5">
                  <c:v>68972</c:v>
                </c:pt>
                <c:pt idx="6">
                  <c:v>23675</c:v>
                </c:pt>
                <c:pt idx="7">
                  <c:v>1163528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56238848"/>
        <c:axId val="418734080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397844621348512E-2"/>
                  <c:y val="-0.48075859020740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90888659502884E-2"/>
                  <c:y val="-0.393673940445594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620074194950673E-2"/>
                  <c:y val="-4.8678114819847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9387048258417E-2"/>
                  <c:y val="-0.295661924795783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800005479075359E-2"/>
                  <c:y val="-0.227573133399904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809326971403267E-2"/>
                  <c:y val="-0.20243325093718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8495330466639751E-2"/>
                  <c:y val="7.1671223009805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4813841522741866E-2"/>
                  <c:y val="-0.261092540147658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categoría'!$B$38,'Alojados tipología y categoría'!$B$40:$B$45)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categoría'!$G$38,'Alojados tipología y categoría'!$G$40:$G$45,'Alojados tipología y categoría'!$G$47)</c:f>
              <c:numCache>
                <c:formatCode>0.0%</c:formatCode>
                <c:ptCount val="8"/>
                <c:pt idx="0">
                  <c:v>-7.6784559795903817E-3</c:v>
                </c:pt>
                <c:pt idx="1">
                  <c:v>-9.4587121898503934E-3</c:v>
                </c:pt>
                <c:pt idx="2">
                  <c:v>7.068255916297872E-2</c:v>
                </c:pt>
                <c:pt idx="3">
                  <c:v>-1.7939148431887819E-2</c:v>
                </c:pt>
                <c:pt idx="4">
                  <c:v>-4.4616272190795669E-2</c:v>
                </c:pt>
                <c:pt idx="5">
                  <c:v>-6.0343327727193641E-2</c:v>
                </c:pt>
                <c:pt idx="6">
                  <c:v>0.12371700105596628</c:v>
                </c:pt>
                <c:pt idx="7">
                  <c:v>-4.4107232486024772E-3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6275200"/>
        <c:axId val="418734656"/>
      </c:lineChart>
      <c:catAx>
        <c:axId val="156238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61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8734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73408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56238848"/>
        <c:crosses val="autoZero"/>
        <c:crossBetween val="between"/>
      </c:valAx>
      <c:catAx>
        <c:axId val="156275200"/>
        <c:scaling>
          <c:orientation val="minMax"/>
        </c:scaling>
        <c:delete val="1"/>
        <c:axPos val="b"/>
        <c:majorTickMark val="out"/>
        <c:minorTickMark val="none"/>
        <c:tickLblPos val="none"/>
        <c:crossAx val="418734656"/>
        <c:crosses val="autoZero"/>
        <c:auto val="1"/>
        <c:lblAlgn val="ctr"/>
        <c:lblOffset val="100"/>
        <c:noMultiLvlLbl val="0"/>
      </c:catAx>
      <c:valAx>
        <c:axId val="41873465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562752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479955974423399"/>
          <c:y val="0.20049699608754737"/>
          <c:w val="0.68525882342197963"/>
          <c:h val="5.4429197978917133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014383640458279"/>
          <c:y val="8.4490575041756208E-2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9470846415597151E-2"/>
          <c:y val="0.21294578608296305"/>
          <c:w val="0.93458086086699577"/>
          <c:h val="0.375609756097560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acum. agosto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schemeClr val="bg1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tipologí'!$E$20:$E$22,'Pernoctaciones munic y tipologí'!$E$24:$E$26)</c:f>
              <c:numCache>
                <c:formatCode>#,##0_)</c:formatCode>
                <c:ptCount val="15"/>
                <c:pt idx="0">
                  <c:v>25455386</c:v>
                </c:pt>
                <c:pt idx="1">
                  <c:v>15646107</c:v>
                </c:pt>
                <c:pt idx="2">
                  <c:v>9809279</c:v>
                </c:pt>
                <c:pt idx="3">
                  <c:v>9605506</c:v>
                </c:pt>
                <c:pt idx="4">
                  <c:v>6489323</c:v>
                </c:pt>
                <c:pt idx="5">
                  <c:v>3116183</c:v>
                </c:pt>
                <c:pt idx="6">
                  <c:v>7850262</c:v>
                </c:pt>
                <c:pt idx="7">
                  <c:v>3850106</c:v>
                </c:pt>
                <c:pt idx="8">
                  <c:v>4000156</c:v>
                </c:pt>
                <c:pt idx="9">
                  <c:v>3616794</c:v>
                </c:pt>
                <c:pt idx="10">
                  <c:v>2637109</c:v>
                </c:pt>
                <c:pt idx="11">
                  <c:v>979685</c:v>
                </c:pt>
                <c:pt idx="12">
                  <c:v>251468</c:v>
                </c:pt>
                <c:pt idx="13">
                  <c:v>251468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179409920"/>
        <c:axId val="422785536"/>
      </c:barChart>
      <c:catAx>
        <c:axId val="179409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22785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78553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7940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catego'!$E$6</c:f>
              <c:strCache>
                <c:ptCount val="1"/>
                <c:pt idx="0">
                  <c:v>acum. agosto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catego'!$E$10:$E$14,'pernocta municipio y catego'!$E$16)</c:f>
              <c:numCache>
                <c:formatCode>#,##0_)</c:formatCode>
                <c:ptCount val="7"/>
                <c:pt idx="0">
                  <c:v>9605506</c:v>
                </c:pt>
                <c:pt idx="1">
                  <c:v>6489323</c:v>
                </c:pt>
                <c:pt idx="2">
                  <c:v>1250757</c:v>
                </c:pt>
                <c:pt idx="3">
                  <c:v>4150583</c:v>
                </c:pt>
                <c:pt idx="4">
                  <c:v>981618</c:v>
                </c:pt>
                <c:pt idx="5">
                  <c:v>106365</c:v>
                </c:pt>
                <c:pt idx="6">
                  <c:v>3116183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catego'!$C$10:$C$14,'pernocta municipio y catego'!$C$16)</c:f>
              <c:numCache>
                <c:formatCode>#,##0_)</c:formatCode>
                <c:ptCount val="7"/>
                <c:pt idx="0">
                  <c:v>9838289</c:v>
                </c:pt>
                <c:pt idx="1">
                  <c:v>6591860</c:v>
                </c:pt>
                <c:pt idx="2">
                  <c:v>1093324</c:v>
                </c:pt>
                <c:pt idx="3">
                  <c:v>4322214</c:v>
                </c:pt>
                <c:pt idx="4">
                  <c:v>1073219</c:v>
                </c:pt>
                <c:pt idx="5">
                  <c:v>103103</c:v>
                </c:pt>
                <c:pt idx="6">
                  <c:v>3246429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81845504"/>
        <c:axId val="422787264"/>
      </c:barChart>
      <c:lineChart>
        <c:grouping val="standard"/>
        <c:varyColors val="0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569158917970505E-2"/>
                  <c:y val="-0.524613747605873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80915866426608E-2"/>
                  <c:y val="-0.397831944603598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642730540993049E-2"/>
                  <c:y val="2.7329218982762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038401675250691E-2"/>
                  <c:y val="-0.352925499697153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2006743865150661E-2"/>
                  <c:y val="-0.302422119272512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290140427088089E-2"/>
                  <c:y val="-0.10496144842601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474809734175E-2"/>
                  <c:y val="-0.323257976328842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catego'!$G$8,'pernocta municipio y catego'!$G$10:$G$14,'pernocta municipio y catego'!$G$16)</c:f>
              <c:numCache>
                <c:formatCode>0.0%</c:formatCode>
                <c:ptCount val="7"/>
                <c:pt idx="0">
                  <c:v>-2.3660923154422482E-2</c:v>
                </c:pt>
                <c:pt idx="1">
                  <c:v>-1.5555093706480417E-2</c:v>
                </c:pt>
                <c:pt idx="2">
                  <c:v>0.14399482678510669</c:v>
                </c:pt>
                <c:pt idx="3">
                  <c:v>-3.9709047261426669E-2</c:v>
                </c:pt>
                <c:pt idx="4">
                  <c:v>-8.5351638388809742E-2</c:v>
                </c:pt>
                <c:pt idx="5">
                  <c:v>3.1638264647973383E-2</c:v>
                </c:pt>
                <c:pt idx="6">
                  <c:v>-4.0119774681657908E-2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225920"/>
        <c:axId val="121455168"/>
      </c:lineChart>
      <c:catAx>
        <c:axId val="181845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+mn-lt"/>
              </a:defRPr>
            </a:pPr>
            <a:endParaRPr lang="es-ES"/>
          </a:p>
        </c:txPr>
        <c:crossAx val="42278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78726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81845504"/>
        <c:crosses val="autoZero"/>
        <c:crossBetween val="between"/>
      </c:valAx>
      <c:catAx>
        <c:axId val="182225920"/>
        <c:scaling>
          <c:orientation val="minMax"/>
        </c:scaling>
        <c:delete val="1"/>
        <c:axPos val="b"/>
        <c:majorTickMark val="out"/>
        <c:minorTickMark val="none"/>
        <c:tickLblPos val="none"/>
        <c:crossAx val="121455168"/>
        <c:crosses val="autoZero"/>
        <c:auto val="1"/>
        <c:lblAlgn val="ctr"/>
        <c:lblOffset val="100"/>
        <c:noMultiLvlLbl val="0"/>
      </c:catAx>
      <c:valAx>
        <c:axId val="12145516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2225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044325340585724"/>
          <c:y val="0.15891703988747474"/>
          <c:w val="0.63998869679863668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catego'!$I$5:$N$5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9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9093385909962614E-2"/>
          <c:y val="0.36949465516395014"/>
          <c:w val="0.95518075296055505"/>
          <c:h val="0.4594948988665944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catego'!$L$6</c:f>
              <c:strCache>
                <c:ptCount val="1"/>
                <c:pt idx="0">
                  <c:v>acum. agosto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2.91060291060291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catego'!$L$8,'pernocta municipio y catego'!$L$10:$L$14,'pernocta municipio y catego'!$L$16)</c:f>
              <c:numCache>
                <c:formatCode>#,##0_)</c:formatCode>
                <c:ptCount val="7"/>
                <c:pt idx="0">
                  <c:v>7850262</c:v>
                </c:pt>
                <c:pt idx="1">
                  <c:v>3850106</c:v>
                </c:pt>
                <c:pt idx="2">
                  <c:v>424656</c:v>
                </c:pt>
                <c:pt idx="3">
                  <c:v>2285005</c:v>
                </c:pt>
                <c:pt idx="4">
                  <c:v>1068665</c:v>
                </c:pt>
                <c:pt idx="5">
                  <c:v>71780</c:v>
                </c:pt>
                <c:pt idx="6">
                  <c:v>4000156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6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catego'!$J$8,'pernocta municipio y catego'!$J$10:$J$14,'pernocta municipio y catego'!$J$16)</c:f>
              <c:numCache>
                <c:formatCode>#,##0_)</c:formatCode>
                <c:ptCount val="7"/>
                <c:pt idx="0">
                  <c:v>8004876</c:v>
                </c:pt>
                <c:pt idx="1">
                  <c:v>3864204</c:v>
                </c:pt>
                <c:pt idx="2">
                  <c:v>445283</c:v>
                </c:pt>
                <c:pt idx="3">
                  <c:v>2320062</c:v>
                </c:pt>
                <c:pt idx="4">
                  <c:v>1028471</c:v>
                </c:pt>
                <c:pt idx="5">
                  <c:v>70388</c:v>
                </c:pt>
                <c:pt idx="6">
                  <c:v>4140672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83199232"/>
        <c:axId val="121457472"/>
      </c:barChart>
      <c:lineChart>
        <c:grouping val="standard"/>
        <c:varyColors val="0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607713457371E-2"/>
                  <c:y val="-0.505705960351629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89452645677575E-2"/>
                  <c:y val="-0.24067215610522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89019221250276E-2"/>
                  <c:y val="-0.199446035981469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260807533765015E-2"/>
                  <c:y val="-0.21341496554094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495164530741027E-2"/>
                  <c:y val="7.8020528099268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847590168503105E-2"/>
                  <c:y val="7.1341856696187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0118463797413594E-2"/>
                  <c:y val="-0.37877158806292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catego'!$N$8,'pernocta municipio y catego'!$N$10:$N$14,'pernocta municipio y catego'!$N$16)</c:f>
              <c:numCache>
                <c:formatCode>0.0%</c:formatCode>
                <c:ptCount val="7"/>
                <c:pt idx="0">
                  <c:v>-1.931497752120083E-2</c:v>
                </c:pt>
                <c:pt idx="1">
                  <c:v>-3.6483581094579891E-3</c:v>
                </c:pt>
                <c:pt idx="2">
                  <c:v>-4.6323349420480907E-2</c:v>
                </c:pt>
                <c:pt idx="3">
                  <c:v>-1.5110372050402101E-2</c:v>
                </c:pt>
                <c:pt idx="4">
                  <c:v>3.9081315856256522E-2</c:v>
                </c:pt>
                <c:pt idx="5">
                  <c:v>1.9776098198556573E-2</c:v>
                </c:pt>
                <c:pt idx="6">
                  <c:v>-3.3935554422084145E-2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3199744"/>
        <c:axId val="121458048"/>
      </c:lineChart>
      <c:catAx>
        <c:axId val="183199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4.9282270777959087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1457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45747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83199232"/>
        <c:crosses val="autoZero"/>
        <c:crossBetween val="between"/>
      </c:valAx>
      <c:catAx>
        <c:axId val="183199744"/>
        <c:scaling>
          <c:orientation val="minMax"/>
        </c:scaling>
        <c:delete val="1"/>
        <c:axPos val="b"/>
        <c:majorTickMark val="out"/>
        <c:minorTickMark val="none"/>
        <c:tickLblPos val="none"/>
        <c:crossAx val="121458048"/>
        <c:crosses val="autoZero"/>
        <c:auto val="1"/>
        <c:lblAlgn val="ctr"/>
        <c:lblOffset val="100"/>
        <c:noMultiLvlLbl val="0"/>
      </c:catAx>
      <c:valAx>
        <c:axId val="1214580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31997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91947955792572"/>
          <c:y val="0.15891703988747494"/>
          <c:w val="0.71358265636763707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catego'!$B$19:$G$19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9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396867379250938E-2"/>
          <c:y val="0.41107469674398806"/>
          <c:w val="0.97660313262075515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catego'!$E$20</c:f>
              <c:strCache>
                <c:ptCount val="1"/>
                <c:pt idx="0">
                  <c:v>acum. agosto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-4.57383731399480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catego'!$E$22,'pernocta municipio y catego'!$E$24:$E$27,'pernocta municipio y catego'!$E$29)</c:f>
              <c:numCache>
                <c:formatCode>#,##0_)</c:formatCode>
                <c:ptCount val="6"/>
                <c:pt idx="0">
                  <c:v>3616794</c:v>
                </c:pt>
                <c:pt idx="1">
                  <c:v>2637109</c:v>
                </c:pt>
                <c:pt idx="2">
                  <c:v>2295937</c:v>
                </c:pt>
                <c:pt idx="3">
                  <c:v>319697</c:v>
                </c:pt>
                <c:pt idx="4">
                  <c:v>21475</c:v>
                </c:pt>
                <c:pt idx="5">
                  <c:v>979685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catego'!$C$20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-3.74220374220374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catego'!$C$22,'pernocta municipio y catego'!$C$24:$C$27,'pernocta municipio y catego'!$C$29)</c:f>
              <c:numCache>
                <c:formatCode>#,##0_)</c:formatCode>
                <c:ptCount val="6"/>
                <c:pt idx="0">
                  <c:v>3520481</c:v>
                </c:pt>
                <c:pt idx="1">
                  <c:v>2626171</c:v>
                </c:pt>
                <c:pt idx="2">
                  <c:v>2266243</c:v>
                </c:pt>
                <c:pt idx="3">
                  <c:v>335873</c:v>
                </c:pt>
                <c:pt idx="4">
                  <c:v>24055</c:v>
                </c:pt>
                <c:pt idx="5">
                  <c:v>894310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83236096"/>
        <c:axId val="121460352"/>
      </c:barChart>
      <c:lineChart>
        <c:grouping val="standard"/>
        <c:varyColors val="0"/>
        <c:ser>
          <c:idx val="1"/>
          <c:order val="2"/>
          <c:tx>
            <c:strRef>
              <c:f>'pernocta municipio y catego'!$G$20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264125304829953E-2"/>
                  <c:y val="-0.382898489040221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661069523474433E-2"/>
                  <c:y val="-0.331358554193199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218579765356755E-2"/>
                  <c:y val="-0.2946184949334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7459568324375478E-2"/>
                  <c:y val="-0.11363072339450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4256053124330336E-2"/>
                  <c:y val="-0.19815378067346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1022166142945538E-2"/>
                  <c:y val="-5.89912747393054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catego'!$B$22,'pernocta municipio y catego'!$B$24:$B$27,'pernocta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catego'!$G$22,'pernocta municipio y catego'!$G$24:$G$27,'pernocta municipio y catego'!$G$29)</c:f>
              <c:numCache>
                <c:formatCode>0.0%</c:formatCode>
                <c:ptCount val="6"/>
                <c:pt idx="0">
                  <c:v>2.7357909331139695E-2</c:v>
                </c:pt>
                <c:pt idx="1">
                  <c:v>4.1649991565667274E-3</c:v>
                </c:pt>
                <c:pt idx="2">
                  <c:v>1.3102743174496292E-2</c:v>
                </c:pt>
                <c:pt idx="3">
                  <c:v>-4.8161060877176788E-2</c:v>
                </c:pt>
                <c:pt idx="4">
                  <c:v>-0.10725420910413636</c:v>
                </c:pt>
                <c:pt idx="5">
                  <c:v>9.5464659905401927E-2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3237120"/>
        <c:axId val="121460928"/>
      </c:lineChart>
      <c:catAx>
        <c:axId val="183236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146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46035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83236096"/>
        <c:crosses val="autoZero"/>
        <c:crossBetween val="between"/>
      </c:valAx>
      <c:catAx>
        <c:axId val="183237120"/>
        <c:scaling>
          <c:orientation val="minMax"/>
        </c:scaling>
        <c:delete val="1"/>
        <c:axPos val="b"/>
        <c:majorTickMark val="out"/>
        <c:minorTickMark val="none"/>
        <c:tickLblPos val="none"/>
        <c:crossAx val="121460928"/>
        <c:crosses val="autoZero"/>
        <c:auto val="1"/>
        <c:lblAlgn val="ctr"/>
        <c:lblOffset val="100"/>
        <c:noMultiLvlLbl val="0"/>
      </c:catAx>
      <c:valAx>
        <c:axId val="12146092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32371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72784295645644"/>
          <c:y val="0.15891703988747494"/>
          <c:w val="0.63851562468404865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catego'!$I$19:$N$19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71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901388171545483E-2"/>
          <c:y val="0.49423477990407122"/>
          <c:w val="0.9381682355512867"/>
          <c:h val="0.3222806816507603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catego'!$L$20</c:f>
              <c:strCache>
                <c:ptCount val="1"/>
                <c:pt idx="0">
                  <c:v>acum. agosto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catego'!$L$22,'pernocta municipio y catego'!$L$24:$L$28)</c:f>
              <c:numCache>
                <c:formatCode>#,##0_)</c:formatCode>
                <c:ptCount val="6"/>
                <c:pt idx="0">
                  <c:v>251468</c:v>
                </c:pt>
                <c:pt idx="1">
                  <c:v>251468</c:v>
                </c:pt>
                <c:pt idx="2">
                  <c:v>103881</c:v>
                </c:pt>
                <c:pt idx="3">
                  <c:v>86218</c:v>
                </c:pt>
                <c:pt idx="4">
                  <c:v>40652</c:v>
                </c:pt>
                <c:pt idx="5">
                  <c:v>20717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catego'!$J$20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catego'!$J$22,'pernocta municipio y catego'!$J$24:$J$28)</c:f>
              <c:numCache>
                <c:formatCode>#,##0_)</c:formatCode>
                <c:ptCount val="6"/>
                <c:pt idx="0">
                  <c:v>247831</c:v>
                </c:pt>
                <c:pt idx="1">
                  <c:v>247831</c:v>
                </c:pt>
                <c:pt idx="2">
                  <c:v>80080</c:v>
                </c:pt>
                <c:pt idx="3">
                  <c:v>85957</c:v>
                </c:pt>
                <c:pt idx="4">
                  <c:v>62750</c:v>
                </c:pt>
                <c:pt idx="5">
                  <c:v>19044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84579072"/>
        <c:axId val="224158272"/>
      </c:barChart>
      <c:lineChart>
        <c:grouping val="standard"/>
        <c:varyColors val="0"/>
        <c:ser>
          <c:idx val="1"/>
          <c:order val="2"/>
          <c:tx>
            <c:strRef>
              <c:f>'pernocta municipio y catego'!$N$20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671758215007E-2"/>
                  <c:y val="-0.356018465467284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12129382470188E-2"/>
                  <c:y val="-0.335462209635438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3002004577359652E-2"/>
                  <c:y val="-6.115212729385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108007896945201E-2"/>
                  <c:y val="-0.150865814330381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55537205355753E-2"/>
                  <c:y val="-0.26428798271317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808063269343619E-2"/>
                  <c:y val="-6.4111185685988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7251646518606987E-2"/>
                  <c:y val="4.9503167613403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catego'!$N$22,'pernocta municipio y catego'!$N$24:$N$28)</c:f>
              <c:numCache>
                <c:formatCode>0.0%</c:formatCode>
                <c:ptCount val="6"/>
                <c:pt idx="0">
                  <c:v>1.4675323103243742E-2</c:v>
                </c:pt>
                <c:pt idx="1">
                  <c:v>1.4675323103243742E-2</c:v>
                </c:pt>
                <c:pt idx="2">
                  <c:v>0.29721528471528469</c:v>
                </c:pt>
                <c:pt idx="3">
                  <c:v>3.0364019218911782E-3</c:v>
                </c:pt>
                <c:pt idx="4">
                  <c:v>-0.35215936254980079</c:v>
                </c:pt>
                <c:pt idx="5">
                  <c:v>8.7849191346355812E-2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4579584"/>
        <c:axId val="224158848"/>
      </c:lineChart>
      <c:catAx>
        <c:axId val="184579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2415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15827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84579072"/>
        <c:crosses val="autoZero"/>
        <c:crossBetween val="between"/>
      </c:valAx>
      <c:catAx>
        <c:axId val="184579584"/>
        <c:scaling>
          <c:orientation val="minMax"/>
        </c:scaling>
        <c:delete val="1"/>
        <c:axPos val="b"/>
        <c:majorTickMark val="out"/>
        <c:minorTickMark val="none"/>
        <c:tickLblPos val="none"/>
        <c:crossAx val="224158848"/>
        <c:crosses val="autoZero"/>
        <c:auto val="1"/>
        <c:lblAlgn val="ctr"/>
        <c:lblOffset val="100"/>
        <c:noMultiLvlLbl val="0"/>
      </c:catAx>
      <c:valAx>
        <c:axId val="224158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45795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89520756374549"/>
          <c:y val="0.18802298361353478"/>
          <c:w val="0.69191431966078765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catego'!$B$34</c:f>
          <c:strCache>
            <c:ptCount val="1"/>
            <c:pt idx="0">
              <c:v>PERNOCTACIONES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71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4648581099935669E-2"/>
          <c:y val="0.40275868842797979"/>
          <c:w val="0.96185174850062083"/>
          <c:h val="0.4179147772848560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catego'!$E$36</c:f>
              <c:strCache>
                <c:ptCount val="1"/>
                <c:pt idx="0">
                  <c:v>acum. agosto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4.1088854648177438E-3"/>
                  <c:y val="4.1576767561020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0544427324088342E-3"/>
                  <c:y val="-1.66320166320166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catego'!$E$38,'pernocta municipio y catego'!$E$40:$E$45,'pernocta municipio y catego'!$E$47)</c:f>
              <c:numCache>
                <c:formatCode>#,##0_)</c:formatCode>
                <c:ptCount val="8"/>
                <c:pt idx="0">
                  <c:v>25455386</c:v>
                </c:pt>
                <c:pt idx="1">
                  <c:v>15646107</c:v>
                </c:pt>
                <c:pt idx="2">
                  <c:v>2420104</c:v>
                </c:pt>
                <c:pt idx="3">
                  <c:v>10064805</c:v>
                </c:pt>
                <c:pt idx="4">
                  <c:v>2794585</c:v>
                </c:pt>
                <c:pt idx="5">
                  <c:v>245488</c:v>
                </c:pt>
                <c:pt idx="6">
                  <c:v>121125</c:v>
                </c:pt>
                <c:pt idx="7">
                  <c:v>9809279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catego'!$C$36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-1.6176714428416017E-7"/>
                  <c:y val="-8.3160083160083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1.24740124740123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catego'!$C$38,'pernocta municipio y catego'!$C$40:$C$45,'pernocta municipio y catego'!$C$47)</c:f>
              <c:numCache>
                <c:formatCode>#,##0_)</c:formatCode>
                <c:ptCount val="8"/>
                <c:pt idx="0">
                  <c:v>25802933</c:v>
                </c:pt>
                <c:pt idx="1">
                  <c:v>15792111</c:v>
                </c:pt>
                <c:pt idx="2">
                  <c:v>2257329</c:v>
                </c:pt>
                <c:pt idx="3">
                  <c:v>10202775</c:v>
                </c:pt>
                <c:pt idx="4">
                  <c:v>2945692</c:v>
                </c:pt>
                <c:pt idx="5">
                  <c:v>241885</c:v>
                </c:pt>
                <c:pt idx="6">
                  <c:v>144430</c:v>
                </c:pt>
                <c:pt idx="7">
                  <c:v>10010822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89125120"/>
        <c:axId val="224161152"/>
      </c:barChart>
      <c:lineChart>
        <c:grouping val="standard"/>
        <c:varyColors val="0"/>
        <c:ser>
          <c:idx val="1"/>
          <c:order val="2"/>
          <c:tx>
            <c:strRef>
              <c:f>'pernocta municipio y catego'!$G$36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264287071974244E-2"/>
                  <c:y val="-0.3939080328056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769954988292103E-2"/>
                  <c:y val="-0.2494065840522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109694300539092E-2"/>
                  <c:y val="4.2797976656244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51401105678431E-2"/>
                  <c:y val="-0.222898489040221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983839462286012E-2"/>
                  <c:y val="-0.105256764941804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967885177680914E-2"/>
                  <c:y val="-5.4789398726406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4792472974776456E-2"/>
                  <c:y val="-0.236298394093669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757126853750369E-2"/>
                  <c:y val="-0.169616448671566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catego'!$B$38,'pernocta municipio y catego'!$B$40:$B$45)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catego'!$G$38,'pernocta municipio y catego'!$G$40:$G$45,'pernocta municipio y catego'!$G$47)</c:f>
              <c:numCache>
                <c:formatCode>0.0%</c:formatCode>
                <c:ptCount val="8"/>
                <c:pt idx="0">
                  <c:v>-1.3469282736191301E-2</c:v>
                </c:pt>
                <c:pt idx="1">
                  <c:v>-9.2453757448893725E-3</c:v>
                </c:pt>
                <c:pt idx="2">
                  <c:v>7.2109559572397286E-2</c:v>
                </c:pt>
                <c:pt idx="3">
                  <c:v>-1.352279159346359E-2</c:v>
                </c:pt>
                <c:pt idx="4">
                  <c:v>-5.1297623784156698E-2</c:v>
                </c:pt>
                <c:pt idx="5">
                  <c:v>1.4895508196043572E-2</c:v>
                </c:pt>
                <c:pt idx="6">
                  <c:v>-0.1613584435366614</c:v>
                </c:pt>
                <c:pt idx="7">
                  <c:v>-2.0132512594869811E-2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9125632"/>
        <c:axId val="224161728"/>
      </c:lineChart>
      <c:catAx>
        <c:axId val="189125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522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2416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16115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89125120"/>
        <c:crosses val="autoZero"/>
        <c:crossBetween val="between"/>
      </c:valAx>
      <c:catAx>
        <c:axId val="189125632"/>
        <c:scaling>
          <c:orientation val="minMax"/>
        </c:scaling>
        <c:delete val="1"/>
        <c:axPos val="b"/>
        <c:majorTickMark val="out"/>
        <c:minorTickMark val="none"/>
        <c:tickLblPos val="none"/>
        <c:crossAx val="224161728"/>
        <c:crosses val="autoZero"/>
        <c:auto val="1"/>
        <c:lblAlgn val="ctr"/>
        <c:lblOffset val="100"/>
        <c:noMultiLvlLbl val="0"/>
      </c:catAx>
      <c:valAx>
        <c:axId val="22416172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91256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1043559847777177"/>
          <c:y val="0.18802298361353478"/>
          <c:w val="0.63029785375441671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866141732283791"/>
          <c:y val="0.13398965129358817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9816332958380232"/>
          <c:w val="0.91406319737487662"/>
          <c:h val="0.292513835770528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acum. agosto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Tipología'!$D$20:$D$22,'IO municipio y Tipología'!$D$24:$D$26)</c:f>
              <c:numCache>
                <c:formatCode>#,##0.00_)</c:formatCode>
                <c:ptCount val="15"/>
                <c:pt idx="0">
                  <c:v>63.575121927267766</c:v>
                </c:pt>
                <c:pt idx="1">
                  <c:v>72.572688383653173</c:v>
                </c:pt>
                <c:pt idx="2">
                  <c:v>53.078698823719883</c:v>
                </c:pt>
                <c:pt idx="3">
                  <c:v>66.31069032868281</c:v>
                </c:pt>
                <c:pt idx="4">
                  <c:v>78.300820422405209</c:v>
                </c:pt>
                <c:pt idx="5">
                  <c:v>50.277842987774136</c:v>
                </c:pt>
                <c:pt idx="6">
                  <c:v>68.586973767624954</c:v>
                </c:pt>
                <c:pt idx="7">
                  <c:v>80.761842191929318</c:v>
                </c:pt>
                <c:pt idx="8">
                  <c:v>59.896293612159674</c:v>
                </c:pt>
                <c:pt idx="9">
                  <c:v>59.926741723234692</c:v>
                </c:pt>
                <c:pt idx="10">
                  <c:v>65.347747404845151</c:v>
                </c:pt>
                <c:pt idx="11">
                  <c:v>48.987728128697135</c:v>
                </c:pt>
                <c:pt idx="12">
                  <c:v>40.248016952733373</c:v>
                </c:pt>
                <c:pt idx="13">
                  <c:v>40.248016952733373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7663744"/>
        <c:axId val="224632832"/>
      </c:barChart>
      <c:catAx>
        <c:axId val="19766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4222E-4"/>
              <c:y val="0.925355102040816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24632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632832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197663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catego'!$B$5:$E$5</c:f>
          <c:strCache>
            <c:ptCount val="1"/>
            <c:pt idx="0">
              <c:v>INDICES DE OCUPACIÓN EN ALOJAMIENTO DE ADEJE SEGÚN TIPOLOGÍA Y CATEGORÍA DE ESTABLECIMIENTO</c:v>
            </c:pt>
          </c:strCache>
        </c:strRef>
      </c:tx>
      <c:layout>
        <c:manualLayout>
          <c:xMode val="edge"/>
          <c:yMode val="edge"/>
          <c:x val="0.13153065031192659"/>
          <c:y val="3.9497765482017907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483838225116E-2"/>
          <c:y val="0.37781066347995518"/>
          <c:w val="0.90468819022231306"/>
          <c:h val="0.3871042938759476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catego'!$D$6</c:f>
              <c:strCache>
                <c:ptCount val="1"/>
                <c:pt idx="0">
                  <c:v>acum. agosto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catego'!$D$8,'IO municipio y catego'!$D$10:$D$14,'IO municipio y catego'!$D$16)</c:f>
              <c:numCache>
                <c:formatCode>#,##0.0_)</c:formatCode>
                <c:ptCount val="7"/>
                <c:pt idx="0">
                  <c:v>66.31069032868281</c:v>
                </c:pt>
                <c:pt idx="1">
                  <c:v>78.300820422405209</c:v>
                </c:pt>
                <c:pt idx="2">
                  <c:v>80.472001111771661</c:v>
                </c:pt>
                <c:pt idx="3">
                  <c:v>82.909482353946999</c:v>
                </c:pt>
                <c:pt idx="4">
                  <c:v>61.956752253275774</c:v>
                </c:pt>
                <c:pt idx="5">
                  <c:v>74.441504997060548</c:v>
                </c:pt>
                <c:pt idx="6">
                  <c:v>50.277842987774136</c:v>
                </c:pt>
              </c:numCache>
            </c:numRef>
          </c:val>
        </c:ser>
        <c:ser>
          <c:idx val="0"/>
          <c:order val="1"/>
          <c:tx>
            <c:strRef>
              <c:f>'IO municipio y catego'!$C$6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catego'!$C$8,'IO municipio y catego'!$C$10:$C$14,'IO municipio y catego'!$C$16)</c:f>
              <c:numCache>
                <c:formatCode>#,##0.0_)</c:formatCode>
                <c:ptCount val="7"/>
                <c:pt idx="0">
                  <c:v>66.870091772052959</c:v>
                </c:pt>
                <c:pt idx="1">
                  <c:v>79.913712693917915</c:v>
                </c:pt>
                <c:pt idx="2">
                  <c:v>77.983723136398979</c:v>
                </c:pt>
                <c:pt idx="3">
                  <c:v>83.794919278197384</c:v>
                </c:pt>
                <c:pt idx="4">
                  <c:v>68.606629896414262</c:v>
                </c:pt>
                <c:pt idx="5">
                  <c:v>82.921552542263825</c:v>
                </c:pt>
                <c:pt idx="6">
                  <c:v>50.224635037682063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2376960"/>
        <c:axId val="224636288"/>
      </c:barChart>
      <c:lineChart>
        <c:grouping val="standard"/>
        <c:varyColors val="0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844150488811E-2"/>
                  <c:y val="0.22194476729909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3363766316066752E-2"/>
                  <c:y val="0.20092098155090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3002004577359617E-2"/>
                  <c:y val="0.30475191120860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108007896945277E-2"/>
                  <c:y val="0.219930263394830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419080790604758E-2"/>
                  <c:y val="5.4477057311702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7186654631387474E-2"/>
                  <c:y val="3.9838263460310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5062437033721996E-2"/>
                  <c:y val="0.2532450439537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catego'!$E$8,'IO municipio y catego'!$E$10:$E$14,'IO municipio y catego'!$E$16)</c:f>
              <c:numCache>
                <c:formatCode>0.0%</c:formatCode>
                <c:ptCount val="7"/>
                <c:pt idx="0">
                  <c:v>-8.3654953738816484E-3</c:v>
                </c:pt>
                <c:pt idx="1">
                  <c:v>-2.0182922519071722E-2</c:v>
                </c:pt>
                <c:pt idx="2">
                  <c:v>3.1907658102197978E-2</c:v>
                </c:pt>
                <c:pt idx="3">
                  <c:v>-1.0566713732496735E-2</c:v>
                </c:pt>
                <c:pt idx="4">
                  <c:v>-9.6927624242420962E-2</c:v>
                </c:pt>
                <c:pt idx="5">
                  <c:v>-0.10226590416141967</c:v>
                </c:pt>
                <c:pt idx="6">
                  <c:v>1.0593994371916882E-3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1706240"/>
        <c:axId val="224636864"/>
      </c:lineChart>
      <c:catAx>
        <c:axId val="222376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77E-3"/>
              <c:y val="0.946528066528066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2463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636288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22376960"/>
        <c:crosses val="autoZero"/>
        <c:crossBetween val="between"/>
      </c:valAx>
      <c:catAx>
        <c:axId val="221706240"/>
        <c:scaling>
          <c:orientation val="minMax"/>
        </c:scaling>
        <c:delete val="1"/>
        <c:axPos val="b"/>
        <c:majorTickMark val="out"/>
        <c:minorTickMark val="none"/>
        <c:tickLblPos val="none"/>
        <c:crossAx val="224636864"/>
        <c:crosses val="autoZero"/>
        <c:auto val="1"/>
        <c:lblAlgn val="ctr"/>
        <c:lblOffset val="100"/>
        <c:noMultiLvlLbl val="0"/>
      </c:catAx>
      <c:valAx>
        <c:axId val="22463686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217062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469869623171176E-2"/>
          <c:y val="0.25455105014160129"/>
          <c:w val="0.82546661416747291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catego'!$G$5:$J$5</c:f>
          <c:strCache>
            <c:ptCount val="1"/>
            <c:pt idx="0">
              <c:v>INDICES DE OCUPACIÓN EN ALOJAMIENTO DE ARONA SEGÚN TIPOLOGÍA Y CATEGORÍA DE ESTABLECIMIENTO</c:v>
            </c:pt>
          </c:strCache>
        </c:strRef>
      </c:tx>
      <c:layout>
        <c:manualLayout>
          <c:xMode val="edge"/>
          <c:yMode val="edge"/>
          <c:x val="0.1337200321890854"/>
          <c:y val="3.949776548201786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5278610049366261E-2"/>
          <c:y val="0.38796503347684458"/>
          <c:w val="0.97693770639664979"/>
          <c:h val="0.425378558449424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catego'!$I$6</c:f>
              <c:strCache>
                <c:ptCount val="1"/>
                <c:pt idx="0">
                  <c:v>acum. agosto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catego'!$I$8,'IO municipio y catego'!$I$10:$I$14,'IO municipio y catego'!$I$16)</c:f>
              <c:numCache>
                <c:formatCode>#,##0.0_)</c:formatCode>
                <c:ptCount val="7"/>
                <c:pt idx="0">
                  <c:v>68.586973767624954</c:v>
                </c:pt>
                <c:pt idx="1">
                  <c:v>80.761842191929318</c:v>
                </c:pt>
                <c:pt idx="2">
                  <c:v>77.323918272513566</c:v>
                </c:pt>
                <c:pt idx="3">
                  <c:v>88.300635763186335</c:v>
                </c:pt>
                <c:pt idx="4">
                  <c:v>71.789068787291299</c:v>
                </c:pt>
                <c:pt idx="5">
                  <c:v>50.667400772222578</c:v>
                </c:pt>
                <c:pt idx="6">
                  <c:v>59.896293612159674</c:v>
                </c:pt>
              </c:numCache>
            </c:numRef>
          </c:val>
        </c:ser>
        <c:ser>
          <c:idx val="0"/>
          <c:order val="1"/>
          <c:tx>
            <c:strRef>
              <c:f>'IO municipio y catego'!$H$6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catego'!$H$8,'IO municipio y catego'!$H$10:$H$14,'IO municipio y catego'!$H$16)</c:f>
              <c:numCache>
                <c:formatCode>#,##0.0_)</c:formatCode>
                <c:ptCount val="7"/>
                <c:pt idx="0">
                  <c:v>67.921867514584548</c:v>
                </c:pt>
                <c:pt idx="1">
                  <c:v>78.925896498971611</c:v>
                </c:pt>
                <c:pt idx="2">
                  <c:v>73.556240542879991</c:v>
                </c:pt>
                <c:pt idx="3">
                  <c:v>87.37173268579555</c:v>
                </c:pt>
                <c:pt idx="4">
                  <c:v>68.180558612405306</c:v>
                </c:pt>
                <c:pt idx="5">
                  <c:v>55.518922244482653</c:v>
                </c:pt>
                <c:pt idx="6">
                  <c:v>60.101825579714308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2379008"/>
        <c:axId val="224639168"/>
      </c:barChart>
      <c:lineChart>
        <c:grouping val="standard"/>
        <c:varyColors val="0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844150488804E-2"/>
                  <c:y val="0.196996414949170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311020486408205E-2"/>
                  <c:y val="0.2341850148149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623413215315922E-2"/>
                  <c:y val="0.32281336454564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29588927175296E-2"/>
                  <c:y val="0.219929281189123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850762766854537E-2"/>
                  <c:y val="0.31367394044559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80789087706983E-2"/>
                  <c:y val="-3.4833270581302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1925973378495671E-2"/>
                  <c:y val="0.1700849607936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catego'!$J$8,'IO municipio y catego'!$J$10:$J$14,'IO municipio y catego'!$J$16)</c:f>
              <c:numCache>
                <c:formatCode>0.0%</c:formatCode>
                <c:ptCount val="7"/>
                <c:pt idx="0">
                  <c:v>9.7922256465869939E-3</c:v>
                </c:pt>
                <c:pt idx="1">
                  <c:v>2.3261638757332781E-2</c:v>
                </c:pt>
                <c:pt idx="2">
                  <c:v>5.1221727780353055E-2</c:v>
                </c:pt>
                <c:pt idx="3">
                  <c:v>1.0631620191524416E-2</c:v>
                </c:pt>
                <c:pt idx="4">
                  <c:v>5.2925793632753182E-2</c:v>
                </c:pt>
                <c:pt idx="5">
                  <c:v>-8.7385008140034803E-2</c:v>
                </c:pt>
                <c:pt idx="6">
                  <c:v>-3.4197291941162611E-3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7736448"/>
        <c:axId val="224639744"/>
      </c:lineChart>
      <c:catAx>
        <c:axId val="22237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24639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639168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22379008"/>
        <c:crosses val="autoZero"/>
        <c:crossBetween val="between"/>
      </c:valAx>
      <c:catAx>
        <c:axId val="237736448"/>
        <c:scaling>
          <c:orientation val="minMax"/>
        </c:scaling>
        <c:delete val="1"/>
        <c:axPos val="b"/>
        <c:majorTickMark val="out"/>
        <c:minorTickMark val="none"/>
        <c:tickLblPos val="none"/>
        <c:crossAx val="224639744"/>
        <c:crosses val="autoZero"/>
        <c:auto val="1"/>
        <c:lblAlgn val="ctr"/>
        <c:lblOffset val="100"/>
        <c:noMultiLvlLbl val="0"/>
      </c:catAx>
      <c:valAx>
        <c:axId val="22463974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37736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94829817795306"/>
          <c:y val="0.2420770376675889"/>
          <c:w val="0.71599752030953656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catego'!$B$19:$E$19</c:f>
          <c:strCache>
            <c:ptCount val="1"/>
            <c:pt idx="0">
              <c:v>INDICES DE OCUPACIÓN EN ALOJAMIENTO DE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373923288465334"/>
          <c:y val="3.949776548201786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9839254611425868E-2"/>
          <c:y val="0.36117864684793821"/>
          <c:w val="0.95016074538857465"/>
          <c:h val="0.453017499631672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catego'!$D$20</c:f>
              <c:strCache>
                <c:ptCount val="1"/>
                <c:pt idx="0">
                  <c:v>acum. agosto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catego'!$D$22,'IO municipio y catego'!$D$24:$D$27,'IO municipio y catego'!$D$29)</c:f>
              <c:numCache>
                <c:formatCode>#,##0.0_)</c:formatCode>
                <c:ptCount val="6"/>
                <c:pt idx="0">
                  <c:v>59.926741723234692</c:v>
                </c:pt>
                <c:pt idx="1">
                  <c:v>65.347747404845151</c:v>
                </c:pt>
                <c:pt idx="2">
                  <c:v>69.1170476336696</c:v>
                </c:pt>
                <c:pt idx="3">
                  <c:v>51.131967135767283</c:v>
                </c:pt>
                <c:pt idx="4">
                  <c:v>24.278704834260388</c:v>
                </c:pt>
                <c:pt idx="5">
                  <c:v>48.987728128697135</c:v>
                </c:pt>
              </c:numCache>
            </c:numRef>
          </c:val>
        </c:ser>
        <c:ser>
          <c:idx val="0"/>
          <c:order val="1"/>
          <c:tx>
            <c:strRef>
              <c:f>'IO municipio y catego'!$C$20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catego'!$C$22,'IO municipio y catego'!$C$24:$C$27,'IO municipio y catego'!$C$29)</c:f>
              <c:numCache>
                <c:formatCode>#,##0.0_)</c:formatCode>
                <c:ptCount val="6"/>
                <c:pt idx="0">
                  <c:v>59.170950091752864</c:v>
                </c:pt>
                <c:pt idx="1">
                  <c:v>65.744575174001497</c:v>
                </c:pt>
                <c:pt idx="2">
                  <c:v>68.245161165981784</c:v>
                </c:pt>
                <c:pt idx="3">
                  <c:v>57.418899328491911</c:v>
                </c:pt>
                <c:pt idx="4">
                  <c:v>27.084083948838046</c:v>
                </c:pt>
                <c:pt idx="5">
                  <c:v>45.740732784634801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37738496"/>
        <c:axId val="233538688"/>
      </c:barChart>
      <c:lineChart>
        <c:grouping val="standard"/>
        <c:varyColors val="0"/>
        <c:ser>
          <c:idx val="1"/>
          <c:order val="2"/>
          <c:tx>
            <c:strRef>
              <c:f>'IO municipio y catego'!$E$20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1339110139580315E-2"/>
                  <c:y val="0.217807389460932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3067084730454475E-2"/>
                  <c:y val="0.17197603418075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07913783475558E-2"/>
                  <c:y val="0.21689590256519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7865583119210036E-2"/>
                  <c:y val="-2.2288539296413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12338188517756E-2"/>
                  <c:y val="-2.5887668407354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244602120057571E-2"/>
                  <c:y val="0.345216494507833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catego'!$B$22,'IO municipio y catego'!$B$24:$B$27,'IO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catego'!$E$22,'IO municipio y catego'!$E$24:$E$27,'IO municipio y catego'!$E$29)</c:f>
              <c:numCache>
                <c:formatCode>0.0%</c:formatCode>
                <c:ptCount val="6"/>
                <c:pt idx="0">
                  <c:v>1.277301835292266E-2</c:v>
                </c:pt>
                <c:pt idx="1">
                  <c:v>-6.0359013364386094E-3</c:v>
                </c:pt>
                <c:pt idx="2">
                  <c:v>1.2775799086579331E-2</c:v>
                </c:pt>
                <c:pt idx="3">
                  <c:v>-0.10949238432379671</c:v>
                </c:pt>
                <c:pt idx="4">
                  <c:v>-0.10358035811279542</c:v>
                </c:pt>
                <c:pt idx="5">
                  <c:v>7.0986955092093851E-2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7739008"/>
        <c:axId val="233539264"/>
      </c:lineChart>
      <c:catAx>
        <c:axId val="237738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61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3353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538688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37738496"/>
        <c:crosses val="autoZero"/>
        <c:crossBetween val="between"/>
      </c:valAx>
      <c:catAx>
        <c:axId val="237739008"/>
        <c:scaling>
          <c:orientation val="minMax"/>
        </c:scaling>
        <c:delete val="1"/>
        <c:axPos val="b"/>
        <c:majorTickMark val="out"/>
        <c:minorTickMark val="none"/>
        <c:tickLblPos val="none"/>
        <c:crossAx val="233539264"/>
        <c:crosses val="autoZero"/>
        <c:auto val="1"/>
        <c:lblAlgn val="ctr"/>
        <c:lblOffset val="100"/>
        <c:noMultiLvlLbl val="0"/>
      </c:catAx>
      <c:valAx>
        <c:axId val="23353926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377390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604682300639744"/>
          <c:y val="0.24207703766758884"/>
          <c:w val="0.70276429689765452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catego'!$G$19:$J$19</c:f>
          <c:strCache>
            <c:ptCount val="1"/>
            <c:pt idx="0">
              <c:v>INDICES DE OCUPACIÓN EN ALOJAMIENTO DE SANTA CRUZ SEGÚN TIPOLOGÍA Y CATEGORÍA DE ESTABLECIMIENTO</c:v>
            </c:pt>
          </c:strCache>
        </c:strRef>
      </c:tx>
      <c:layout>
        <c:manualLayout>
          <c:xMode val="edge"/>
          <c:yMode val="edge"/>
          <c:x val="0.13590941406624482"/>
          <c:y val="8.107780706205939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8"/>
          <c:w val="0.90468819022231306"/>
          <c:h val="0.4072794538936271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catego'!$I$20</c:f>
              <c:strCache>
                <c:ptCount val="1"/>
                <c:pt idx="0">
                  <c:v>acum. agosto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catego'!$I$22,'IO municipio y catego'!$I$24:$I$28)</c:f>
              <c:numCache>
                <c:formatCode>#,##0.0_)</c:formatCode>
                <c:ptCount val="6"/>
                <c:pt idx="0">
                  <c:v>40.248016952733373</c:v>
                </c:pt>
                <c:pt idx="1">
                  <c:v>40.248016952733373</c:v>
                </c:pt>
                <c:pt idx="2">
                  <c:v>39</c:v>
                </c:pt>
                <c:pt idx="3">
                  <c:v>44.240222489044875</c:v>
                </c:pt>
                <c:pt idx="4">
                  <c:v>34.493233210300794</c:v>
                </c:pt>
                <c:pt idx="5">
                  <c:v>45.547884970539087</c:v>
                </c:pt>
              </c:numCache>
            </c:numRef>
          </c:val>
        </c:ser>
        <c:ser>
          <c:idx val="0"/>
          <c:order val="1"/>
          <c:tx>
            <c:strRef>
              <c:f>'IO municipio y catego'!$H$20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catego'!$H$22,'IO municipio y catego'!$H$24:$H$28)</c:f>
              <c:numCache>
                <c:formatCode>#,##0.0_)</c:formatCode>
                <c:ptCount val="6"/>
                <c:pt idx="0">
                  <c:v>40.410610453266194</c:v>
                </c:pt>
                <c:pt idx="1">
                  <c:v>40.410610453266194</c:v>
                </c:pt>
                <c:pt idx="2">
                  <c:v>30.9</c:v>
                </c:pt>
                <c:pt idx="3">
                  <c:v>43.925534524344876</c:v>
                </c:pt>
                <c:pt idx="4">
                  <c:v>53.025181679905359</c:v>
                </c:pt>
                <c:pt idx="5">
                  <c:v>47.017578510764366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3167744"/>
        <c:axId val="233541568"/>
      </c:barChart>
      <c:lineChart>
        <c:grouping val="standard"/>
        <c:varyColors val="0"/>
        <c:ser>
          <c:idx val="1"/>
          <c:order val="2"/>
          <c:tx>
            <c:strRef>
              <c:f>'IO municipio y catego'!$J$20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020634665603813E-2"/>
                  <c:y val="0.29925974429911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89611848452018E-2"/>
                  <c:y val="0.29925974429911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433858945883387E-2"/>
                  <c:y val="0.279803558858676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29244142627717E-2"/>
                  <c:y val="0.31972236318692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290275489748E-2"/>
                  <c:y val="-5.30653003093963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050363368434702E-2"/>
                  <c:y val="0.296197226905888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304737132813453E-2"/>
                  <c:y val="7.9231260333622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catego'!$J$22,'IO municipio y catego'!$J$24:$J$28)</c:f>
              <c:numCache>
                <c:formatCode>0.0%</c:formatCode>
                <c:ptCount val="6"/>
                <c:pt idx="0">
                  <c:v>-4.0235348763378864E-3</c:v>
                </c:pt>
                <c:pt idx="1">
                  <c:v>-4.0235348763378864E-3</c:v>
                </c:pt>
                <c:pt idx="2">
                  <c:v>0.26213592233009719</c:v>
                </c:pt>
                <c:pt idx="3">
                  <c:v>7.1641237404997948E-3</c:v>
                </c:pt>
                <c:pt idx="4">
                  <c:v>-0.3494933516960963</c:v>
                </c:pt>
                <c:pt idx="5">
                  <c:v>-3.1258384348500701E-2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3168256"/>
        <c:axId val="233542144"/>
      </c:lineChart>
      <c:catAx>
        <c:axId val="243167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3354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541568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43167744"/>
        <c:crosses val="autoZero"/>
        <c:crossBetween val="between"/>
      </c:valAx>
      <c:catAx>
        <c:axId val="243168256"/>
        <c:scaling>
          <c:orientation val="minMax"/>
        </c:scaling>
        <c:delete val="1"/>
        <c:axPos val="b"/>
        <c:majorTickMark val="out"/>
        <c:minorTickMark val="none"/>
        <c:tickLblPos val="none"/>
        <c:crossAx val="233542144"/>
        <c:crosses val="autoZero"/>
        <c:auto val="1"/>
        <c:lblAlgn val="ctr"/>
        <c:lblOffset val="100"/>
        <c:noMultiLvlLbl val="0"/>
      </c:catAx>
      <c:valAx>
        <c:axId val="23354214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431682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6286705845760966"/>
          <c:w val="0.72256566594100957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catego'!$B$34</c:f>
          <c:strCache>
            <c:ptCount val="1"/>
            <c:pt idx="0">
              <c:v>INDICES DE OCUPACIÓN EN ALOJAMIENTO DE TENERIFE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81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9158635497156952E-3"/>
          <c:y val="0.290358304587577"/>
          <c:w val="0.98812717617140777"/>
          <c:h val="0.485321228706973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catego'!$D$36</c:f>
              <c:strCache>
                <c:ptCount val="1"/>
                <c:pt idx="0">
                  <c:v>acum. agosto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catego'!$D$38,'IO municipio y catego'!$D$40:$D$45,'IO municipio y catego'!$D$47)</c:f>
              <c:numCache>
                <c:formatCode>#,##0.0_)</c:formatCode>
                <c:ptCount val="8"/>
                <c:pt idx="0">
                  <c:v>63.575121927267766</c:v>
                </c:pt>
                <c:pt idx="1">
                  <c:v>72.572688383653173</c:v>
                </c:pt>
                <c:pt idx="2">
                  <c:v>71.382507671815034</c:v>
                </c:pt>
                <c:pt idx="3">
                  <c:v>77.477062419317221</c:v>
                </c:pt>
                <c:pt idx="4">
                  <c:v>63.779080276351635</c:v>
                </c:pt>
                <c:pt idx="5">
                  <c:v>46.526895945233932</c:v>
                </c:pt>
                <c:pt idx="6">
                  <c:v>45.042951173254991</c:v>
                </c:pt>
                <c:pt idx="7">
                  <c:v>53.078698823719883</c:v>
                </c:pt>
              </c:numCache>
            </c:numRef>
          </c:val>
        </c:ser>
        <c:ser>
          <c:idx val="0"/>
          <c:order val="1"/>
          <c:tx>
            <c:strRef>
              <c:f>'IO municipio y catego'!$C$36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catego'!$C$38,'IO municipio y catego'!$C$40:$C$45,'IO municipio y catego'!$C$47)</c:f>
              <c:numCache>
                <c:formatCode>#,##0.0_)</c:formatCode>
                <c:ptCount val="8"/>
                <c:pt idx="0">
                  <c:v>63.70402160239275</c:v>
                </c:pt>
                <c:pt idx="1">
                  <c:v>72.83219215609445</c:v>
                </c:pt>
                <c:pt idx="2">
                  <c:v>68.707345714071778</c:v>
                </c:pt>
                <c:pt idx="3">
                  <c:v>78.014879355276875</c:v>
                </c:pt>
                <c:pt idx="4">
                  <c:v>64.241349410034388</c:v>
                </c:pt>
                <c:pt idx="5">
                  <c:v>48.408949906938581</c:v>
                </c:pt>
                <c:pt idx="6">
                  <c:v>61.606906730137602</c:v>
                </c:pt>
                <c:pt idx="7">
                  <c:v>53.188141452899949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3169792"/>
        <c:axId val="233544448"/>
      </c:barChart>
      <c:lineChart>
        <c:grouping val="standard"/>
        <c:varyColors val="0"/>
        <c:ser>
          <c:idx val="1"/>
          <c:order val="2"/>
          <c:tx>
            <c:strRef>
              <c:f>'IO municipio y catego'!$E$36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712510664006E-2"/>
                  <c:y val="0.189126484059419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003494120000184E-2"/>
                  <c:y val="0.197348890181651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357853402072794E-2"/>
                  <c:y val="0.34511524248854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7153802508745506E-2"/>
                  <c:y val="0.17467729645136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350248792773377E-2"/>
                  <c:y val="0.193059067408457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735765338819426E-2"/>
                  <c:y val="0.173340762165395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516815452502E-2"/>
                  <c:y val="-8.120805919031269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3619475637085172E-2"/>
                  <c:y val="0.18422509361147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catego'!$B$38,'IO municipio y catego'!$B$40:$B$45)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catego'!$E$38,'IO municipio y catego'!$E$40:$E$45,'IO municipio y catego'!$E$47)</c:f>
              <c:numCache>
                <c:formatCode>0.0%</c:formatCode>
                <c:ptCount val="8"/>
                <c:pt idx="0">
                  <c:v>-2.0234150353882763E-3</c:v>
                </c:pt>
                <c:pt idx="1">
                  <c:v>-3.5630366841781225E-3</c:v>
                </c:pt>
                <c:pt idx="2">
                  <c:v>3.8935603317817646E-2</c:v>
                </c:pt>
                <c:pt idx="3">
                  <c:v>-6.8937738596051013E-3</c:v>
                </c:pt>
                <c:pt idx="4">
                  <c:v>-7.1958191714220909E-3</c:v>
                </c:pt>
                <c:pt idx="5">
                  <c:v>-3.8878223248442922E-2</c:v>
                </c:pt>
                <c:pt idx="6">
                  <c:v>-0.26886523664366446</c:v>
                </c:pt>
                <c:pt idx="7">
                  <c:v>-2.0576509385458186E-3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3170304"/>
        <c:axId val="233545024"/>
      </c:lineChart>
      <c:catAx>
        <c:axId val="24316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61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33544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544448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43169792"/>
        <c:crosses val="autoZero"/>
        <c:crossBetween val="between"/>
      </c:valAx>
      <c:catAx>
        <c:axId val="243170304"/>
        <c:scaling>
          <c:orientation val="minMax"/>
        </c:scaling>
        <c:delete val="1"/>
        <c:axPos val="b"/>
        <c:majorTickMark val="out"/>
        <c:minorTickMark val="none"/>
        <c:tickLblPos val="none"/>
        <c:crossAx val="233545024"/>
        <c:crosses val="autoZero"/>
        <c:auto val="1"/>
        <c:lblAlgn val="ctr"/>
        <c:lblOffset val="100"/>
        <c:noMultiLvlLbl val="0"/>
      </c:catAx>
      <c:valAx>
        <c:axId val="23354502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43170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125127049632161"/>
          <c:y val="0.17554897113952356"/>
          <c:w val="0.67274790495667391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tipología'!$D$6</c:f>
          <c:strCache>
            <c:ptCount val="1"/>
            <c:pt idx="0">
              <c:v>acum. agosto 2013</c:v>
            </c:pt>
          </c:strCache>
        </c:strRef>
      </c:tx>
      <c:layout>
        <c:manualLayout>
          <c:xMode val="edge"/>
          <c:yMode val="edge"/>
          <c:x val="0.39914716588663685"/>
          <c:y val="0.13041268049962884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0524074506287354E-2"/>
          <c:y val="0.25573802867475426"/>
          <c:w val="0.91406319737487662"/>
          <c:h val="0.32843215866306358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tipología'!$D$20:$D$22,'EM MUNICIPIO y tipología'!$D$24:$D$26)</c:f>
              <c:numCache>
                <c:formatCode>#,##0.00_)</c:formatCode>
                <c:ptCount val="15"/>
                <c:pt idx="0">
                  <c:v>7.7752532302472463</c:v>
                </c:pt>
                <c:pt idx="1">
                  <c:v>7.3959310839696677</c:v>
                </c:pt>
                <c:pt idx="2">
                  <c:v>8.4679841781221619</c:v>
                </c:pt>
                <c:pt idx="3">
                  <c:v>8.2519756878073931</c:v>
                </c:pt>
                <c:pt idx="4">
                  <c:v>8.0258077043424265</c:v>
                </c:pt>
                <c:pt idx="5">
                  <c:v>8.7664234192669941</c:v>
                </c:pt>
                <c:pt idx="6">
                  <c:v>8.3771244905864535</c:v>
                </c:pt>
                <c:pt idx="7">
                  <c:v>8.3047298987929352</c:v>
                </c:pt>
                <c:pt idx="8">
                  <c:v>8.4480056092569633</c:v>
                </c:pt>
                <c:pt idx="9">
                  <c:v>7.3895971755706471</c:v>
                </c:pt>
                <c:pt idx="10">
                  <c:v>7.3217029404986995</c:v>
                </c:pt>
                <c:pt idx="11">
                  <c:v>7.5787710707295748</c:v>
                </c:pt>
                <c:pt idx="12">
                  <c:v>2.2031347193383621</c:v>
                </c:pt>
                <c:pt idx="13">
                  <c:v>2.2031347193383621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4002816"/>
        <c:axId val="233852288"/>
      </c:barChart>
      <c:catAx>
        <c:axId val="244002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6918E-4"/>
              <c:y val="0.963918397730845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338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852288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244002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catego'!$B$5:$E$5</c:f>
          <c:strCache>
            <c:ptCount val="1"/>
            <c:pt idx="0">
              <c:v>ESTANCIA MEDIA DE LOS TURISTAS ALOJADOS EN ADEJE SEGÚN TIPOLOGÍA Y CATEGORÍA DE ESTABLECIMIENTO</c:v>
            </c:pt>
          </c:strCache>
        </c:strRef>
      </c:tx>
      <c:layout>
        <c:manualLayout>
          <c:xMode val="edge"/>
          <c:yMode val="edge"/>
          <c:x val="0.13590941406624604"/>
          <c:y val="3.9497765482017907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6152859539602298E-2"/>
          <c:y val="0.36143369292975602"/>
          <c:w val="0.94037089163352872"/>
          <c:h val="0.438704798074877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catego'!$D$6</c:f>
              <c:strCache>
                <c:ptCount val="1"/>
                <c:pt idx="0">
                  <c:v>acum. agosto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catego'!$D$8,'EM municipio y catego'!$D$10:$D$14,'EM municipio y catego'!$D$16)</c:f>
              <c:numCache>
                <c:formatCode>0.00</c:formatCode>
                <c:ptCount val="7"/>
                <c:pt idx="0">
                  <c:v>8.2519756878073931</c:v>
                </c:pt>
                <c:pt idx="1">
                  <c:v>8.0258077043424265</c:v>
                </c:pt>
                <c:pt idx="2">
                  <c:v>7.701895366880958</c:v>
                </c:pt>
                <c:pt idx="3">
                  <c:v>8.0724728443204032</c:v>
                </c:pt>
                <c:pt idx="4">
                  <c:v>8.3572541440697439</c:v>
                </c:pt>
                <c:pt idx="5">
                  <c:v>7.3158401540683675</c:v>
                </c:pt>
                <c:pt idx="6">
                  <c:v>8.7664234192669941</c:v>
                </c:pt>
              </c:numCache>
            </c:numRef>
          </c:val>
        </c:ser>
        <c:ser>
          <c:idx val="0"/>
          <c:order val="1"/>
          <c:tx>
            <c:strRef>
              <c:f>'EM municipio y catego'!$C$6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catego'!$C$8,'EM municipio y catego'!$C$10:$C$14,'EM municipio y catego'!$C$16)</c:f>
              <c:numCache>
                <c:formatCode>0.00</c:formatCode>
                <c:ptCount val="7"/>
                <c:pt idx="0">
                  <c:v>8.2958149441705871</c:v>
                </c:pt>
                <c:pt idx="1">
                  <c:v>7.9587517340715941</c:v>
                </c:pt>
                <c:pt idx="2">
                  <c:v>7.6247742187445517</c:v>
                </c:pt>
                <c:pt idx="3">
                  <c:v>7.9560982074815279</c:v>
                </c:pt>
                <c:pt idx="4">
                  <c:v>8.3696150606731763</c:v>
                </c:pt>
                <c:pt idx="5">
                  <c:v>7.7080592105263159</c:v>
                </c:pt>
                <c:pt idx="6">
                  <c:v>9.076324993499794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5200384"/>
        <c:axId val="233855744"/>
      </c:barChart>
      <c:lineChart>
        <c:grouping val="standard"/>
        <c:varyColors val="0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5988052525857116E-2"/>
                  <c:y val="0.21756773126851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722633933281434E-2"/>
                  <c:y val="0.271621785322572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1609288771539556E-2"/>
                  <c:y val="0.30072781442860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1965106424646299E-2"/>
                  <c:y val="0.34646553276474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98805252585704E-2"/>
                  <c:y val="0.238357752058539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177434403015897E-2"/>
                  <c:y val="9.667523368310769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509961170364251E-2"/>
                  <c:y val="7.61955898963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catego'!$E$8,'EM municipio y catego'!$E$10:$E$14,'EM municipio y catego'!$E$16)</c:f>
              <c:numCache>
                <c:formatCode>0.00</c:formatCode>
                <c:ptCount val="7"/>
                <c:pt idx="0">
                  <c:v>-4.3839256363193968E-2</c:v>
                </c:pt>
                <c:pt idx="1">
                  <c:v>6.7055970270832432E-2</c:v>
                </c:pt>
                <c:pt idx="2">
                  <c:v>7.7121148136406248E-2</c:v>
                </c:pt>
                <c:pt idx="3">
                  <c:v>0.11637463683887539</c:v>
                </c:pt>
                <c:pt idx="4">
                  <c:v>-1.2360916603432415E-2</c:v>
                </c:pt>
                <c:pt idx="5">
                  <c:v>-0.39221905645794841</c:v>
                </c:pt>
                <c:pt idx="6">
                  <c:v>-0.30990157423279996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4557824"/>
        <c:axId val="233856320"/>
      </c:lineChart>
      <c:catAx>
        <c:axId val="245200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77E-3"/>
              <c:y val="0.946528066528066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3385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8557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45200384"/>
        <c:crosses val="autoZero"/>
        <c:crossBetween val="between"/>
      </c:valAx>
      <c:catAx>
        <c:axId val="244557824"/>
        <c:scaling>
          <c:orientation val="minMax"/>
        </c:scaling>
        <c:delete val="1"/>
        <c:axPos val="b"/>
        <c:majorTickMark val="out"/>
        <c:minorTickMark val="none"/>
        <c:tickLblPos val="none"/>
        <c:crossAx val="233856320"/>
        <c:crosses val="autoZero"/>
        <c:auto val="1"/>
        <c:lblAlgn val="ctr"/>
        <c:lblOffset val="100"/>
        <c:noMultiLvlLbl val="0"/>
      </c:catAx>
      <c:valAx>
        <c:axId val="233856320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445578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724386128352254"/>
          <c:y val="0.24623504182559519"/>
          <c:w val="0.7072399928009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catego'!$G$5:$J$5</c:f>
          <c:strCache>
            <c:ptCount val="1"/>
            <c:pt idx="0">
              <c:v>ESTANCIA MEDIA DE LOS TURISTAS ALOJADOS EN  ARONA SEGÚN TIPOLOGÍA Y CATEGORÍA DE ESTABLECIMIENTO</c:v>
            </c:pt>
          </c:strCache>
        </c:strRef>
      </c:tx>
      <c:layout>
        <c:manualLayout>
          <c:xMode val="edge"/>
          <c:yMode val="edge"/>
          <c:x val="0.12277312280329314"/>
          <c:y val="3.9497765482018037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39123047398911E-2"/>
          <c:y val="0.41107469674398878"/>
          <c:w val="0.9418941497647535"/>
          <c:h val="0.4137567731268531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catego'!$I$6</c:f>
              <c:strCache>
                <c:ptCount val="1"/>
                <c:pt idx="0">
                  <c:v>acum. agosto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catego'!$I$8,'EM municipio y catego'!$I$10:$I$14,'EM municipio y catego'!$I$16)</c:f>
              <c:numCache>
                <c:formatCode>0.00</c:formatCode>
                <c:ptCount val="7"/>
                <c:pt idx="0">
                  <c:v>8.3771244905864535</c:v>
                </c:pt>
                <c:pt idx="1">
                  <c:v>8.3047298987929352</c:v>
                </c:pt>
                <c:pt idx="2">
                  <c:v>7.5698955399479484</c:v>
                </c:pt>
                <c:pt idx="3">
                  <c:v>8.6496538253341555</c:v>
                </c:pt>
                <c:pt idx="4">
                  <c:v>8.1283371617201876</c:v>
                </c:pt>
                <c:pt idx="5">
                  <c:v>6.0527869128931613</c:v>
                </c:pt>
                <c:pt idx="6">
                  <c:v>8.4480056092569633</c:v>
                </c:pt>
              </c:numCache>
            </c:numRef>
          </c:val>
        </c:ser>
        <c:ser>
          <c:idx val="0"/>
          <c:order val="1"/>
          <c:tx>
            <c:strRef>
              <c:f>'EM municipio y catego'!$H$6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catego'!$H$8,'EM municipio y catego'!$H$10:$H$14,'EM municipio y catego'!$H$16)</c:f>
              <c:numCache>
                <c:formatCode>0.00</c:formatCode>
                <c:ptCount val="7"/>
                <c:pt idx="0">
                  <c:v>8.4968161655360408</c:v>
                </c:pt>
                <c:pt idx="1">
                  <c:v>8.4002973861324151</c:v>
                </c:pt>
                <c:pt idx="2">
                  <c:v>7.5884558359890253</c:v>
                </c:pt>
                <c:pt idx="3">
                  <c:v>8.7637477619044013</c:v>
                </c:pt>
                <c:pt idx="4">
                  <c:v>8.2160026841562885</c:v>
                </c:pt>
                <c:pt idx="5">
                  <c:v>6.16573230553609</c:v>
                </c:pt>
                <c:pt idx="6">
                  <c:v>8.5889129735840442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57310720"/>
        <c:axId val="238585536"/>
      </c:barChart>
      <c:lineChart>
        <c:grouping val="standard"/>
        <c:varyColors val="0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020462273330016E-2"/>
                  <c:y val="3.68998313880203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89611848452018E-2"/>
                  <c:y val="0.101128881758803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9865713314406963E-2"/>
                  <c:y val="0.304042103884623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29244142627717E-2"/>
                  <c:y val="6.1472326354216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229526521172264E-2"/>
                  <c:y val="0.122406076579305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239745245593482E-2"/>
                  <c:y val="3.2192774240018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1925973378495511E-2"/>
                  <c:y val="-1.4106765760309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catego'!$J$8,'EM municipio y catego'!$J$10:$J$14,'EM municipio y catego'!$J$16)</c:f>
              <c:numCache>
                <c:formatCode>0.00</c:formatCode>
                <c:ptCount val="7"/>
                <c:pt idx="0">
                  <c:v>-0.11969167494958732</c:v>
                </c:pt>
                <c:pt idx="1">
                  <c:v>-9.556748733947984E-2</c:v>
                </c:pt>
                <c:pt idx="2">
                  <c:v>-1.8560296041076896E-2</c:v>
                </c:pt>
                <c:pt idx="3">
                  <c:v>-0.1140939365702458</c:v>
                </c:pt>
                <c:pt idx="4">
                  <c:v>-8.7665522436100929E-2</c:v>
                </c:pt>
                <c:pt idx="5">
                  <c:v>-0.11294539264292869</c:v>
                </c:pt>
                <c:pt idx="6">
                  <c:v>-0.14090736432708084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7311232"/>
        <c:axId val="238586112"/>
      </c:lineChart>
      <c:catAx>
        <c:axId val="25731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238585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58553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57310720"/>
        <c:crosses val="autoZero"/>
        <c:crossBetween val="between"/>
      </c:valAx>
      <c:catAx>
        <c:axId val="257311232"/>
        <c:scaling>
          <c:orientation val="minMax"/>
        </c:scaling>
        <c:delete val="1"/>
        <c:axPos val="b"/>
        <c:majorTickMark val="out"/>
        <c:minorTickMark val="none"/>
        <c:tickLblPos val="none"/>
        <c:crossAx val="238586112"/>
        <c:crosses val="autoZero"/>
        <c:auto val="1"/>
        <c:lblAlgn val="ctr"/>
        <c:lblOffset val="100"/>
        <c:noMultiLvlLbl val="0"/>
      </c:catAx>
      <c:valAx>
        <c:axId val="238586112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573112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3791903350958646"/>
          <c:w val="0.7444594847125979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PUERTO DE LA CRUZ SEGÚN TIPOLOGÍA Y CATEGORÍA DE ESTABLECIMIENTO</a:t>
            </a:r>
          </a:p>
        </c:rich>
      </c:tx>
      <c:layout>
        <c:manualLayout>
          <c:xMode val="edge"/>
          <c:yMode val="edge"/>
          <c:x val="0.12936286451573331"/>
          <c:y val="8.107780706205939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4454663021592158"/>
          <c:w val="0.90468819022231306"/>
          <c:h val="0.496916856286935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catego'!$D$20</c:f>
              <c:strCache>
                <c:ptCount val="1"/>
                <c:pt idx="0">
                  <c:v>acum. agosto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catego'!$D$22,'EM municipio y catego'!$D$24:$D$27,'EM municipio y catego'!$D$29)</c:f>
              <c:numCache>
                <c:formatCode>0.00</c:formatCode>
                <c:ptCount val="6"/>
                <c:pt idx="0">
                  <c:v>7.3895971755706471</c:v>
                </c:pt>
                <c:pt idx="1">
                  <c:v>7.3217029404986995</c:v>
                </c:pt>
                <c:pt idx="2">
                  <c:v>7.5168921905335635</c:v>
                </c:pt>
                <c:pt idx="3">
                  <c:v>7.0207528109627546</c:v>
                </c:pt>
                <c:pt idx="4">
                  <c:v>2.3332246849196001</c:v>
                </c:pt>
                <c:pt idx="5">
                  <c:v>7.5787710707295748</c:v>
                </c:pt>
              </c:numCache>
            </c:numRef>
          </c:val>
        </c:ser>
        <c:ser>
          <c:idx val="0"/>
          <c:order val="1"/>
          <c:tx>
            <c:strRef>
              <c:f>'EM municipio y catego'!$C$20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catego'!$C$22,'EM municipio y catego'!$C$24:$C$27,'EM municipio y catego'!$C$29)</c:f>
              <c:numCache>
                <c:formatCode>0.00</c:formatCode>
                <c:ptCount val="6"/>
                <c:pt idx="0">
                  <c:v>7.6981870185190449</c:v>
                </c:pt>
                <c:pt idx="1">
                  <c:v>7.5725370672602814</c:v>
                </c:pt>
                <c:pt idx="2">
                  <c:v>7.7379717488467694</c:v>
                </c:pt>
                <c:pt idx="3">
                  <c:v>7.484301535307619</c:v>
                </c:pt>
                <c:pt idx="4">
                  <c:v>2.6574237737516571</c:v>
                </c:pt>
                <c:pt idx="5">
                  <c:v>8.0924975794264817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57313280"/>
        <c:axId val="238588416"/>
      </c:barChart>
      <c:lineChart>
        <c:grouping val="standard"/>
        <c:varyColors val="0"/>
        <c:ser>
          <c:idx val="1"/>
          <c:order val="2"/>
          <c:tx>
            <c:strRef>
              <c:f>'EM municipio y catego'!$E$20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694714018972437E-2"/>
                  <c:y val="0.18430337060258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318345650053522E-2"/>
                  <c:y val="0.23419974790053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506529834512972E-2"/>
                  <c:y val="0.25914744544665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151079128013773E-2"/>
                  <c:y val="6.3721577422364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6318345650053445E-2"/>
                  <c:y val="0.180455416045967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5963067241521605E-2"/>
                  <c:y val="3.6010607821631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catego'!$B$22,'EM municipio y catego'!$B$24:$B$27,'EM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catego'!$E$22,'EM municipio y catego'!$E$24:$E$27,'EM municipio y catego'!$E$29)</c:f>
              <c:numCache>
                <c:formatCode>0.00</c:formatCode>
                <c:ptCount val="6"/>
                <c:pt idx="0">
                  <c:v>-0.30858984294839775</c:v>
                </c:pt>
                <c:pt idx="1">
                  <c:v>-0.2508341267615819</c:v>
                </c:pt>
                <c:pt idx="2">
                  <c:v>-0.22107955831320591</c:v>
                </c:pt>
                <c:pt idx="3">
                  <c:v>-0.46354872434486438</c:v>
                </c:pt>
                <c:pt idx="4">
                  <c:v>-0.32419908883205695</c:v>
                </c:pt>
                <c:pt idx="5">
                  <c:v>-0.51372650869690695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7313792"/>
        <c:axId val="238588992"/>
      </c:lineChart>
      <c:catAx>
        <c:axId val="257313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44E-3"/>
              <c:y val="0.946528066528066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238588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58841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57313280"/>
        <c:crosses val="autoZero"/>
        <c:crossBetween val="between"/>
      </c:valAx>
      <c:catAx>
        <c:axId val="257313792"/>
        <c:scaling>
          <c:orientation val="minMax"/>
        </c:scaling>
        <c:delete val="1"/>
        <c:axPos val="b"/>
        <c:majorTickMark val="out"/>
        <c:minorTickMark val="none"/>
        <c:tickLblPos val="none"/>
        <c:crossAx val="238588992"/>
        <c:crosses val="autoZero"/>
        <c:auto val="1"/>
        <c:lblAlgn val="ctr"/>
        <c:lblOffset val="100"/>
        <c:noMultiLvlLbl val="0"/>
      </c:catAx>
      <c:valAx>
        <c:axId val="238588992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573137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291771789963997"/>
          <c:y val="0.28781508340563539"/>
          <c:w val="0.7071406652665769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SANTA CRUZ SEGÚN TIPOLOGÍA Y CATEGORÍA DE ESTABLECIMIENTO</a:t>
            </a:r>
          </a:p>
        </c:rich>
      </c:tx>
      <c:layout>
        <c:manualLayout>
          <c:xMode val="edge"/>
          <c:yMode val="edge"/>
          <c:x val="0.11401559529465631"/>
          <c:y val="3.949776548201812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483838224513E-2"/>
          <c:y val="0.24475453042382209"/>
          <c:w val="0.90468819022231306"/>
          <c:h val="0.600866960237038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catego'!$I$20</c:f>
              <c:strCache>
                <c:ptCount val="1"/>
                <c:pt idx="0">
                  <c:v>acum. agosto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catego'!$I$22,'EM municipio y catego'!$I$24:$I$28)</c:f>
              <c:numCache>
                <c:formatCode>0.00</c:formatCode>
                <c:ptCount val="6"/>
                <c:pt idx="0">
                  <c:v>2.2031347193383621</c:v>
                </c:pt>
                <c:pt idx="1">
                  <c:v>2.2031347193383621</c:v>
                </c:pt>
                <c:pt idx="2">
                  <c:v>2.3207408069344533</c:v>
                </c:pt>
                <c:pt idx="3">
                  <c:v>2.1065259351560019</c:v>
                </c:pt>
                <c:pt idx="4">
                  <c:v>2.0342273819055245</c:v>
                </c:pt>
                <c:pt idx="5">
                  <c:v>2.4470824474368063</c:v>
                </c:pt>
              </c:numCache>
            </c:numRef>
          </c:val>
        </c:ser>
        <c:ser>
          <c:idx val="0"/>
          <c:order val="1"/>
          <c:tx>
            <c:strRef>
              <c:f>'EM municipio y catego'!$H$20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catego'!$H$22,'EM municipio y catego'!$H$24:$H$28)</c:f>
              <c:numCache>
                <c:formatCode>0.00</c:formatCode>
                <c:ptCount val="6"/>
                <c:pt idx="0">
                  <c:v>2.2485936706104375</c:v>
                </c:pt>
                <c:pt idx="1">
                  <c:v>2.2485936706104375</c:v>
                </c:pt>
                <c:pt idx="2">
                  <c:v>2.0018498612604056</c:v>
                </c:pt>
                <c:pt idx="3">
                  <c:v>2.3695933838731911</c:v>
                </c:pt>
                <c:pt idx="4">
                  <c:v>2.1958986562150056</c:v>
                </c:pt>
                <c:pt idx="5">
                  <c:v>3.5516598284222307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57409536"/>
        <c:axId val="238591296"/>
      </c:barChart>
      <c:lineChart>
        <c:grouping val="standard"/>
        <c:varyColors val="0"/>
        <c:ser>
          <c:idx val="1"/>
          <c:order val="2"/>
          <c:tx>
            <c:strRef>
              <c:f>'EM municipio y catego'!$J$20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830908003897447E-2"/>
                  <c:y val="0.393689000933095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500057579019448E-2"/>
                  <c:y val="0.38953132417699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244477068724523E-2"/>
                  <c:y val="0.49363596182493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108180289219067E-2"/>
                  <c:y val="0.340668882086204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290275489748E-2"/>
                  <c:y val="0.349240263885933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429127122752262E-2"/>
                  <c:y val="8.281401934945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115355255654277E-2"/>
                  <c:y val="-4.1972923862687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catego'!$J$22,'EM municipio y catego'!$J$24:$J$28)</c:f>
              <c:numCache>
                <c:formatCode>0.00</c:formatCode>
                <c:ptCount val="6"/>
                <c:pt idx="0">
                  <c:v>-4.5458951272075332E-2</c:v>
                </c:pt>
                <c:pt idx="1">
                  <c:v>-4.5458951272075332E-2</c:v>
                </c:pt>
                <c:pt idx="2">
                  <c:v>0.31889094567404763</c:v>
                </c:pt>
                <c:pt idx="3">
                  <c:v>-0.26306744871718912</c:v>
                </c:pt>
                <c:pt idx="4">
                  <c:v>-0.16167127430948103</c:v>
                </c:pt>
                <c:pt idx="5">
                  <c:v>-1.1045773809854245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7410048"/>
        <c:axId val="245153792"/>
      </c:lineChart>
      <c:catAx>
        <c:axId val="257409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77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238591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59129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57409536"/>
        <c:crosses val="autoZero"/>
        <c:crossBetween val="between"/>
      </c:valAx>
      <c:catAx>
        <c:axId val="257410048"/>
        <c:scaling>
          <c:orientation val="minMax"/>
        </c:scaling>
        <c:delete val="1"/>
        <c:axPos val="b"/>
        <c:majorTickMark val="out"/>
        <c:minorTickMark val="none"/>
        <c:tickLblPos val="none"/>
        <c:crossAx val="245153792"/>
        <c:crosses val="autoZero"/>
        <c:auto val="1"/>
        <c:lblAlgn val="ctr"/>
        <c:lblOffset val="100"/>
        <c:noMultiLvlLbl val="0"/>
      </c:catAx>
      <c:valAx>
        <c:axId val="245153792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574100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410757002056967"/>
          <c:y val="0.24207703766758884"/>
          <c:w val="0.71380813843237789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catego'!$B$34</c:f>
          <c:strCache>
            <c:ptCount val="1"/>
            <c:pt idx="0">
              <c:v>ESTANCIA MEDIA DE LOS TURISTAS ALOJADOS EN TENERIFE SEGÚN TIPOLOGÍA Y CATEGORÍA DE ESTABLECIMIENTO</c:v>
            </c:pt>
          </c:strCache>
        </c:strRef>
      </c:tx>
      <c:layout>
        <c:manualLayout>
          <c:xMode val="edge"/>
          <c:yMode val="edge"/>
          <c:x val="0.15562107472924666"/>
          <c:y val="3.9497765482018029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155844200596874E-2"/>
          <c:y val="0.33623062189991454"/>
          <c:w val="0.91781731556665591"/>
          <c:h val="0.5052328646029412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catego'!$D$36</c:f>
              <c:strCache>
                <c:ptCount val="1"/>
                <c:pt idx="0">
                  <c:v>acum. agosto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catego'!$D$38,'EM municipio y catego'!$D$40:$D$45,'EM municipio y catego'!$D$47)</c:f>
              <c:numCache>
                <c:formatCode>0.00</c:formatCode>
                <c:ptCount val="8"/>
                <c:pt idx="0">
                  <c:v>7.7752532302472463</c:v>
                </c:pt>
                <c:pt idx="1">
                  <c:v>7.3959310839696677</c:v>
                </c:pt>
                <c:pt idx="2">
                  <c:v>7.0051494319415299</c:v>
                </c:pt>
                <c:pt idx="3">
                  <c:v>7.8155153215022857</c:v>
                </c:pt>
                <c:pt idx="4">
                  <c:v>7.1506595192098565</c:v>
                </c:pt>
                <c:pt idx="5">
                  <c:v>3.7878105230674279</c:v>
                </c:pt>
                <c:pt idx="6">
                  <c:v>4.552886783942264</c:v>
                </c:pt>
                <c:pt idx="7">
                  <c:v>8.4679841781221619</c:v>
                </c:pt>
              </c:numCache>
            </c:numRef>
          </c:val>
        </c:ser>
        <c:ser>
          <c:idx val="0"/>
          <c:order val="1"/>
          <c:tx>
            <c:strRef>
              <c:f>'EM municipio y catego'!$C$36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catego'!$C$38,'EM municipio y catego'!$C$40:$C$45,'EM municipio y catego'!$C$47)</c:f>
              <c:numCache>
                <c:formatCode>0.00</c:formatCode>
                <c:ptCount val="8"/>
                <c:pt idx="0">
                  <c:v>7.820893111152265</c:v>
                </c:pt>
                <c:pt idx="1">
                  <c:v>7.3943385386451208</c:v>
                </c:pt>
                <c:pt idx="2">
                  <c:v>6.9958254304734275</c:v>
                </c:pt>
                <c:pt idx="3">
                  <c:v>7.7805260645363994</c:v>
                </c:pt>
                <c:pt idx="4">
                  <c:v>7.2010189064845278</c:v>
                </c:pt>
                <c:pt idx="5">
                  <c:v>3.5070028417328771</c:v>
                </c:pt>
                <c:pt idx="6">
                  <c:v>6.1005279831045405</c:v>
                </c:pt>
                <c:pt idx="7">
                  <c:v>8.6038513899106857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57411584"/>
        <c:axId val="245156096"/>
      </c:barChart>
      <c:lineChart>
        <c:grouping val="standard"/>
        <c:varyColors val="0"/>
        <c:ser>
          <c:idx val="1"/>
          <c:order val="2"/>
          <c:tx>
            <c:strRef>
              <c:f>'EM municipio y catego'!$E$36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398016919315794E-2"/>
                  <c:y val="0.32173686709119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31452029058397E-2"/>
                  <c:y val="0.33334621114148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243361230097256E-2"/>
                  <c:y val="0.3148103524481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24662196912797E-2"/>
                  <c:y val="0.33635437981894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3988361961502085E-2"/>
                  <c:y val="0.34152307364905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056934829500044E-2"/>
                  <c:y val="0.384953263378460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307146282180307E-2"/>
                  <c:y val="3.8523417421055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3873092898412076E-2"/>
                  <c:y val="0.30023736637909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catego'!$B$38,'EM municipio y catego'!$B$40:$B$45)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catego'!$E$38,'EM municipio y catego'!$E$40:$E$45,'EM municipio y catego'!$E$47)</c:f>
              <c:numCache>
                <c:formatCode>0.00</c:formatCode>
                <c:ptCount val="8"/>
                <c:pt idx="0">
                  <c:v>-4.5639880905018693E-2</c:v>
                </c:pt>
                <c:pt idx="1">
                  <c:v>1.5925453245468901E-3</c:v>
                </c:pt>
                <c:pt idx="2">
                  <c:v>9.3240014681024164E-3</c:v>
                </c:pt>
                <c:pt idx="3">
                  <c:v>3.4989256965886284E-2</c:v>
                </c:pt>
                <c:pt idx="4">
                  <c:v>-5.0359387274671263E-2</c:v>
                </c:pt>
                <c:pt idx="5">
                  <c:v>0.28080768133455081</c:v>
                </c:pt>
                <c:pt idx="6">
                  <c:v>-1.5476411991622765</c:v>
                </c:pt>
                <c:pt idx="7">
                  <c:v>-0.13586721178852379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7412096"/>
        <c:axId val="245156672"/>
      </c:lineChart>
      <c:catAx>
        <c:axId val="25741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11E-3"/>
              <c:y val="0.946528066528066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245156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15609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57411584"/>
        <c:crosses val="autoZero"/>
        <c:crossBetween val="between"/>
      </c:valAx>
      <c:catAx>
        <c:axId val="257412096"/>
        <c:scaling>
          <c:orientation val="minMax"/>
        </c:scaling>
        <c:delete val="1"/>
        <c:axPos val="b"/>
        <c:majorTickMark val="out"/>
        <c:minorTickMark val="none"/>
        <c:tickLblPos val="none"/>
        <c:crossAx val="245156672"/>
        <c:crosses val="autoZero"/>
        <c:auto val="1"/>
        <c:lblAlgn val="ctr"/>
        <c:lblOffset val="100"/>
        <c:noMultiLvlLbl val="0"/>
      </c:catAx>
      <c:valAx>
        <c:axId val="245156672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574120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11684903545044"/>
          <c:y val="0.25455105014160129"/>
          <c:w val="0.70276429689765452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 Aloj Estim zona cat 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39288211894511538"/>
          <c:y val="0.14338890456282732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chemeClr val="accent3">
                      <a:lumMod val="50000"/>
                    </a:scheme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5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164252</c:v>
                </c:pt>
                <c:pt idx="1">
                  <c:v>88003</c:v>
                </c:pt>
                <c:pt idx="2">
                  <c:v>76249</c:v>
                </c:pt>
                <c:pt idx="3">
                  <c:v>2550</c:v>
                </c:pt>
                <c:pt idx="4">
                  <c:v>2550</c:v>
                </c:pt>
                <c:pt idx="5">
                  <c:v>0</c:v>
                </c:pt>
                <c:pt idx="6">
                  <c:v>948</c:v>
                </c:pt>
                <c:pt idx="7">
                  <c:v>561</c:v>
                </c:pt>
                <c:pt idx="8">
                  <c:v>387</c:v>
                </c:pt>
                <c:pt idx="9">
                  <c:v>28135</c:v>
                </c:pt>
                <c:pt idx="10">
                  <c:v>19027</c:v>
                </c:pt>
                <c:pt idx="11">
                  <c:v>9108</c:v>
                </c:pt>
                <c:pt idx="12">
                  <c:v>24893</c:v>
                </c:pt>
                <c:pt idx="13">
                  <c:v>16607</c:v>
                </c:pt>
                <c:pt idx="14">
                  <c:v>8286</c:v>
                </c:pt>
                <c:pt idx="15">
                  <c:v>132619</c:v>
                </c:pt>
                <c:pt idx="16">
                  <c:v>65865</c:v>
                </c:pt>
                <c:pt idx="17">
                  <c:v>66754</c:v>
                </c:pt>
                <c:pt idx="18">
                  <c:v>59795</c:v>
                </c:pt>
                <c:pt idx="19">
                  <c:v>33960</c:v>
                </c:pt>
                <c:pt idx="20">
                  <c:v>25835</c:v>
                </c:pt>
                <c:pt idx="21">
                  <c:v>47106</c:v>
                </c:pt>
                <c:pt idx="22">
                  <c:v>19482</c:v>
                </c:pt>
                <c:pt idx="23">
                  <c:v>27624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87253504"/>
        <c:axId val="250113408"/>
      </c:barChart>
      <c:catAx>
        <c:axId val="28725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011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113408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87253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 Aloj Estim zona cat '!$L$6</c:f>
          <c:strCache>
            <c:ptCount val="1"/>
            <c:pt idx="0">
              <c:v>II semestre 2012</c:v>
            </c:pt>
          </c:strCache>
        </c:strRef>
      </c:tx>
      <c:layout>
        <c:manualLayout>
          <c:xMode val="edge"/>
          <c:yMode val="edge"/>
          <c:x val="0.38872411478710928"/>
          <c:y val="0.14664623355305484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700603553588086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 Aloj Estim zona cat '!$L$6</c:f>
              <c:strCache>
                <c:ptCount val="1"/>
                <c:pt idx="0">
                  <c:v>II semestre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5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prstClr val="white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'!$L$8:$L$10,'Ofe Aloj Estim zona cat '!$L$12:$L$14,'Ofe Aloj Estim zona cat '!$L$16:$L$18,'Ofe Aloj Estim zona cat '!$L$20:$L$22,'Ofe Aloj Estim zona cat '!$L$24:$L$26,'Ofe Aloj Estim zona cat '!$L$28:$L$30,'Ofe Aloj Estim zona cat '!$L$32:$L$34,'Ofe Aloj Estim zona cat '!$L$36:$L$38)</c:f>
              <c:numCache>
                <c:formatCode>#,##0_)</c:formatCode>
                <c:ptCount val="24"/>
                <c:pt idx="0">
                  <c:v>163645</c:v>
                </c:pt>
                <c:pt idx="1">
                  <c:v>89398</c:v>
                </c:pt>
                <c:pt idx="2">
                  <c:v>74247</c:v>
                </c:pt>
                <c:pt idx="3">
                  <c:v>2633</c:v>
                </c:pt>
                <c:pt idx="4">
                  <c:v>2633</c:v>
                </c:pt>
                <c:pt idx="5">
                  <c:v>0</c:v>
                </c:pt>
                <c:pt idx="6">
                  <c:v>970</c:v>
                </c:pt>
                <c:pt idx="7">
                  <c:v>561</c:v>
                </c:pt>
                <c:pt idx="8">
                  <c:v>409</c:v>
                </c:pt>
                <c:pt idx="9">
                  <c:v>27996</c:v>
                </c:pt>
                <c:pt idx="10">
                  <c:v>19064</c:v>
                </c:pt>
                <c:pt idx="11">
                  <c:v>8932</c:v>
                </c:pt>
                <c:pt idx="12">
                  <c:v>24673</c:v>
                </c:pt>
                <c:pt idx="13">
                  <c:v>16607</c:v>
                </c:pt>
                <c:pt idx="14">
                  <c:v>8066</c:v>
                </c:pt>
                <c:pt idx="15">
                  <c:v>132046</c:v>
                </c:pt>
                <c:pt idx="16">
                  <c:v>67140</c:v>
                </c:pt>
                <c:pt idx="17">
                  <c:v>64906</c:v>
                </c:pt>
                <c:pt idx="18">
                  <c:v>59076</c:v>
                </c:pt>
                <c:pt idx="19">
                  <c:v>34531</c:v>
                </c:pt>
                <c:pt idx="20">
                  <c:v>24545</c:v>
                </c:pt>
                <c:pt idx="21">
                  <c:v>47089</c:v>
                </c:pt>
                <c:pt idx="22">
                  <c:v>20016</c:v>
                </c:pt>
                <c:pt idx="23">
                  <c:v>27073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99636224"/>
        <c:axId val="250115712"/>
      </c:barChart>
      <c:catAx>
        <c:axId val="29963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0115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115712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99636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categ'!$B$5:$G$5</c:f>
          <c:strCache>
            <c:ptCount val="1"/>
            <c:pt idx="0">
              <c:v>PLAZAS ALOJATIVAS ESTIMADAS EN ADEJE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719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613652632264003E-3"/>
          <c:y val="0.30534101604646358"/>
          <c:w val="0.97124145897052616"/>
          <c:h val="0.5424120964471275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categ'!$E$6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59795</c:v>
                </c:pt>
                <c:pt idx="1">
                  <c:v>33960</c:v>
                </c:pt>
                <c:pt idx="2">
                  <c:v>6312</c:v>
                </c:pt>
                <c:pt idx="3">
                  <c:v>20540</c:v>
                </c:pt>
                <c:pt idx="4">
                  <c:v>6520</c:v>
                </c:pt>
                <c:pt idx="5">
                  <c:v>588</c:v>
                </c:pt>
                <c:pt idx="6">
                  <c:v>25835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60341</c:v>
                </c:pt>
                <c:pt idx="1">
                  <c:v>33745</c:v>
                </c:pt>
                <c:pt idx="2">
                  <c:v>5553</c:v>
                </c:pt>
                <c:pt idx="3">
                  <c:v>21329</c:v>
                </c:pt>
                <c:pt idx="4">
                  <c:v>6374</c:v>
                </c:pt>
                <c:pt idx="5">
                  <c:v>489</c:v>
                </c:pt>
                <c:pt idx="6">
                  <c:v>26596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22692864"/>
        <c:axId val="250117440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21042137174715E-2"/>
                  <c:y val="-0.59070789620685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688559278927344E-2"/>
                  <c:y val="-0.361786307323829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3305296140308026E-2"/>
                  <c:y val="0.10874467222209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700522899753811E-2"/>
                  <c:y val="-0.33490997298807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871452114997262E-2"/>
                  <c:y val="-0.1064438373774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4745203361207757E-2"/>
                  <c:y val="0.28879471698690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773240554233047E-2"/>
                  <c:y val="-0.35867710413749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-9.0485739381183615E-3</c:v>
                </c:pt>
                <c:pt idx="1">
                  <c:v>6.3713142687805598E-3</c:v>
                </c:pt>
                <c:pt idx="2">
                  <c:v>0.13668287412209618</c:v>
                </c:pt>
                <c:pt idx="3">
                  <c:v>-3.6991888977448546E-2</c:v>
                </c:pt>
                <c:pt idx="4">
                  <c:v>2.2905553812362724E-2</c:v>
                </c:pt>
                <c:pt idx="5">
                  <c:v>0.20245398773006135</c:v>
                </c:pt>
                <c:pt idx="6">
                  <c:v>-2.8613325312077005E-2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2693376"/>
        <c:axId val="292069376"/>
      </c:lineChart>
      <c:catAx>
        <c:axId val="42269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0117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11744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422692864"/>
        <c:crosses val="autoZero"/>
        <c:crossBetween val="between"/>
      </c:valAx>
      <c:catAx>
        <c:axId val="422693376"/>
        <c:scaling>
          <c:orientation val="minMax"/>
        </c:scaling>
        <c:delete val="1"/>
        <c:axPos val="b"/>
        <c:majorTickMark val="out"/>
        <c:minorTickMark val="none"/>
        <c:tickLblPos val="none"/>
        <c:crossAx val="292069376"/>
        <c:crosses val="autoZero"/>
        <c:auto val="1"/>
        <c:lblAlgn val="ctr"/>
        <c:lblOffset val="100"/>
        <c:noMultiLvlLbl val="0"/>
      </c:catAx>
      <c:valAx>
        <c:axId val="29206937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226933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931"/>
          <c:y val="0.13615230931954367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categ'!$I$5:$N$5</c:f>
          <c:strCache>
            <c:ptCount val="1"/>
            <c:pt idx="0">
              <c:v>PLAZAS ALOJATIVAS ESTIMADAS  EN ADEJE SEGÚN TIPOLOGÍA Y CATEGORÍA (*)</c:v>
            </c:pt>
          </c:strCache>
        </c:strRef>
      </c:tx>
      <c:layout>
        <c:manualLayout>
          <c:xMode val="edge"/>
          <c:yMode val="edge"/>
          <c:x val="0.14827583699292812"/>
          <c:y val="7.6494796624277425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0731083576072674E-3"/>
          <c:y val="0.39955316843510946"/>
          <c:w val="0.97258856752705758"/>
          <c:h val="0.44847737122491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categ'!$L$6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categ'!$L$7:$L$13</c:f>
              <c:numCache>
                <c:formatCode>#,##0_)</c:formatCode>
                <c:ptCount val="7"/>
                <c:pt idx="0">
                  <c:v>59076</c:v>
                </c:pt>
                <c:pt idx="1">
                  <c:v>34531</c:v>
                </c:pt>
                <c:pt idx="2">
                  <c:v>6642</c:v>
                </c:pt>
                <c:pt idx="3">
                  <c:v>20781</c:v>
                </c:pt>
                <c:pt idx="4">
                  <c:v>6520</c:v>
                </c:pt>
                <c:pt idx="5">
                  <c:v>588</c:v>
                </c:pt>
                <c:pt idx="6">
                  <c:v>24545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categ'!$J$6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categ'!$J$7:$J$13</c:f>
              <c:numCache>
                <c:formatCode>#,##0_)</c:formatCode>
                <c:ptCount val="7"/>
                <c:pt idx="0">
                  <c:v>60169</c:v>
                </c:pt>
                <c:pt idx="1">
                  <c:v>33986</c:v>
                </c:pt>
                <c:pt idx="2">
                  <c:v>6312</c:v>
                </c:pt>
                <c:pt idx="3">
                  <c:v>20584</c:v>
                </c:pt>
                <c:pt idx="4">
                  <c:v>6520</c:v>
                </c:pt>
                <c:pt idx="5">
                  <c:v>570</c:v>
                </c:pt>
                <c:pt idx="6">
                  <c:v>26183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1283712"/>
        <c:axId val="292071680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231130036400659E-2"/>
                  <c:y val="-0.396869308577844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681237703162938E-2"/>
                  <c:y val="-0.11289598960114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707118126396418E-2"/>
                  <c:y val="0.122084415537173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246954828440185E-2"/>
                  <c:y val="-7.8559510904492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727055667554127E-2"/>
                  <c:y val="1.593264751317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491057396686372E-2"/>
                  <c:y val="0.177341379837178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766813589040375E-2"/>
                  <c:y val="-0.366405422053434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'Oferta Alojat Estim tipol categ'!$N$7:$N$13</c:f>
              <c:numCache>
                <c:formatCode>0.0%</c:formatCode>
                <c:ptCount val="7"/>
                <c:pt idx="0">
                  <c:v>-1.816550050690555E-2</c:v>
                </c:pt>
                <c:pt idx="1">
                  <c:v>1.6036014829635733E-2</c:v>
                </c:pt>
                <c:pt idx="2">
                  <c:v>5.2281368821292779E-2</c:v>
                </c:pt>
                <c:pt idx="3">
                  <c:v>9.5705402254177997E-3</c:v>
                </c:pt>
                <c:pt idx="4">
                  <c:v>0</c:v>
                </c:pt>
                <c:pt idx="5">
                  <c:v>3.1578947368421054E-2</c:v>
                </c:pt>
                <c:pt idx="6">
                  <c:v>-6.2559676125730435E-2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1284224"/>
        <c:axId val="292072256"/>
      </c:lineChart>
      <c:catAx>
        <c:axId val="191283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207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207168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1283712"/>
        <c:crosses val="autoZero"/>
        <c:crossBetween val="between"/>
      </c:valAx>
      <c:catAx>
        <c:axId val="191284224"/>
        <c:scaling>
          <c:orientation val="minMax"/>
        </c:scaling>
        <c:delete val="1"/>
        <c:axPos val="b"/>
        <c:majorTickMark val="out"/>
        <c:minorTickMark val="none"/>
        <c:tickLblPos val="none"/>
        <c:crossAx val="292072256"/>
        <c:crosses val="autoZero"/>
        <c:auto val="1"/>
        <c:lblAlgn val="ctr"/>
        <c:lblOffset val="100"/>
        <c:noMultiLvlLbl val="0"/>
      </c:catAx>
      <c:valAx>
        <c:axId val="29207225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12842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957"/>
          <c:y val="0.15489210167709336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600" b="1">
                <a:solidFill>
                  <a:schemeClr val="tx2">
                    <a:lumMod val="75000"/>
                  </a:schemeClr>
                </a:solidFill>
              </a:rPr>
              <a:t>PLAZAS ALOJATIVAS ESTIMADAS EN ARONA SEGÚN TIPOLOGÍA Y CATEGORÍA (*)</a:t>
            </a:r>
          </a:p>
        </c:rich>
      </c:tx>
      <c:layout>
        <c:manualLayout>
          <c:xMode val="edge"/>
          <c:yMode val="edge"/>
          <c:x val="0.13965697924123122"/>
          <c:y val="7.650309534093176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613652632264003E-3"/>
          <c:y val="0.25869378572576385"/>
          <c:w val="0.97204220081993886"/>
          <c:h val="0.58517205757443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categ'!$E$19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categ'!$E$20:$E$26</c:f>
              <c:numCache>
                <c:formatCode>#,##0_)</c:formatCode>
                <c:ptCount val="7"/>
                <c:pt idx="0">
                  <c:v>47106</c:v>
                </c:pt>
                <c:pt idx="1">
                  <c:v>19482</c:v>
                </c:pt>
                <c:pt idx="2">
                  <c:v>2481</c:v>
                </c:pt>
                <c:pt idx="3">
                  <c:v>10292</c:v>
                </c:pt>
                <c:pt idx="4">
                  <c:v>6126</c:v>
                </c:pt>
                <c:pt idx="5">
                  <c:v>583</c:v>
                </c:pt>
                <c:pt idx="6">
                  <c:v>27624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categ'!$C$19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categ'!$C$20:$C$26</c:f>
              <c:numCache>
                <c:formatCode>#,##0_)</c:formatCode>
                <c:ptCount val="7"/>
                <c:pt idx="0">
                  <c:v>48695</c:v>
                </c:pt>
                <c:pt idx="1">
                  <c:v>20296</c:v>
                </c:pt>
                <c:pt idx="2">
                  <c:v>2481</c:v>
                </c:pt>
                <c:pt idx="3">
                  <c:v>11084</c:v>
                </c:pt>
                <c:pt idx="4">
                  <c:v>6233</c:v>
                </c:pt>
                <c:pt idx="5">
                  <c:v>498</c:v>
                </c:pt>
                <c:pt idx="6">
                  <c:v>28399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1285248"/>
        <c:axId val="292074560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148324482695478E-2"/>
                  <c:y val="1.5706097962244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554192353862742E-2"/>
                  <c:y val="-0.322913615389912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697715111192499E-2"/>
                  <c:y val="0.1320676752140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702638914321758E-2"/>
                  <c:y val="-2.004086223915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871452114997179E-2"/>
                  <c:y val="-0.118105951041834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07581029115549E-2"/>
                  <c:y val="0.29411446018227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243406783454394E-2"/>
                  <c:y val="-2.437195350581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-9.0485739381183615E-3</c:v>
                </c:pt>
                <c:pt idx="1">
                  <c:v>6.3713142687805598E-3</c:v>
                </c:pt>
                <c:pt idx="2">
                  <c:v>0.13668287412209618</c:v>
                </c:pt>
                <c:pt idx="3">
                  <c:v>-3.6991888977448546E-2</c:v>
                </c:pt>
                <c:pt idx="4">
                  <c:v>2.2905553812362724E-2</c:v>
                </c:pt>
                <c:pt idx="5">
                  <c:v>0.20245398773006135</c:v>
                </c:pt>
                <c:pt idx="6">
                  <c:v>-2.8613325312077005E-2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1285760"/>
        <c:axId val="292075136"/>
      </c:lineChart>
      <c:catAx>
        <c:axId val="191285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2074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207456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1285248"/>
        <c:crosses val="autoZero"/>
        <c:crossBetween val="between"/>
      </c:valAx>
      <c:catAx>
        <c:axId val="191285760"/>
        <c:scaling>
          <c:orientation val="minMax"/>
        </c:scaling>
        <c:delete val="1"/>
        <c:axPos val="b"/>
        <c:majorTickMark val="out"/>
        <c:minorTickMark val="none"/>
        <c:tickLblPos val="none"/>
        <c:crossAx val="292075136"/>
        <c:crosses val="autoZero"/>
        <c:auto val="1"/>
        <c:lblAlgn val="ctr"/>
        <c:lblOffset val="100"/>
        <c:noMultiLvlLbl val="0"/>
      </c:catAx>
      <c:valAx>
        <c:axId val="29207513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12857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942"/>
          <c:y val="0.13615230931954367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categ'!$I$18:$N$18</c:f>
          <c:strCache>
            <c:ptCount val="1"/>
            <c:pt idx="0">
              <c:v>PLAZAS ALOJATIVAS ESTIMADAS  EN ARONA SEGÚN TIPOLOGÍA Y CATEGORÍA (*)</c:v>
            </c:pt>
          </c:strCache>
        </c:strRef>
      </c:tx>
      <c:layout>
        <c:manualLayout>
          <c:xMode val="edge"/>
          <c:yMode val="edge"/>
          <c:x val="0.14827583699292843"/>
          <c:y val="7.6494796624277522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0731083576072674E-3"/>
          <c:y val="0.33018898553820508"/>
          <c:w val="0.97319780384045163"/>
          <c:h val="0.5294022512712973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categ'!$L$19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categ'!$I$20:$I$26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categ'!$L$20:$L$26</c:f>
              <c:numCache>
                <c:formatCode>#,##0_)</c:formatCode>
                <c:ptCount val="7"/>
                <c:pt idx="0">
                  <c:v>47089</c:v>
                </c:pt>
                <c:pt idx="1">
                  <c:v>20016</c:v>
                </c:pt>
                <c:pt idx="2">
                  <c:v>1615</c:v>
                </c:pt>
                <c:pt idx="3">
                  <c:v>11692</c:v>
                </c:pt>
                <c:pt idx="4">
                  <c:v>6126</c:v>
                </c:pt>
                <c:pt idx="5">
                  <c:v>583</c:v>
                </c:pt>
                <c:pt idx="6">
                  <c:v>27073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categ'!$J$19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categ'!$I$20:$I$26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categ'!$J$20:$J$26</c:f>
              <c:numCache>
                <c:formatCode>#,##0_)</c:formatCode>
                <c:ptCount val="7"/>
                <c:pt idx="0">
                  <c:v>47144</c:v>
                </c:pt>
                <c:pt idx="1">
                  <c:v>19389</c:v>
                </c:pt>
                <c:pt idx="2">
                  <c:v>2481</c:v>
                </c:pt>
                <c:pt idx="3">
                  <c:v>10292</c:v>
                </c:pt>
                <c:pt idx="4">
                  <c:v>6033</c:v>
                </c:pt>
                <c:pt idx="5">
                  <c:v>583</c:v>
                </c:pt>
                <c:pt idx="6">
                  <c:v>27755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5313664"/>
        <c:axId val="371826688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categ'!$N$19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231130036400659E-2"/>
                  <c:y val="-9.2174864495581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681237703162938E-2"/>
                  <c:y val="-1.6283287449604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1125794370624147E-2"/>
                  <c:y val="-0.182443882828541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0678886406515756E-2"/>
                  <c:y val="0.14481366189178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1779390198082675E-2"/>
                  <c:y val="9.7024288690937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95726457743321E-2"/>
                  <c:y val="0.13201041737151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4295802814283925E-2"/>
                  <c:y val="9.5822097559539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'Oferta Alojat Estim tipol categ'!$N$20:$N$26</c:f>
              <c:numCache>
                <c:formatCode>0.0%</c:formatCode>
                <c:ptCount val="7"/>
                <c:pt idx="0">
                  <c:v>-1.1666383845240116E-3</c:v>
                </c:pt>
                <c:pt idx="1">
                  <c:v>3.2337923564907937E-2</c:v>
                </c:pt>
                <c:pt idx="2">
                  <c:v>-0.34905280128980248</c:v>
                </c:pt>
                <c:pt idx="3">
                  <c:v>0.13602798289933929</c:v>
                </c:pt>
                <c:pt idx="4">
                  <c:v>1.5415216310293387E-2</c:v>
                </c:pt>
                <c:pt idx="5">
                  <c:v>0</c:v>
                </c:pt>
                <c:pt idx="6">
                  <c:v>-2.4572149162313098E-2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5314176"/>
        <c:axId val="371827264"/>
      </c:lineChart>
      <c:catAx>
        <c:axId val="195313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71826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182668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5313664"/>
        <c:crosses val="autoZero"/>
        <c:crossBetween val="between"/>
      </c:valAx>
      <c:catAx>
        <c:axId val="195314176"/>
        <c:scaling>
          <c:orientation val="minMax"/>
        </c:scaling>
        <c:delete val="1"/>
        <c:axPos val="b"/>
        <c:majorTickMark val="out"/>
        <c:minorTickMark val="none"/>
        <c:tickLblPos val="none"/>
        <c:crossAx val="371827264"/>
        <c:crosses val="autoZero"/>
        <c:auto val="1"/>
        <c:lblAlgn val="ctr"/>
        <c:lblOffset val="100"/>
        <c:noMultiLvlLbl val="0"/>
      </c:catAx>
      <c:valAx>
        <c:axId val="37182726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53141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968"/>
          <c:y val="0.15489210167709344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categ'!$B$30:$G$30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585540443808159"/>
          <c:y val="7.6508153016306094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40641001507465052"/>
          <c:w val="0.9918765861911889"/>
          <c:h val="0.4452303666123367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categ'!$E$31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categ'!$E$32:$E$37</c:f>
              <c:numCache>
                <c:formatCode>#,##0_)</c:formatCode>
                <c:ptCount val="6"/>
                <c:pt idx="0">
                  <c:v>24893</c:v>
                </c:pt>
                <c:pt idx="1">
                  <c:v>16607</c:v>
                </c:pt>
                <c:pt idx="2">
                  <c:v>13670</c:v>
                </c:pt>
                <c:pt idx="3">
                  <c:v>2573</c:v>
                </c:pt>
                <c:pt idx="4">
                  <c:v>364</c:v>
                </c:pt>
                <c:pt idx="5">
                  <c:v>8286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categ'!$C$31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categ'!$C$32:$C$37</c:f>
              <c:numCache>
                <c:formatCode>#,##0_)</c:formatCode>
                <c:ptCount val="6"/>
                <c:pt idx="0">
                  <c:v>24280</c:v>
                </c:pt>
                <c:pt idx="1">
                  <c:v>16360</c:v>
                </c:pt>
                <c:pt idx="2">
                  <c:v>13589</c:v>
                </c:pt>
                <c:pt idx="3">
                  <c:v>2407</c:v>
                </c:pt>
                <c:pt idx="4">
                  <c:v>364</c:v>
                </c:pt>
                <c:pt idx="5">
                  <c:v>7920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5315712"/>
        <c:axId val="371829568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9946611324747194E-2"/>
                  <c:y val="-0.419615319929669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485869498870765E-2"/>
                  <c:y val="-0.36152587722651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765712425481713E-2"/>
                  <c:y val="-0.3767791453252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833099350953152E-2"/>
                  <c:y val="0.154584206100451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0008911676738106E-2"/>
                  <c:y val="-0.15775674642611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337870556878078E-2"/>
                  <c:y val="-6.3195474352113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766740939587727E-2"/>
                  <c:y val="-9.0455125945079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categ'!$G$32:$G$37</c:f>
              <c:numCache>
                <c:formatCode>0.0%</c:formatCode>
                <c:ptCount val="6"/>
                <c:pt idx="0">
                  <c:v>2.5247116968698517E-2</c:v>
                </c:pt>
                <c:pt idx="1">
                  <c:v>1.5097799511002446E-2</c:v>
                </c:pt>
                <c:pt idx="2">
                  <c:v>5.9607035101920669E-3</c:v>
                </c:pt>
                <c:pt idx="3">
                  <c:v>6.8965517241379309E-2</c:v>
                </c:pt>
                <c:pt idx="4">
                  <c:v>0</c:v>
                </c:pt>
                <c:pt idx="5">
                  <c:v>4.6212121212121211E-2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5316224"/>
        <c:axId val="371830144"/>
      </c:lineChart>
      <c:catAx>
        <c:axId val="19531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71829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182956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5315712"/>
        <c:crosses val="autoZero"/>
        <c:crossBetween val="between"/>
      </c:valAx>
      <c:catAx>
        <c:axId val="195316224"/>
        <c:scaling>
          <c:orientation val="minMax"/>
        </c:scaling>
        <c:delete val="1"/>
        <c:axPos val="b"/>
        <c:majorTickMark val="out"/>
        <c:minorTickMark val="none"/>
        <c:tickLblPos val="none"/>
        <c:crossAx val="371830144"/>
        <c:crosses val="autoZero"/>
        <c:auto val="1"/>
        <c:lblAlgn val="ctr"/>
        <c:lblOffset val="100"/>
        <c:noMultiLvlLbl val="0"/>
      </c:catAx>
      <c:valAx>
        <c:axId val="37183014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53162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38572915988767"/>
          <c:y val="0.16725052225614637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categ'!$I$30:$N$30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827583699292848"/>
          <c:y val="7.6494796624277533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5711950683031287"/>
          <c:w val="0.99345967849452665"/>
          <c:h val="0.5754966012130383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categ'!$L$31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categ'!$I$32:$I$37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categ'!$L$32:$L$37</c:f>
              <c:numCache>
                <c:formatCode>#,##0_)</c:formatCode>
                <c:ptCount val="6"/>
                <c:pt idx="0">
                  <c:v>24673</c:v>
                </c:pt>
                <c:pt idx="1">
                  <c:v>16607</c:v>
                </c:pt>
                <c:pt idx="2">
                  <c:v>13670</c:v>
                </c:pt>
                <c:pt idx="3">
                  <c:v>2573</c:v>
                </c:pt>
                <c:pt idx="4">
                  <c:v>364</c:v>
                </c:pt>
                <c:pt idx="5">
                  <c:v>8066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categ'!$J$31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categ'!$I$32:$I$37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categ'!$J$32:$J$37</c:f>
              <c:numCache>
                <c:formatCode>#,##0_)</c:formatCode>
                <c:ptCount val="6"/>
                <c:pt idx="0">
                  <c:v>24689</c:v>
                </c:pt>
                <c:pt idx="1">
                  <c:v>16403</c:v>
                </c:pt>
                <c:pt idx="2">
                  <c:v>13670</c:v>
                </c:pt>
                <c:pt idx="3">
                  <c:v>2369</c:v>
                </c:pt>
                <c:pt idx="4">
                  <c:v>364</c:v>
                </c:pt>
                <c:pt idx="5">
                  <c:v>8286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5948544"/>
        <c:axId val="371832448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074126444815336E-2"/>
                  <c:y val="-0.223817942394016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4367230519992083E-2"/>
                  <c:y val="-0.334304891682611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4968790779038719E-2"/>
                  <c:y val="-0.32478816693464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835889998101184E-2"/>
                  <c:y val="0.213947758352673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2041062850724983E-2"/>
                  <c:y val="-2.2202760741403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8334053805100937E-2"/>
                  <c:y val="-5.3216237059024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609809997453913E-2"/>
                  <c:y val="-0.166220371162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'Oferta Alojat Estim tipol categ'!$N$32:$N$37</c:f>
              <c:numCache>
                <c:formatCode>0.0%</c:formatCode>
                <c:ptCount val="6"/>
                <c:pt idx="0">
                  <c:v>-6.4806188991048646E-4</c:v>
                </c:pt>
                <c:pt idx="1">
                  <c:v>1.2436749375114308E-2</c:v>
                </c:pt>
                <c:pt idx="2">
                  <c:v>0</c:v>
                </c:pt>
                <c:pt idx="3">
                  <c:v>8.6112283663993247E-2</c:v>
                </c:pt>
                <c:pt idx="4">
                  <c:v>0</c:v>
                </c:pt>
                <c:pt idx="5">
                  <c:v>-2.6550808592807146E-2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5949056"/>
        <c:axId val="371833024"/>
      </c:lineChart>
      <c:catAx>
        <c:axId val="195948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7183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183244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5948544"/>
        <c:crosses val="autoZero"/>
        <c:crossBetween val="between"/>
      </c:valAx>
      <c:catAx>
        <c:axId val="195949056"/>
        <c:scaling>
          <c:orientation val="minMax"/>
        </c:scaling>
        <c:delete val="1"/>
        <c:axPos val="b"/>
        <c:majorTickMark val="out"/>
        <c:minorTickMark val="none"/>
        <c:tickLblPos val="none"/>
        <c:crossAx val="371833024"/>
        <c:crosses val="autoZero"/>
        <c:auto val="1"/>
        <c:lblAlgn val="ctr"/>
        <c:lblOffset val="100"/>
        <c:noMultiLvlLbl val="0"/>
      </c:catAx>
      <c:valAx>
        <c:axId val="37183302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59490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863"/>
          <c:y val="0.1587456673935847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categ'!$I$41:$N$41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4827583699292812"/>
          <c:y val="7.6494796624277436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9592280313344615E-5"/>
          <c:y val="0.38018553829126661"/>
          <c:w val="0.99996040771968653"/>
          <c:h val="0.482110413020725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categ'!$L$42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categ'!$L$43:$L$48</c:f>
              <c:numCache>
                <c:formatCode>#,##0_)</c:formatCode>
                <c:ptCount val="6"/>
                <c:pt idx="0">
                  <c:v>2633</c:v>
                </c:pt>
                <c:pt idx="1">
                  <c:v>2633</c:v>
                </c:pt>
                <c:pt idx="2">
                  <c:v>1097</c:v>
                </c:pt>
                <c:pt idx="3">
                  <c:v>802</c:v>
                </c:pt>
                <c:pt idx="4">
                  <c:v>485</c:v>
                </c:pt>
                <c:pt idx="5">
                  <c:v>249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categ'!$J$42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categ'!$J$43:$J$48</c:f>
              <c:numCache>
                <c:formatCode>#,##0_)</c:formatCode>
                <c:ptCount val="6"/>
                <c:pt idx="0">
                  <c:v>2550</c:v>
                </c:pt>
                <c:pt idx="1">
                  <c:v>2550</c:v>
                </c:pt>
                <c:pt idx="2">
                  <c:v>1097</c:v>
                </c:pt>
                <c:pt idx="3">
                  <c:v>802</c:v>
                </c:pt>
                <c:pt idx="4">
                  <c:v>485</c:v>
                </c:pt>
                <c:pt idx="5">
                  <c:v>166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5316736"/>
        <c:axId val="398492224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178795505872181E-2"/>
                  <c:y val="-0.5874117760686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4890575825276844E-2"/>
                  <c:y val="-0.56377575039316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64121717981763E-2"/>
                  <c:y val="-0.367511482247088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888386129773802E-2"/>
                  <c:y val="-0.32196609601169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936555390812166E-2"/>
                  <c:y val="-0.21839473903210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700395518800271E-2"/>
                  <c:y val="0.158734434956813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609809997453969E-2"/>
                  <c:y val="0.24225759478634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categ'!$N$43:$N$48</c:f>
              <c:numCache>
                <c:formatCode>0.0%</c:formatCode>
                <c:ptCount val="6"/>
                <c:pt idx="0">
                  <c:v>3.2549019607843135E-2</c:v>
                </c:pt>
                <c:pt idx="1">
                  <c:v>3.2549019607843135E-2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5950080"/>
        <c:axId val="398492800"/>
      </c:lineChart>
      <c:catAx>
        <c:axId val="195316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8492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849222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5316736"/>
        <c:crosses val="autoZero"/>
        <c:crossBetween val="between"/>
      </c:valAx>
      <c:catAx>
        <c:axId val="195950080"/>
        <c:scaling>
          <c:orientation val="minMax"/>
        </c:scaling>
        <c:delete val="1"/>
        <c:axPos val="b"/>
        <c:majorTickMark val="out"/>
        <c:minorTickMark val="none"/>
        <c:tickLblPos val="none"/>
        <c:crossAx val="398492800"/>
        <c:crosses val="autoZero"/>
        <c:auto val="1"/>
        <c:lblAlgn val="ctr"/>
        <c:lblOffset val="100"/>
        <c:noMultiLvlLbl val="0"/>
      </c:catAx>
      <c:valAx>
        <c:axId val="398492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59500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4333140452760748"/>
          <c:w val="0.60468794204462761"/>
          <c:h val="6.507337401525466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categ'!$B$41:$G$41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849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0345871022320874E-3"/>
          <c:y val="0.41191249053052048"/>
          <c:w val="0.98733275850849223"/>
          <c:h val="0.4336077378082843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categ'!$E$42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categ'!$E$43:$E$48</c:f>
              <c:numCache>
                <c:formatCode>#,##0_)</c:formatCode>
                <c:ptCount val="6"/>
                <c:pt idx="0">
                  <c:v>2550</c:v>
                </c:pt>
                <c:pt idx="1">
                  <c:v>2550</c:v>
                </c:pt>
                <c:pt idx="2">
                  <c:v>1097</c:v>
                </c:pt>
                <c:pt idx="3">
                  <c:v>802</c:v>
                </c:pt>
                <c:pt idx="4">
                  <c:v>485</c:v>
                </c:pt>
                <c:pt idx="5">
                  <c:v>166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categ'!$C$42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categ'!$C$43:$C$48</c:f>
              <c:numCache>
                <c:formatCode>#,##0_)</c:formatCode>
                <c:ptCount val="6"/>
                <c:pt idx="0">
                  <c:v>2501</c:v>
                </c:pt>
                <c:pt idx="1">
                  <c:v>2501</c:v>
                </c:pt>
                <c:pt idx="2">
                  <c:v>1048</c:v>
                </c:pt>
                <c:pt idx="3">
                  <c:v>802</c:v>
                </c:pt>
                <c:pt idx="4">
                  <c:v>485</c:v>
                </c:pt>
                <c:pt idx="5">
                  <c:v>166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5951104"/>
        <c:axId val="398495104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282691407760094E-2"/>
                  <c:y val="-0.38079566584789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752487334432083E-2"/>
                  <c:y val="-0.365673576517221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03119086858331E-2"/>
                  <c:y val="5.0435634321220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903049909458977E-2"/>
                  <c:y val="-0.268826090616223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0005656269710472E-2"/>
                  <c:y val="-0.24780637114238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678019898675453E-2"/>
                  <c:y val="-0.179010276776627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4832921194769235E-2"/>
                  <c:y val="0.19720269660170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categ'!$G$43:$G$48</c:f>
              <c:numCache>
                <c:formatCode>0.0%</c:formatCode>
                <c:ptCount val="6"/>
                <c:pt idx="0">
                  <c:v>1.9592163134746102E-2</c:v>
                </c:pt>
                <c:pt idx="1">
                  <c:v>1.9592163134746102E-2</c:v>
                </c:pt>
                <c:pt idx="2">
                  <c:v>4.6755725190839696E-2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5951616"/>
        <c:axId val="398495680"/>
      </c:lineChart>
      <c:catAx>
        <c:axId val="19595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398495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849510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5951104"/>
        <c:crosses val="autoZero"/>
        <c:crossBetween val="between"/>
      </c:valAx>
      <c:catAx>
        <c:axId val="195951616"/>
        <c:scaling>
          <c:orientation val="minMax"/>
        </c:scaling>
        <c:delete val="1"/>
        <c:axPos val="b"/>
        <c:majorTickMark val="out"/>
        <c:minorTickMark val="none"/>
        <c:tickLblPos val="none"/>
        <c:crossAx val="398495680"/>
        <c:crosses val="autoZero"/>
        <c:auto val="1"/>
        <c:lblAlgn val="ctr"/>
        <c:lblOffset val="100"/>
        <c:noMultiLvlLbl val="0"/>
      </c:catAx>
      <c:valAx>
        <c:axId val="39849568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59516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674"/>
          <c:y val="0.14392690709579795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categ'!$B$53:$G$53</c:f>
          <c:strCache>
            <c:ptCount val="1"/>
            <c:pt idx="0">
              <c:v>PLAZAS ALOJATIVAS ESTIMADAS EN TENERIFE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893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3573404047634633E-2"/>
          <c:y val="0.42357429811069786"/>
          <c:w val="0.95777965770808426"/>
          <c:h val="0.418058661034721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categ'!$E$54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categ'!$E$55:$E$62</c:f>
              <c:numCache>
                <c:formatCode>#,##0_)</c:formatCode>
                <c:ptCount val="8"/>
                <c:pt idx="0">
                  <c:v>164252</c:v>
                </c:pt>
                <c:pt idx="1">
                  <c:v>88003</c:v>
                </c:pt>
                <c:pt idx="2">
                  <c:v>14031</c:v>
                </c:pt>
                <c:pt idx="3">
                  <c:v>52789</c:v>
                </c:pt>
                <c:pt idx="4">
                  <c:v>17949</c:v>
                </c:pt>
                <c:pt idx="5">
                  <c:v>2153</c:v>
                </c:pt>
                <c:pt idx="6">
                  <c:v>1081</c:v>
                </c:pt>
                <c:pt idx="7">
                  <c:v>76249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categ'!$C$54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categ'!$C$55:$C$62</c:f>
              <c:numCache>
                <c:formatCode>#,##0_)</c:formatCode>
                <c:ptCount val="8"/>
                <c:pt idx="0">
                  <c:v>166411</c:v>
                </c:pt>
                <c:pt idx="1">
                  <c:v>88943</c:v>
                </c:pt>
                <c:pt idx="2">
                  <c:v>13272</c:v>
                </c:pt>
                <c:pt idx="3">
                  <c:v>53874</c:v>
                </c:pt>
                <c:pt idx="4">
                  <c:v>18859</c:v>
                </c:pt>
                <c:pt idx="5">
                  <c:v>2012</c:v>
                </c:pt>
                <c:pt idx="6">
                  <c:v>926</c:v>
                </c:pt>
                <c:pt idx="7">
                  <c:v>77468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6378624"/>
        <c:axId val="398497984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283830800219739E-2"/>
                  <c:y val="-0.19420674456509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4956316506948238E-2"/>
                  <c:y val="-8.04481072518996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563348186127897E-2"/>
                  <c:y val="-1.9535211159829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705894321349365E-2"/>
                  <c:y val="4.6042714048499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938472807178174E-2"/>
                  <c:y val="4.5159355080614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43815743962236E-2"/>
                  <c:y val="5.7528523220311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4837168609737891E-2"/>
                  <c:y val="0.202830054406464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8121914993183988E-2"/>
                  <c:y val="-1.2700963399983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categ'!$G$55:$G$62</c:f>
              <c:numCache>
                <c:formatCode>0.0%</c:formatCode>
                <c:ptCount val="8"/>
                <c:pt idx="0">
                  <c:v>-1.2973901965615254E-2</c:v>
                </c:pt>
                <c:pt idx="1">
                  <c:v>-1.0568566385213002E-2</c:v>
                </c:pt>
                <c:pt idx="2">
                  <c:v>5.7188065099457508E-2</c:v>
                </c:pt>
                <c:pt idx="3">
                  <c:v>-2.013958495749341E-2</c:v>
                </c:pt>
                <c:pt idx="4">
                  <c:v>-4.8252823585555965E-2</c:v>
                </c:pt>
                <c:pt idx="5">
                  <c:v>7.0079522862823068E-2</c:v>
                </c:pt>
                <c:pt idx="6">
                  <c:v>0.16738660907127431</c:v>
                </c:pt>
                <c:pt idx="7">
                  <c:v>-1.5735529508958537E-2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6379136"/>
        <c:axId val="398498560"/>
      </c:lineChart>
      <c:catAx>
        <c:axId val="196378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8497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849798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6378624"/>
        <c:crosses val="autoZero"/>
        <c:crossBetween val="between"/>
      </c:valAx>
      <c:catAx>
        <c:axId val="196379136"/>
        <c:scaling>
          <c:orientation val="minMax"/>
        </c:scaling>
        <c:delete val="1"/>
        <c:axPos val="b"/>
        <c:majorTickMark val="out"/>
        <c:minorTickMark val="none"/>
        <c:tickLblPos val="none"/>
        <c:crossAx val="398498560"/>
        <c:crosses val="autoZero"/>
        <c:auto val="1"/>
        <c:lblAlgn val="ctr"/>
        <c:lblOffset val="100"/>
        <c:noMultiLvlLbl val="0"/>
      </c:catAx>
      <c:valAx>
        <c:axId val="3984985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63791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674"/>
          <c:y val="0.14781417628918833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PLAZAS ALOJATIVAS ESTIMADAS EN TENERIFE</a:t>
            </a:r>
            <a:r>
              <a:rPr lang="en-US" baseline="0"/>
              <a:t> </a:t>
            </a:r>
            <a:r>
              <a:rPr lang="en-US"/>
              <a:t>SEGÚN TIPOLOGÍA Y CATEGORÍA (*)</a:t>
            </a:r>
          </a:p>
        </c:rich>
      </c:tx>
      <c:layout>
        <c:manualLayout>
          <c:xMode val="edge"/>
          <c:yMode val="edge"/>
          <c:x val="0.14827583699292823"/>
          <c:y val="7.6494796624277468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3101812760834351E-2"/>
          <c:y val="0.40332935940690284"/>
          <c:w val="0.95889206255580872"/>
          <c:h val="0.439676676733478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categ'!$L$54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0"/>
                  <c:y val="-2.31213942989682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categ'!$L$55:$L$62</c:f>
              <c:numCache>
                <c:formatCode>#,##0_)</c:formatCode>
                <c:ptCount val="8"/>
                <c:pt idx="0">
                  <c:v>163645</c:v>
                </c:pt>
                <c:pt idx="1">
                  <c:v>89398</c:v>
                </c:pt>
                <c:pt idx="2">
                  <c:v>13495</c:v>
                </c:pt>
                <c:pt idx="3">
                  <c:v>54566</c:v>
                </c:pt>
                <c:pt idx="4">
                  <c:v>17983</c:v>
                </c:pt>
                <c:pt idx="5">
                  <c:v>2190</c:v>
                </c:pt>
                <c:pt idx="6">
                  <c:v>1164</c:v>
                </c:pt>
                <c:pt idx="7">
                  <c:v>74247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categ'!$J$54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-3.7625698404410032E-17"/>
                  <c:y val="-2.69749600154628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categ'!$J$55:$J$62</c:f>
              <c:numCache>
                <c:formatCode>#,##0_)</c:formatCode>
                <c:ptCount val="8"/>
                <c:pt idx="0">
                  <c:v>164800</c:v>
                </c:pt>
                <c:pt idx="1">
                  <c:v>88633</c:v>
                </c:pt>
                <c:pt idx="2">
                  <c:v>14031</c:v>
                </c:pt>
                <c:pt idx="3">
                  <c:v>52789</c:v>
                </c:pt>
                <c:pt idx="4">
                  <c:v>18597</c:v>
                </c:pt>
                <c:pt idx="5">
                  <c:v>2153</c:v>
                </c:pt>
                <c:pt idx="6">
                  <c:v>1063</c:v>
                </c:pt>
                <c:pt idx="7">
                  <c:v>76167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6381184"/>
        <c:axId val="422831232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074126444815231E-2"/>
                  <c:y val="-0.21330760648357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576568642105989E-2"/>
                  <c:y val="-0.266764755591387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70727972754051E-2"/>
                  <c:y val="2.5648969292542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83555467572712E-2"/>
                  <c:y val="-0.12493593826284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831886329755217E-2"/>
                  <c:y val="3.9220499513145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438884467302027E-2"/>
                  <c:y val="-4.525360558724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6871482650097165E-2"/>
                  <c:y val="0.16903984617293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7845371945233373E-2"/>
                  <c:y val="-5.0948690227630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categ'!$N$55:$N$62</c:f>
              <c:numCache>
                <c:formatCode>0.0%</c:formatCode>
                <c:ptCount val="8"/>
                <c:pt idx="0">
                  <c:v>-7.008495145631068E-3</c:v>
                </c:pt>
                <c:pt idx="1">
                  <c:v>8.6310967698261364E-3</c:v>
                </c:pt>
                <c:pt idx="2">
                  <c:v>-3.8201126077970209E-2</c:v>
                </c:pt>
                <c:pt idx="3">
                  <c:v>3.3662316012805699E-2</c:v>
                </c:pt>
                <c:pt idx="4">
                  <c:v>-3.3016077862020758E-2</c:v>
                </c:pt>
                <c:pt idx="5">
                  <c:v>1.7185322805387832E-2</c:v>
                </c:pt>
                <c:pt idx="6">
                  <c:v>9.5014111006585134E-2</c:v>
                </c:pt>
                <c:pt idx="7">
                  <c:v>-2.5207767143251014E-2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6381696"/>
        <c:axId val="422831808"/>
      </c:lineChart>
      <c:catAx>
        <c:axId val="196381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2831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83123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6381184"/>
        <c:crosses val="autoZero"/>
        <c:crossBetween val="between"/>
      </c:valAx>
      <c:catAx>
        <c:axId val="196381696"/>
        <c:scaling>
          <c:orientation val="minMax"/>
        </c:scaling>
        <c:delete val="1"/>
        <c:axPos val="b"/>
        <c:majorTickMark val="out"/>
        <c:minorTickMark val="none"/>
        <c:tickLblPos val="none"/>
        <c:crossAx val="422831808"/>
        <c:crosses val="autoZero"/>
        <c:auto val="1"/>
        <c:lblAlgn val="ctr"/>
        <c:lblOffset val="100"/>
        <c:noMultiLvlLbl val="0"/>
      </c:catAx>
      <c:valAx>
        <c:axId val="42283180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63816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5103853596059541"/>
          <c:w val="0.60468794204462761"/>
          <c:h val="6.507337401525466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40071452114997702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69"/>
          <c:w val="0.61919715434631695"/>
          <c:h val="0.782945736434124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categ'!$E$6</c:f>
              <c:strCache>
                <c:ptCount val="1"/>
                <c:pt idx="0">
                  <c:v>I semestre 2013</c:v>
                </c:pt>
              </c:strCache>
            </c:strRef>
          </c:tx>
          <c:dPt>
            <c:idx val="5"/>
            <c:bubble3D val="0"/>
            <c:explosion val="3"/>
          </c:dPt>
          <c:dLbls>
            <c:dLbl>
              <c:idx val="0"/>
              <c:layout>
                <c:manualLayout>
                  <c:x val="2.5258030477962063E-3"/>
                  <c:y val="-0.17659573389278896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2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905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552E-4"/>
                  <c:y val="3.08502716230245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categ'!$B$13,'Oferta Alojat Estim tipol categ'!$B$9:$B$12)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categ'!$F$13,'Oferta Alojat Estim tipol categ'!$F$9:$F$12)</c:f>
              <c:numCache>
                <c:formatCode>0.0%</c:formatCode>
                <c:ptCount val="5"/>
                <c:pt idx="0">
                  <c:v>0.43205953675056441</c:v>
                </c:pt>
                <c:pt idx="1">
                  <c:v>0.10556066560749226</c:v>
                </c:pt>
                <c:pt idx="2">
                  <c:v>0.34350698218914627</c:v>
                </c:pt>
                <c:pt idx="3">
                  <c:v>0.10903921732586337</c:v>
                </c:pt>
                <c:pt idx="4">
                  <c:v>9.8335981269336899E-3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37593973895154997"/>
          <c:y val="0.15317967606990288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categ'!$E$19</c:f>
              <c:strCache>
                <c:ptCount val="1"/>
                <c:pt idx="0">
                  <c:v>I semestre 2013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08E-4"/>
                  <c:y val="-0.176595739486055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4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939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292849608872E-4"/>
                  <c:y val="0.1066079416034185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categ'!$B$26,'Oferta Alojat Estim tipol categ'!$B$22:$B$25)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categ'!$F$26,'Oferta Alojat Estim tipol categ'!$F$22:$F$25)</c:f>
              <c:numCache>
                <c:formatCode>0.0%</c:formatCode>
                <c:ptCount val="5"/>
                <c:pt idx="0">
                  <c:v>0.5864221118328875</c:v>
                </c:pt>
                <c:pt idx="1">
                  <c:v>5.2668449878996305E-2</c:v>
                </c:pt>
                <c:pt idx="2">
                  <c:v>0.2184859678172632</c:v>
                </c:pt>
                <c:pt idx="3">
                  <c:v>0.1300471277544262</c:v>
                </c:pt>
                <c:pt idx="4">
                  <c:v>1.2376342716426783E-2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37819199120380576"/>
          <c:y val="0.15707353766211454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categ'!$E$31</c:f>
              <c:strCache>
                <c:ptCount val="1"/>
                <c:pt idx="0">
                  <c:v>I semestre 2013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08E-4"/>
                  <c:y val="-0.17659573948605597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categ'!$B$37,'Oferta Alojat Estim tipol categ'!$B$34:$B$36)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categ'!$F$37,'Oferta Alojat Estim tipol categ'!$F$34:$F$36)</c:f>
              <c:numCache>
                <c:formatCode>0.0%</c:formatCode>
                <c:ptCount val="4"/>
                <c:pt idx="0">
                  <c:v>0.33286466074800147</c:v>
                </c:pt>
                <c:pt idx="1">
                  <c:v>0.54915036355601976</c:v>
                </c:pt>
                <c:pt idx="2">
                  <c:v>0.10336239103362391</c:v>
                </c:pt>
                <c:pt idx="3">
                  <c:v>1.4622584662354879E-2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40071452114997713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view3D>
      <c:rotX val="40"/>
      <c:rotY val="220"/>
      <c:rAngAx val="0"/>
      <c:perspective val="10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57375859216"/>
          <c:y val="0.21703651728458587"/>
          <c:w val="0.61919715434631695"/>
          <c:h val="0.78294573643412479"/>
        </c:manualLayout>
      </c:layout>
      <c:pie3DChart>
        <c:varyColors val="1"/>
        <c:ser>
          <c:idx val="0"/>
          <c:order val="0"/>
          <c:tx>
            <c:strRef>
              <c:f>'Oferta Alojat Estim tipol categ'!$E$42</c:f>
              <c:strCache>
                <c:ptCount val="1"/>
                <c:pt idx="0">
                  <c:v>I semestre 2013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0.16831556257828648"/>
                  <c:y val="3.98916511294973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-2.6813859322861042E-2"/>
                  <c:y val="8.174006255668989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617E-4"/>
                  <c:y val="3.08502716230245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'Oferta Alojat Estim tipol categ'!$B$45:$B$48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categ'!$F$45:$F$48</c:f>
              <c:numCache>
                <c:formatCode>0.0%</c:formatCode>
                <c:ptCount val="4"/>
                <c:pt idx="0">
                  <c:v>0.43019607843137253</c:v>
                </c:pt>
                <c:pt idx="1">
                  <c:v>0.31450980392156863</c:v>
                </c:pt>
                <c:pt idx="2">
                  <c:v>0.19019607843137254</c:v>
                </c:pt>
                <c:pt idx="3">
                  <c:v>6.5098039215686271E-2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categ'!$L$6</c:f>
          <c:strCache>
            <c:ptCount val="1"/>
            <c:pt idx="0">
              <c:v>II semestre 2012</c:v>
            </c:pt>
          </c:strCache>
        </c:strRef>
      </c:tx>
      <c:layout>
        <c:manualLayout>
          <c:xMode val="edge"/>
          <c:yMode val="edge"/>
          <c:x val="0.40071452114997713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categ'!$L$6</c:f>
              <c:strCache>
                <c:ptCount val="1"/>
                <c:pt idx="0">
                  <c:v>II semestre 2012</c:v>
                </c:pt>
              </c:strCache>
            </c:strRef>
          </c:tx>
          <c:dPt>
            <c:idx val="5"/>
            <c:bubble3D val="0"/>
            <c:explosion val="3"/>
          </c:dPt>
          <c:dLbls>
            <c:dLbl>
              <c:idx val="0"/>
              <c:layout>
                <c:manualLayout>
                  <c:x val="2.5258030477962076E-3"/>
                  <c:y val="-0.17659573389278901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4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939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617E-4"/>
                  <c:y val="3.08502716230245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categ'!$I$13,'Oferta Alojat Estim tipol categ'!$I$9:$I$12)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categ'!$M$13,'Oferta Alojat Estim tipol categ'!$M$9:$M$12)</c:f>
              <c:numCache>
                <c:formatCode>0.0%</c:formatCode>
                <c:ptCount val="5"/>
                <c:pt idx="0">
                  <c:v>0.41548175231904666</c:v>
                </c:pt>
                <c:pt idx="1">
                  <c:v>0.11243144424131626</c:v>
                </c:pt>
                <c:pt idx="2">
                  <c:v>0.35176721511273612</c:v>
                </c:pt>
                <c:pt idx="3">
                  <c:v>0.11036630780689281</c:v>
                </c:pt>
                <c:pt idx="4">
                  <c:v>9.9532805200081252E-3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categ'!$L$6</c:f>
          <c:strCache>
            <c:ptCount val="1"/>
            <c:pt idx="0">
              <c:v>II semestre 2012</c:v>
            </c:pt>
          </c:strCache>
        </c:strRef>
      </c:tx>
      <c:layout>
        <c:manualLayout>
          <c:xMode val="edge"/>
          <c:yMode val="edge"/>
          <c:x val="0.40071452114997735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88"/>
          <c:w val="0.61919715434631695"/>
          <c:h val="0.782945736434125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categ'!$L$19</c:f>
              <c:strCache>
                <c:ptCount val="1"/>
                <c:pt idx="0">
                  <c:v>II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13E-4"/>
                  <c:y val="-0.1765957394860560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6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979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2928496088763E-4"/>
                  <c:y val="0.1066079416034185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categ'!$I$26,'Oferta Alojat Estim tipol categ'!$I$22:$I$25)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categ'!$L$26,'Oferta Alojat Estim tipol categ'!$L$22:$L$25)</c:f>
              <c:numCache>
                <c:formatCode>#,##0_)</c:formatCode>
                <c:ptCount val="5"/>
                <c:pt idx="0">
                  <c:v>27073</c:v>
                </c:pt>
                <c:pt idx="1">
                  <c:v>1615</c:v>
                </c:pt>
                <c:pt idx="2">
                  <c:v>11692</c:v>
                </c:pt>
                <c:pt idx="3">
                  <c:v>6126</c:v>
                </c:pt>
                <c:pt idx="4">
                  <c:v>583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categ'!$L$6</c:f>
          <c:strCache>
            <c:ptCount val="1"/>
            <c:pt idx="0">
              <c:v>II semestre 2012</c:v>
            </c:pt>
          </c:strCache>
        </c:strRef>
      </c:tx>
      <c:layout>
        <c:manualLayout>
          <c:xMode val="edge"/>
          <c:yMode val="edge"/>
          <c:x val="0.40071452114997735"/>
          <c:y val="0.1457098979091797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88"/>
          <c:w val="0.61919715434631695"/>
          <c:h val="0.782945736434125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categ'!$L$31</c:f>
              <c:strCache>
                <c:ptCount val="1"/>
                <c:pt idx="0">
                  <c:v>II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13E-4"/>
                  <c:y val="-0.1765957394860560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categ'!$I$37,'Oferta Alojat Estim tipol categ'!$I$34:$I$36)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categ'!$M$37,'Oferta Alojat Estim tipol categ'!$M$34:$M$36)</c:f>
              <c:numCache>
                <c:formatCode>0.0%</c:formatCode>
                <c:ptCount val="4"/>
                <c:pt idx="0">
                  <c:v>0.3269160620921655</c:v>
                </c:pt>
                <c:pt idx="1">
                  <c:v>0.5540469338953512</c:v>
                </c:pt>
                <c:pt idx="2">
                  <c:v>0.10428403518015644</c:v>
                </c:pt>
                <c:pt idx="3">
                  <c:v>1.4752968832326834E-2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categ'!$L$6</c:f>
          <c:strCache>
            <c:ptCount val="1"/>
            <c:pt idx="0">
              <c:v>II semestre 2012</c:v>
            </c:pt>
          </c:strCache>
        </c:strRef>
      </c:tx>
      <c:layout>
        <c:manualLayout>
          <c:xMode val="edge"/>
          <c:yMode val="edge"/>
          <c:x val="0.40071452114997735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view3D>
      <c:rotX val="40"/>
      <c:rotY val="220"/>
      <c:rAngAx val="0"/>
      <c:perspective val="10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64671124671"/>
          <c:y val="0.21703657153321748"/>
          <c:w val="0.61919715434631695"/>
          <c:h val="0.78294573643412524"/>
        </c:manualLayout>
      </c:layout>
      <c:pie3DChart>
        <c:varyColors val="1"/>
        <c:ser>
          <c:idx val="0"/>
          <c:order val="0"/>
          <c:tx>
            <c:strRef>
              <c:f>'Oferta Alojat Estim tipol categ'!$L$42</c:f>
              <c:strCache>
                <c:ptCount val="1"/>
                <c:pt idx="0">
                  <c:v>II semestre 2012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0.19754546701898359"/>
                  <c:y val="5.150653722796911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-2.6813859322861042E-2"/>
                  <c:y val="8.174006255668998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704E-4"/>
                  <c:y val="3.085027162302457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'Oferta Alojat Estim tipol categ'!$I$45:$I$48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categ'!$M$45:$M$48</c:f>
              <c:numCache>
                <c:formatCode>0.0%</c:formatCode>
                <c:ptCount val="4"/>
                <c:pt idx="0">
                  <c:v>0.416635017090771</c:v>
                </c:pt>
                <c:pt idx="1">
                  <c:v>0.30459551842005317</c:v>
                </c:pt>
                <c:pt idx="2">
                  <c:v>0.18420053171287504</c:v>
                </c:pt>
                <c:pt idx="3">
                  <c:v>9.4568932776300796E-2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40071452114997735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88"/>
          <c:w val="0.61919715434631695"/>
          <c:h val="0.782945736434125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categ'!$E$54</c:f>
              <c:strCache>
                <c:ptCount val="1"/>
                <c:pt idx="0">
                  <c:v>I semestre 2013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13E-4"/>
                  <c:y val="-0.1765957394860560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8.0705114563383046E-3"/>
                  <c:y val="6.9217092942345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categ'!$B$62,'Oferta Alojat Estim tipol categ'!$B$57:$B$61)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categ'!$F$62,'Oferta Alojat Estim tipol categ'!$F$57:$F$61)</c:f>
              <c:numCache>
                <c:formatCode>0.0%</c:formatCode>
                <c:ptCount val="6"/>
                <c:pt idx="0">
                  <c:v>0.46421961376421594</c:v>
                </c:pt>
                <c:pt idx="1">
                  <c:v>8.5423617368433874E-2</c:v>
                </c:pt>
                <c:pt idx="2">
                  <c:v>0.32139030270559871</c:v>
                </c:pt>
                <c:pt idx="3">
                  <c:v>0.10927720819228989</c:v>
                </c:pt>
                <c:pt idx="4">
                  <c:v>1.3107907361858608E-2</c:v>
                </c:pt>
                <c:pt idx="5">
                  <c:v>6.5813506076029512E-3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categ'!$L$54</c:f>
          <c:strCache>
            <c:ptCount val="1"/>
            <c:pt idx="0">
              <c:v>II semestre 2012</c:v>
            </c:pt>
          </c:strCache>
        </c:strRef>
      </c:tx>
      <c:layout>
        <c:manualLayout>
          <c:xMode val="edge"/>
          <c:yMode val="edge"/>
          <c:x val="0.40071451372632477"/>
          <c:y val="0.15707353766211454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97"/>
          <c:w val="0.61919715434631695"/>
          <c:h val="0.782945736434125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categ'!$L$54</c:f>
              <c:strCache>
                <c:ptCount val="1"/>
                <c:pt idx="0">
                  <c:v>II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21E-4"/>
                  <c:y val="-0.17659573948605609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8.0705114563383046E-3"/>
                  <c:y val="6.92170929423458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categ'!$I$62,'Oferta Alojat Estim tipol categ'!$I$57:$I$61)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categ'!$M$62,'Oferta Alojat Estim tipol categ'!$M$57:$M$61)</c:f>
              <c:numCache>
                <c:formatCode>0.0%</c:formatCode>
                <c:ptCount val="6"/>
                <c:pt idx="0">
                  <c:v>0.45370772098139267</c:v>
                </c:pt>
                <c:pt idx="1">
                  <c:v>8.2465092120138098E-2</c:v>
                </c:pt>
                <c:pt idx="2">
                  <c:v>0.33344129059855177</c:v>
                </c:pt>
                <c:pt idx="3">
                  <c:v>0.10989031134467903</c:v>
                </c:pt>
                <c:pt idx="4">
                  <c:v>1.3382627028017966E-2</c:v>
                </c:pt>
                <c:pt idx="5">
                  <c:v>7.1129579272205075E-3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Autorizadas tipología'!$C$6</c:f>
          <c:strCache>
            <c:ptCount val="1"/>
            <c:pt idx="0">
              <c:v>agosto 2013</c:v>
            </c:pt>
          </c:strCache>
        </c:strRef>
      </c:tx>
      <c:layout>
        <c:manualLayout>
          <c:xMode val="edge"/>
          <c:yMode val="edge"/>
          <c:x val="0.42716219158051288"/>
          <c:y val="8.9101060300691537E-2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383411580594724E-2"/>
          <c:y val="0.19805058458601771"/>
          <c:w val="0.94209846638190065"/>
          <c:h val="0.4597327720669761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'Plazas Autorizadas tipología'!$B$6:$G$6</c:f>
              <c:strCache>
                <c:ptCount val="1"/>
                <c:pt idx="0">
                  <c:v>PLAZAS TURISTICAS AUTORIZADAS SEGÚN TIPOLOGÍA DEL ESTABLECIMIENTO.
Municipios e Isla agosto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'Plazas Autorizadas tipología'!$C$7:$G$7</c:f>
              <c:strCache>
                <c:ptCount val="5"/>
                <c:pt idx="0">
                  <c:v>Total Plazas</c:v>
                </c:pt>
                <c:pt idx="1">
                  <c:v>Hoteleras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'Plazas Autorizadas tipología'!$C$39:$G$39</c:f>
              <c:numCache>
                <c:formatCode>#,##0_)</c:formatCode>
                <c:ptCount val="5"/>
                <c:pt idx="0">
                  <c:v>119400</c:v>
                </c:pt>
                <c:pt idx="1">
                  <c:v>68590</c:v>
                </c:pt>
                <c:pt idx="2">
                  <c:v>49904</c:v>
                </c:pt>
                <c:pt idx="3">
                  <c:v>509</c:v>
                </c:pt>
                <c:pt idx="4">
                  <c:v>397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211724288"/>
        <c:axId val="121429312"/>
      </c:barChart>
      <c:catAx>
        <c:axId val="211724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1015E-3"/>
              <c:y val="0.933333333333333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1429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429312"/>
        <c:scaling>
          <c:orientation val="minMax"/>
          <c:min val="0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11724288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 Plazas Autor 03_04-05'!$B$5:$D$5</c:f>
          <c:strCache>
            <c:ptCount val="1"/>
            <c:pt idx="0">
              <c:v>DISTRIBUCIÓN DE LAS PLAZAS TURÍSTICAS AUTORIZADAS EN ADEJE SEGÚN TIPOLOGÍA Y CATEGORÍA </c:v>
            </c:pt>
          </c:strCache>
        </c:strRef>
      </c:tx>
      <c:layout>
        <c:manualLayout>
          <c:xMode val="edge"/>
          <c:yMode val="edge"/>
          <c:x val="0.15757328871965121"/>
          <c:y val="2.6598117047933942E-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2063609695847106"/>
          <c:w val="0.88571501256815555"/>
          <c:h val="0.50153011059376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03_04-05'!$C$6</c:f>
              <c:strCache>
                <c:ptCount val="1"/>
                <c:pt idx="0">
                  <c:v>agosto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478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03_04-05'!$B$8,'Distrib Plazas Autor 03_04-05'!$B$15,'Distrib Plazas Autor 03_04-05'!$B$22,'Distrib Plazas Autor 03_04-05'!$B$26)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03_04-05'!$D$8,'Distrib Plazas Autor 03_04-05'!$D$15,'Distrib Plazas Autor 03_04-05'!$D$22,'Distrib Plazas Autor 03_04-05'!$D$26)</c:f>
              <c:numCache>
                <c:formatCode>0.0%</c:formatCode>
                <c:ptCount val="4"/>
                <c:pt idx="0">
                  <c:v>0.34068324100887998</c:v>
                </c:pt>
                <c:pt idx="1">
                  <c:v>0.16195431441583255</c:v>
                </c:pt>
                <c:pt idx="2">
                  <c:v>2.6435635236298529E-4</c:v>
                </c:pt>
                <c:pt idx="3">
                  <c:v>1.6822676968553612E-4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211961856"/>
        <c:axId val="230574912"/>
      </c:barChart>
      <c:catAx>
        <c:axId val="211961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32E-3"/>
              <c:y val="0.93127256000214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30574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57491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2119618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1000"/>
            </a:pPr>
            <a:endParaRPr lang="es-ES"/>
          </a:p>
        </c:txPr>
      </c:legendEntry>
      <c:layout>
        <c:manualLayout>
          <c:xMode val="edge"/>
          <c:yMode val="edge"/>
          <c:x val="0.32726466718367958"/>
          <c:y val="0.25068785906405688"/>
          <c:w val="0.33109278987187118"/>
          <c:h val="5.1546391752577109E-2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 Plazas Autor 03_04-05'!$F$5:$H$5</c:f>
          <c:strCache>
            <c:ptCount val="1"/>
            <c:pt idx="0">
              <c:v>DISTRIBUCIÓN DE LAS PLAZAS TURÍSTICAS AUTORIZADAS EN ARONA SEGÚN TIPOLOGÍA Y CATEGORÍA </c:v>
            </c:pt>
          </c:strCache>
        </c:strRef>
      </c:tx>
      <c:layout>
        <c:manualLayout>
          <c:xMode val="edge"/>
          <c:yMode val="edge"/>
          <c:x val="0.16687509381951168"/>
          <c:y val="2.6407741977038495E-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5729385053862123"/>
          <c:w val="0.88571501256815599"/>
          <c:h val="0.464872228394768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03_04-05'!$G$6</c:f>
              <c:strCache>
                <c:ptCount val="1"/>
                <c:pt idx="0">
                  <c:v>agosto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03_04-05'!$F$8,'Distrib Plazas Autor 03_04-05'!$F$15,'Distrib Plazas Autor 03_04-05'!$F$22,'Distrib Plazas Autor 03_04-05'!$F$26)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03_04-05'!$H$8,'Distrib Plazas Autor 03_04-05'!$H$15,'Distrib Plazas Autor 03_04-05'!$H$22,'Distrib Plazas Autor 03_04-05'!$H$26)</c:f>
              <c:numCache>
                <c:formatCode>0.0%</c:formatCode>
                <c:ptCount val="4"/>
                <c:pt idx="0">
                  <c:v>0.14621555079024701</c:v>
                </c:pt>
                <c:pt idx="1">
                  <c:v>0.22703716940671909</c:v>
                </c:pt>
                <c:pt idx="2">
                  <c:v>0</c:v>
                </c:pt>
                <c:pt idx="3">
                  <c:v>1.9855452307203559E-4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220686848"/>
        <c:axId val="230576640"/>
      </c:barChart>
      <c:catAx>
        <c:axId val="220686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30576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5766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2206868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4453818056105212"/>
          <c:y val="0.24870908007664888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DISTRIBUCIÓN DE LAS PLAZAS TURÍSTICAS AUTORIZADAS EN PUERTO DE LA CRUZ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52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03_04-05'!$C$35</c:f>
              <c:strCache>
                <c:ptCount val="1"/>
                <c:pt idx="0">
                  <c:v>agosto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03_04-05'!$B$37,'Distrib Plazas Autor 03_04-05'!$B$44,'Distrib Plazas Autor 03_04-05'!$B$55)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 Rural</c:v>
                </c:pt>
              </c:strCache>
            </c:strRef>
          </c:cat>
          <c:val>
            <c:numRef>
              <c:f>('Distrib Plazas Autor 03_04-05'!$D$37,'Distrib Plazas Autor 03_04-05'!$D$44,'Distrib Plazas Autor 03_04-05'!$D$55)</c:f>
              <c:numCache>
                <c:formatCode>0.0%</c:formatCode>
                <c:ptCount val="3"/>
                <c:pt idx="0">
                  <c:v>0.24289707459028947</c:v>
                </c:pt>
                <c:pt idx="1">
                  <c:v>0.10769260223617706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220687872"/>
        <c:axId val="230578368"/>
      </c:barChart>
      <c:catAx>
        <c:axId val="220687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30578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5783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2206878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 Plazas Autor 03_04-05'!$F$34:$H$34</c:f>
          <c:strCache>
            <c:ptCount val="1"/>
            <c:pt idx="0">
              <c:v>DISTRIBUCIÓN DE LAS PLAZAS TURÍSTICAS AUTORIZADAS EN SANTA CRUZ SEGÚN TIPOLOGÍA Y CATEGORÍA </c:v>
            </c:pt>
          </c:strCache>
        </c:strRef>
      </c:tx>
      <c:layout>
        <c:manualLayout>
          <c:xMode val="edge"/>
          <c:yMode val="edge"/>
          <c:x val="0.13221306160259391"/>
          <c:y val="2.6494542259470552E-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03_04-05'!$G$35</c:f>
              <c:strCache>
                <c:ptCount val="1"/>
                <c:pt idx="0">
                  <c:v>agosto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03_04-05'!$F$37,'Distrib Plazas Autor 03_04-05'!$F$44,'Distrib Plazas Autor 03_04-05'!$F$55)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 Rural</c:v>
                </c:pt>
              </c:strCache>
            </c:strRef>
          </c:cat>
          <c:val>
            <c:numRef>
              <c:f>('Distrib Plazas Autor 03_04-05'!$H$37,'Distrib Plazas Autor 03_04-05'!$H$44,'Distrib Plazas Autor 03_04-05'!$H$55)</c:f>
              <c:numCache>
                <c:formatCode>0.0%</c:formatCode>
                <c:ptCount val="3"/>
                <c:pt idx="0">
                  <c:v>5.4730880693759261E-2</c:v>
                </c:pt>
                <c:pt idx="1">
                  <c:v>1.3273455301639271E-4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221339648"/>
        <c:axId val="121544704"/>
      </c:barChart>
      <c:catAx>
        <c:axId val="22133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21544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5447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2213396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6115530895428"/>
          <c:y val="0.25994662142430736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2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8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2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0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Relationship Id="rId4" Type="http://schemas.openxmlformats.org/officeDocument/2006/relationships/chart" Target="../charts/chart2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Oferta Alojativ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image" Target="../media/image2.jpeg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3" Type="http://schemas.openxmlformats.org/officeDocument/2006/relationships/image" Target="../media/image2.jpeg"/><Relationship Id="rId7" Type="http://schemas.openxmlformats.org/officeDocument/2006/relationships/chart" Target="../charts/chart41.xml"/><Relationship Id="rId12" Type="http://schemas.openxmlformats.org/officeDocument/2006/relationships/chart" Target="../charts/chart4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6" Type="http://schemas.openxmlformats.org/officeDocument/2006/relationships/chart" Target="../charts/chart40.xml"/><Relationship Id="rId11" Type="http://schemas.openxmlformats.org/officeDocument/2006/relationships/chart" Target="../charts/chart45.xml"/><Relationship Id="rId5" Type="http://schemas.openxmlformats.org/officeDocument/2006/relationships/chart" Target="../charts/chart39.xml"/><Relationship Id="rId10" Type="http://schemas.openxmlformats.org/officeDocument/2006/relationships/chart" Target="../charts/chart44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104775</xdr:colOff>
      <xdr:row>28</xdr:row>
      <xdr:rowOff>352425</xdr:rowOff>
    </xdr:from>
    <xdr:to>
      <xdr:col>6</xdr:col>
      <xdr:colOff>466725</xdr:colOff>
      <xdr:row>31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14975" y="606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ALOJADOS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19050</xdr:colOff>
      <xdr:row>16</xdr:row>
      <xdr:rowOff>47625</xdr:rowOff>
    </xdr:from>
    <xdr:to>
      <xdr:col>16</xdr:col>
      <xdr:colOff>381000</xdr:colOff>
      <xdr:row>17</xdr:row>
      <xdr:rowOff>219075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96975" y="371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962025</xdr:colOff>
      <xdr:row>23</xdr:row>
      <xdr:rowOff>9525</xdr:rowOff>
    </xdr:from>
    <xdr:to>
      <xdr:col>7</xdr:col>
      <xdr:colOff>793749</xdr:colOff>
      <xdr:row>39</xdr:row>
      <xdr:rowOff>15875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409575</xdr:colOff>
      <xdr:row>42</xdr:row>
      <xdr:rowOff>114300</xdr:rowOff>
    </xdr:from>
    <xdr:to>
      <xdr:col>8</xdr:col>
      <xdr:colOff>412749</xdr:colOff>
      <xdr:row>61</xdr:row>
      <xdr:rowOff>34925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219075</xdr:colOff>
      <xdr:row>28</xdr:row>
      <xdr:rowOff>19050</xdr:rowOff>
    </xdr:from>
    <xdr:to>
      <xdr:col>7</xdr:col>
      <xdr:colOff>581025</xdr:colOff>
      <xdr:row>29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10350" y="603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431800</xdr:colOff>
      <xdr:row>4</xdr:row>
      <xdr:rowOff>53976</xdr:rowOff>
    </xdr:from>
    <xdr:to>
      <xdr:col>9</xdr:col>
      <xdr:colOff>323850</xdr:colOff>
      <xdr:row>28</xdr:row>
      <xdr:rowOff>149226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PERNOCTACIONES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838200</xdr:colOff>
      <xdr:row>14</xdr:row>
      <xdr:rowOff>171450</xdr:rowOff>
    </xdr:from>
    <xdr:to>
      <xdr:col>15</xdr:col>
      <xdr:colOff>314325</xdr:colOff>
      <xdr:row>16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068300" y="3514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933451</xdr:colOff>
      <xdr:row>5</xdr:row>
      <xdr:rowOff>41276</xdr:rowOff>
    </xdr:from>
    <xdr:to>
      <xdr:col>8</xdr:col>
      <xdr:colOff>123824</xdr:colOff>
      <xdr:row>21</xdr:row>
      <xdr:rowOff>47626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714374</xdr:colOff>
      <xdr:row>5</xdr:row>
      <xdr:rowOff>0</xdr:rowOff>
    </xdr:from>
    <xdr:to>
      <xdr:col>17</xdr:col>
      <xdr:colOff>19049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85725</xdr:rowOff>
    </xdr:from>
    <xdr:to>
      <xdr:col>8</xdr:col>
      <xdr:colOff>400050</xdr:colOff>
      <xdr:row>39</xdr:row>
      <xdr:rowOff>92075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381000</xdr:colOff>
      <xdr:row>60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695325</xdr:colOff>
      <xdr:row>28</xdr:row>
      <xdr:rowOff>9525</xdr:rowOff>
    </xdr:from>
    <xdr:to>
      <xdr:col>3</xdr:col>
      <xdr:colOff>314325</xdr:colOff>
      <xdr:row>28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190875" y="6000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MUNICIPIO TURÍSTICO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228600</xdr:colOff>
      <xdr:row>15</xdr:row>
      <xdr:rowOff>85725</xdr:rowOff>
    </xdr:from>
    <xdr:to>
      <xdr:col>12</xdr:col>
      <xdr:colOff>590550</xdr:colOff>
      <xdr:row>17</xdr:row>
      <xdr:rowOff>66675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77575" y="3590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</xdr:colOff>
      <xdr:row>5</xdr:row>
      <xdr:rowOff>3176</xdr:rowOff>
    </xdr:from>
    <xdr:to>
      <xdr:col>8</xdr:col>
      <xdr:colOff>0</xdr:colOff>
      <xdr:row>21</xdr:row>
      <xdr:rowOff>9526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41275</xdr:colOff>
      <xdr:row>22</xdr:row>
      <xdr:rowOff>12700</xdr:rowOff>
    </xdr:from>
    <xdr:to>
      <xdr:col>8</xdr:col>
      <xdr:colOff>44449</xdr:colOff>
      <xdr:row>38</xdr:row>
      <xdr:rowOff>19050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22</xdr:row>
      <xdr:rowOff>15875</xdr:rowOff>
    </xdr:from>
    <xdr:to>
      <xdr:col>16</xdr:col>
      <xdr:colOff>952499</xdr:colOff>
      <xdr:row>38</xdr:row>
      <xdr:rowOff>22225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193675</xdr:colOff>
      <xdr:row>40</xdr:row>
      <xdr:rowOff>60325</xdr:rowOff>
    </xdr:from>
    <xdr:to>
      <xdr:col>8</xdr:col>
      <xdr:colOff>517525</xdr:colOff>
      <xdr:row>58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85725</xdr:colOff>
      <xdr:row>28</xdr:row>
      <xdr:rowOff>47625</xdr:rowOff>
    </xdr:from>
    <xdr:to>
      <xdr:col>3</xdr:col>
      <xdr:colOff>447675</xdr:colOff>
      <xdr:row>29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495675" y="6086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66675</xdr:colOff>
      <xdr:row>18</xdr:row>
      <xdr:rowOff>190500</xdr:rowOff>
    </xdr:from>
    <xdr:to>
      <xdr:col>11</xdr:col>
      <xdr:colOff>428625</xdr:colOff>
      <xdr:row>18</xdr:row>
      <xdr:rowOff>552450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43940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40</xdr:row>
      <xdr:rowOff>158750</xdr:rowOff>
    </xdr:from>
    <xdr:to>
      <xdr:col>8</xdr:col>
      <xdr:colOff>98424</xdr:colOff>
      <xdr:row>59</xdr:row>
      <xdr:rowOff>22225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47625</xdr:rowOff>
    </xdr:from>
    <xdr:to>
      <xdr:col>8</xdr:col>
      <xdr:colOff>419100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627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390525</xdr:colOff>
      <xdr:row>4</xdr:row>
      <xdr:rowOff>28575</xdr:rowOff>
    </xdr:from>
    <xdr:to>
      <xdr:col>7</xdr:col>
      <xdr:colOff>752475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3912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76200</xdr:rowOff>
    </xdr:from>
    <xdr:to>
      <xdr:col>8</xdr:col>
      <xdr:colOff>419100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32</xdr:row>
      <xdr:rowOff>104775</xdr:rowOff>
    </xdr:from>
    <xdr:to>
      <xdr:col>16</xdr:col>
      <xdr:colOff>733425</xdr:colOff>
      <xdr:row>34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468350" y="6657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130174</xdr:rowOff>
    </xdr:from>
    <xdr:to>
      <xdr:col>9</xdr:col>
      <xdr:colOff>292100</xdr:colOff>
      <xdr:row>29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209550</xdr:colOff>
      <xdr:row>32</xdr:row>
      <xdr:rowOff>38100</xdr:rowOff>
    </xdr:from>
    <xdr:to>
      <xdr:col>9</xdr:col>
      <xdr:colOff>155575</xdr:colOff>
      <xdr:row>55</xdr:row>
      <xdr:rowOff>333375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30</xdr:row>
      <xdr:rowOff>0</xdr:rowOff>
    </xdr:from>
    <xdr:to>
      <xdr:col>10</xdr:col>
      <xdr:colOff>361950</xdr:colOff>
      <xdr:row>32</xdr:row>
      <xdr:rowOff>38100</xdr:rowOff>
    </xdr:to>
    <xdr:sp macro="" textlink="">
      <xdr:nvSpPr>
        <xdr:cNvPr id="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72425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0.15879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244475</xdr:colOff>
      <xdr:row>39</xdr:row>
      <xdr:rowOff>6350</xdr:rowOff>
    </xdr:from>
    <xdr:to>
      <xdr:col>18</xdr:col>
      <xdr:colOff>606425</xdr:colOff>
      <xdr:row>40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Oferta Alojativa"/>
        </xdr:cNvPr>
        <xdr:cNvSpPr>
          <a:spLocks noChangeArrowheads="1"/>
        </xdr:cNvSpPr>
      </xdr:nvSpPr>
      <xdr:spPr bwMode="auto">
        <a:xfrm rot="10800000">
          <a:off x="14655800" y="92837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18</xdr:col>
      <xdr:colOff>257175</xdr:colOff>
      <xdr:row>9</xdr:row>
      <xdr:rowOff>57150</xdr:rowOff>
    </xdr:from>
    <xdr:to>
      <xdr:col>18</xdr:col>
      <xdr:colOff>619125</xdr:colOff>
      <xdr:row>11</xdr:row>
      <xdr:rowOff>38100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68500" y="22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127000</xdr:colOff>
      <xdr:row>2</xdr:row>
      <xdr:rowOff>9525</xdr:rowOff>
    </xdr:from>
    <xdr:to>
      <xdr:col>9</xdr:col>
      <xdr:colOff>98425</xdr:colOff>
      <xdr:row>22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508000</xdr:colOff>
      <xdr:row>1</xdr:row>
      <xdr:rowOff>104775</xdr:rowOff>
    </xdr:from>
    <xdr:to>
      <xdr:col>17</xdr:col>
      <xdr:colOff>600075</xdr:colOff>
      <xdr:row>21</xdr:row>
      <xdr:rowOff>165099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57150</xdr:colOff>
      <xdr:row>24</xdr:row>
      <xdr:rowOff>95250</xdr:rowOff>
    </xdr:from>
    <xdr:to>
      <xdr:col>9</xdr:col>
      <xdr:colOff>28575</xdr:colOff>
      <xdr:row>44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447675</xdr:colOff>
      <xdr:row>24</xdr:row>
      <xdr:rowOff>114300</xdr:rowOff>
    </xdr:from>
    <xdr:to>
      <xdr:col>17</xdr:col>
      <xdr:colOff>539750</xdr:colOff>
      <xdr:row>44</xdr:row>
      <xdr:rowOff>133349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95250</xdr:colOff>
      <xdr:row>47</xdr:row>
      <xdr:rowOff>47625</xdr:rowOff>
    </xdr:from>
    <xdr:to>
      <xdr:col>9</xdr:col>
      <xdr:colOff>66675</xdr:colOff>
      <xdr:row>64</xdr:row>
      <xdr:rowOff>3175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9</xdr:col>
      <xdr:colOff>396875</xdr:colOff>
      <xdr:row>47</xdr:row>
      <xdr:rowOff>63500</xdr:rowOff>
    </xdr:from>
    <xdr:to>
      <xdr:col>17</xdr:col>
      <xdr:colOff>488950</xdr:colOff>
      <xdr:row>64</xdr:row>
      <xdr:rowOff>47624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9</xdr:col>
      <xdr:colOff>438150</xdr:colOff>
      <xdr:row>66</xdr:row>
      <xdr:rowOff>57150</xdr:rowOff>
    </xdr:from>
    <xdr:to>
      <xdr:col>17</xdr:col>
      <xdr:colOff>530225</xdr:colOff>
      <xdr:row>86</xdr:row>
      <xdr:rowOff>111124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1</xdr:col>
      <xdr:colOff>63500</xdr:colOff>
      <xdr:row>66</xdr:row>
      <xdr:rowOff>31750</xdr:rowOff>
    </xdr:from>
    <xdr:to>
      <xdr:col>9</xdr:col>
      <xdr:colOff>34925</xdr:colOff>
      <xdr:row>86</xdr:row>
      <xdr:rowOff>60325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19</xdr:col>
      <xdr:colOff>0</xdr:colOff>
      <xdr:row>19</xdr:row>
      <xdr:rowOff>0</xdr:rowOff>
    </xdr:from>
    <xdr:to>
      <xdr:col>19</xdr:col>
      <xdr:colOff>361950</xdr:colOff>
      <xdr:row>21</xdr:row>
      <xdr:rowOff>38100</xdr:rowOff>
    </xdr:to>
    <xdr:sp macro="" textlink="">
      <xdr:nvSpPr>
        <xdr:cNvPr id="1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839950" y="3076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89</xdr:row>
      <xdr:rowOff>47625</xdr:rowOff>
    </xdr:from>
    <xdr:to>
      <xdr:col>9</xdr:col>
      <xdr:colOff>66675</xdr:colOff>
      <xdr:row>109</xdr:row>
      <xdr:rowOff>76200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9</xdr:col>
      <xdr:colOff>603250</xdr:colOff>
      <xdr:row>89</xdr:row>
      <xdr:rowOff>79375</xdr:rowOff>
    </xdr:from>
    <xdr:to>
      <xdr:col>17</xdr:col>
      <xdr:colOff>695325</xdr:colOff>
      <xdr:row>109</xdr:row>
      <xdr:rowOff>136524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117475</xdr:colOff>
      <xdr:row>1</xdr:row>
      <xdr:rowOff>127001</xdr:rowOff>
    </xdr:from>
    <xdr:to>
      <xdr:col>8</xdr:col>
      <xdr:colOff>82549</xdr:colOff>
      <xdr:row>18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215900</xdr:colOff>
      <xdr:row>19</xdr:row>
      <xdr:rowOff>120650</xdr:rowOff>
    </xdr:from>
    <xdr:to>
      <xdr:col>8</xdr:col>
      <xdr:colOff>187325</xdr:colOff>
      <xdr:row>36</xdr:row>
      <xdr:rowOff>120650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127000</xdr:colOff>
      <xdr:row>38</xdr:row>
      <xdr:rowOff>158750</xdr:rowOff>
    </xdr:from>
    <xdr:to>
      <xdr:col>8</xdr:col>
      <xdr:colOff>98425</xdr:colOff>
      <xdr:row>55</xdr:row>
      <xdr:rowOff>104774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212725</xdr:colOff>
      <xdr:row>57</xdr:row>
      <xdr:rowOff>0</xdr:rowOff>
    </xdr:from>
    <xdr:to>
      <xdr:col>8</xdr:col>
      <xdr:colOff>193675</xdr:colOff>
      <xdr:row>73</xdr:row>
      <xdr:rowOff>158749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8</xdr:col>
      <xdr:colOff>641350</xdr:colOff>
      <xdr:row>2</xdr:row>
      <xdr:rowOff>22225</xdr:rowOff>
    </xdr:from>
    <xdr:to>
      <xdr:col>15</xdr:col>
      <xdr:colOff>606424</xdr:colOff>
      <xdr:row>19</xdr:row>
      <xdr:rowOff>22224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8</xdr:col>
      <xdr:colOff>676275</xdr:colOff>
      <xdr:row>19</xdr:row>
      <xdr:rowOff>174624</xdr:rowOff>
    </xdr:from>
    <xdr:to>
      <xdr:col>15</xdr:col>
      <xdr:colOff>647700</xdr:colOff>
      <xdr:row>36</xdr:row>
      <xdr:rowOff>174624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8</xdr:col>
      <xdr:colOff>698500</xdr:colOff>
      <xdr:row>38</xdr:row>
      <xdr:rowOff>149224</xdr:rowOff>
    </xdr:from>
    <xdr:to>
      <xdr:col>15</xdr:col>
      <xdr:colOff>669925</xdr:colOff>
      <xdr:row>55</xdr:row>
      <xdr:rowOff>101598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8</xdr:col>
      <xdr:colOff>552450</xdr:colOff>
      <xdr:row>57</xdr:row>
      <xdr:rowOff>88899</xdr:rowOff>
    </xdr:from>
    <xdr:to>
      <xdr:col>15</xdr:col>
      <xdr:colOff>533400</xdr:colOff>
      <xdr:row>74</xdr:row>
      <xdr:rowOff>34923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18</xdr:col>
      <xdr:colOff>0</xdr:colOff>
      <xdr:row>27</xdr:row>
      <xdr:rowOff>0</xdr:rowOff>
    </xdr:from>
    <xdr:to>
      <xdr:col>18</xdr:col>
      <xdr:colOff>361950</xdr:colOff>
      <xdr:row>28</xdr:row>
      <xdr:rowOff>161925</xdr:rowOff>
    </xdr:to>
    <xdr:sp macro="" textlink="">
      <xdr:nvSpPr>
        <xdr:cNvPr id="1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763750" y="5400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279400</xdr:colOff>
      <xdr:row>76</xdr:row>
      <xdr:rowOff>180975</xdr:rowOff>
    </xdr:from>
    <xdr:to>
      <xdr:col>8</xdr:col>
      <xdr:colOff>250825</xdr:colOff>
      <xdr:row>96</xdr:row>
      <xdr:rowOff>66674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8</xdr:col>
      <xdr:colOff>714375</xdr:colOff>
      <xdr:row>76</xdr:row>
      <xdr:rowOff>190500</xdr:rowOff>
    </xdr:from>
    <xdr:to>
      <xdr:col>15</xdr:col>
      <xdr:colOff>685800</xdr:colOff>
      <xdr:row>96</xdr:row>
      <xdr:rowOff>69849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0.70277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38264"/>
          <a:ext cx="395832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Tenerife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542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0.07919</cdr:x>
      <cdr:y>0</cdr:y>
    </cdr:from>
    <cdr:to>
      <cdr:x>0.9133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46559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4294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0.95446</cdr:y>
    </cdr:from>
    <cdr:to>
      <cdr:x>0.70787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50195"/>
          <a:ext cx="3987054" cy="154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1920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94184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0.95154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3723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47625</xdr:colOff>
      <xdr:row>3</xdr:row>
      <xdr:rowOff>85725</xdr:rowOff>
    </xdr:from>
    <xdr:to>
      <xdr:col>11</xdr:col>
      <xdr:colOff>409575</xdr:colOff>
      <xdr:row>4</xdr:row>
      <xdr:rowOff>257175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648700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104774</xdr:rowOff>
    </xdr:from>
    <xdr:to>
      <xdr:col>9</xdr:col>
      <xdr:colOff>717550</xdr:colOff>
      <xdr:row>26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00725" y="4400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0.08764</cdr:x>
      <cdr:y>0.00955</cdr:y>
    </cdr:from>
    <cdr:to>
      <cdr:x>0.92175</cdr:x>
      <cdr:y>0.09547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38101"/>
          <a:ext cx="507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AUTORIZADAS SEGÚN TIPOLOGÍAS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790575</xdr:colOff>
      <xdr:row>3</xdr:row>
      <xdr:rowOff>76200</xdr:rowOff>
    </xdr:from>
    <xdr:to>
      <xdr:col>13</xdr:col>
      <xdr:colOff>47625</xdr:colOff>
      <xdr:row>4</xdr:row>
      <xdr:rowOff>247650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429875" y="647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990600</xdr:colOff>
      <xdr:row>31</xdr:row>
      <xdr:rowOff>381000</xdr:rowOff>
    </xdr:from>
    <xdr:to>
      <xdr:col>11</xdr:col>
      <xdr:colOff>247650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915650" y="5829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1044576</xdr:colOff>
      <xdr:row>4</xdr:row>
      <xdr:rowOff>0</xdr:rowOff>
    </xdr:from>
    <xdr:to>
      <xdr:col>7</xdr:col>
      <xdr:colOff>762000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</xdr:colOff>
      <xdr:row>3</xdr:row>
      <xdr:rowOff>161926</xdr:rowOff>
    </xdr:from>
    <xdr:to>
      <xdr:col>16</xdr:col>
      <xdr:colOff>19050</xdr:colOff>
      <xdr:row>21</xdr:row>
      <xdr:rowOff>9526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19050</xdr:colOff>
      <xdr:row>23</xdr:row>
      <xdr:rowOff>171452</xdr:rowOff>
    </xdr:from>
    <xdr:to>
      <xdr:col>16</xdr:col>
      <xdr:colOff>28575</xdr:colOff>
      <xdr:row>41</xdr:row>
      <xdr:rowOff>9526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17</xdr:col>
      <xdr:colOff>0</xdr:colOff>
      <xdr:row>26</xdr:row>
      <xdr:rowOff>0</xdr:rowOff>
    </xdr:from>
    <xdr:to>
      <xdr:col>17</xdr:col>
      <xdr:colOff>361950</xdr:colOff>
      <xdr:row>28</xdr:row>
      <xdr:rowOff>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639800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2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J45"/>
  <sheetViews>
    <sheetView showGridLines="0" showRowColHeaders="0" tabSelected="1" zoomScaleNormal="100" workbookViewId="0">
      <selection activeCell="B1" sqref="B1"/>
    </sheetView>
  </sheetViews>
  <sheetFormatPr baseColWidth="10" defaultRowHeight="12.75" outlineLevelRow="1" x14ac:dyDescent="0.25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216" t="s">
        <v>0</v>
      </c>
      <c r="E5" s="216"/>
      <c r="F5" s="216"/>
      <c r="G5" s="3"/>
    </row>
    <row r="6" spans="3:7" ht="20.100000000000001" customHeight="1" x14ac:dyDescent="0.25">
      <c r="C6" s="3"/>
      <c r="D6" s="216" t="str">
        <f>actualizaciones!A2</f>
        <v>acum. agosto 2013</v>
      </c>
      <c r="E6" s="216"/>
      <c r="F6" s="216"/>
      <c r="G6" s="3"/>
    </row>
    <row r="7" spans="3:7" ht="20.100000000000001" customHeight="1" x14ac:dyDescent="0.25">
      <c r="C7" s="3"/>
      <c r="D7" s="4"/>
      <c r="E7" s="4"/>
      <c r="F7" s="4"/>
      <c r="G7" s="3"/>
    </row>
    <row r="8" spans="3:7" ht="20.100000000000001" customHeight="1" x14ac:dyDescent="0.25">
      <c r="C8" s="3"/>
      <c r="D8" s="5"/>
      <c r="E8" s="5"/>
      <c r="F8" s="5"/>
      <c r="G8" s="3"/>
    </row>
    <row r="9" spans="3:7" ht="15" customHeight="1" x14ac:dyDescent="0.25">
      <c r="C9" s="3"/>
      <c r="D9" s="6"/>
      <c r="E9" s="7"/>
      <c r="F9" s="6"/>
      <c r="G9" s="3"/>
    </row>
    <row r="10" spans="3:7" ht="15" customHeight="1" x14ac:dyDescent="0.25">
      <c r="C10" s="3"/>
      <c r="D10" s="6"/>
      <c r="E10" s="7"/>
      <c r="F10" s="6"/>
      <c r="G10" s="3"/>
    </row>
    <row r="11" spans="3:7" ht="18" customHeight="1" x14ac:dyDescent="0.25">
      <c r="C11" s="3"/>
      <c r="D11" s="8"/>
      <c r="E11" s="9" t="s">
        <v>1</v>
      </c>
      <c r="F11" s="8"/>
      <c r="G11" s="3"/>
    </row>
    <row r="12" spans="3:7" ht="18" customHeight="1" x14ac:dyDescent="0.25">
      <c r="C12" s="3"/>
      <c r="D12" s="8"/>
      <c r="E12" s="10" t="s">
        <v>2</v>
      </c>
      <c r="F12" s="8"/>
      <c r="G12" s="3"/>
    </row>
    <row r="13" spans="3:7" ht="18" customHeight="1" outlineLevel="1" x14ac:dyDescent="0.25">
      <c r="C13" s="3"/>
      <c r="D13" s="8"/>
      <c r="E13" s="10" t="s">
        <v>3</v>
      </c>
      <c r="F13" s="8"/>
      <c r="G13" s="3"/>
    </row>
    <row r="14" spans="3:7" ht="18" customHeight="1" outlineLevel="1" x14ac:dyDescent="0.25">
      <c r="C14" s="3"/>
      <c r="D14" s="8"/>
      <c r="E14" s="10" t="s">
        <v>4</v>
      </c>
      <c r="F14" s="8"/>
      <c r="G14" s="3"/>
    </row>
    <row r="15" spans="3:7" ht="18" customHeight="1" outlineLevel="1" x14ac:dyDescent="0.25">
      <c r="C15" s="3"/>
      <c r="D15" s="8"/>
      <c r="E15" s="10" t="s">
        <v>5</v>
      </c>
      <c r="F15" s="8"/>
      <c r="G15" s="3"/>
    </row>
    <row r="16" spans="3:7" ht="18" customHeight="1" outlineLevel="1" x14ac:dyDescent="0.25">
      <c r="C16" s="3"/>
      <c r="D16" s="8"/>
      <c r="E16" s="10" t="s">
        <v>6</v>
      </c>
      <c r="F16" s="8"/>
      <c r="G16" s="3"/>
    </row>
    <row r="17" spans="3:10" ht="18" customHeight="1" outlineLevel="1" x14ac:dyDescent="0.25">
      <c r="C17" s="3"/>
      <c r="D17" s="8"/>
      <c r="E17" s="10" t="s">
        <v>7</v>
      </c>
      <c r="F17" s="8"/>
      <c r="G17" s="3"/>
    </row>
    <row r="18" spans="3:10" ht="18" customHeight="1" outlineLevel="1" x14ac:dyDescent="0.25">
      <c r="C18" s="3"/>
      <c r="D18" s="8"/>
      <c r="E18" s="10" t="s">
        <v>8</v>
      </c>
      <c r="F18" s="8"/>
      <c r="G18" s="3"/>
    </row>
    <row r="19" spans="3:10" ht="18" customHeight="1" outlineLevel="1" x14ac:dyDescent="0.25">
      <c r="C19" s="3"/>
      <c r="D19" s="8"/>
      <c r="E19" s="10" t="s">
        <v>9</v>
      </c>
      <c r="F19" s="8"/>
      <c r="G19" s="3"/>
    </row>
    <row r="20" spans="3:10" ht="18" customHeight="1" outlineLevel="1" x14ac:dyDescent="0.25">
      <c r="C20" s="3"/>
      <c r="D20" s="8"/>
      <c r="E20" s="10" t="s">
        <v>10</v>
      </c>
      <c r="F20" s="8"/>
      <c r="G20" s="3"/>
    </row>
    <row r="21" spans="3:10" ht="18" customHeight="1" outlineLevel="1" x14ac:dyDescent="0.25">
      <c r="C21" s="3"/>
      <c r="D21" s="8"/>
      <c r="E21" s="10" t="s">
        <v>11</v>
      </c>
      <c r="F21" s="8"/>
      <c r="G21" s="3"/>
    </row>
    <row r="22" spans="3:10" ht="18" customHeight="1" outlineLevel="1" x14ac:dyDescent="0.25">
      <c r="C22" s="3"/>
      <c r="D22" s="8"/>
      <c r="E22" s="10" t="s">
        <v>12</v>
      </c>
      <c r="F22" s="8"/>
      <c r="G22" s="3"/>
    </row>
    <row r="23" spans="3:10" ht="18" customHeight="1" outlineLevel="1" x14ac:dyDescent="0.25">
      <c r="C23" s="3"/>
      <c r="D23" s="8"/>
      <c r="E23" s="10" t="s">
        <v>13</v>
      </c>
      <c r="F23" s="8"/>
      <c r="G23" s="3"/>
    </row>
    <row r="24" spans="3:10" ht="18" customHeight="1" outlineLevel="1" x14ac:dyDescent="0.25">
      <c r="C24" s="3"/>
      <c r="D24" s="8"/>
      <c r="E24" s="10" t="s">
        <v>14</v>
      </c>
      <c r="F24" s="8"/>
      <c r="G24" s="3"/>
    </row>
    <row r="25" spans="3:10" ht="18" customHeight="1" outlineLevel="1" x14ac:dyDescent="0.25">
      <c r="C25" s="3"/>
      <c r="D25" s="8"/>
      <c r="E25" s="10" t="s">
        <v>15</v>
      </c>
      <c r="F25" s="8"/>
      <c r="G25" s="3"/>
    </row>
    <row r="26" spans="3:10" ht="18" customHeight="1" outlineLevel="1" x14ac:dyDescent="0.25">
      <c r="C26" s="3"/>
      <c r="D26" s="8"/>
      <c r="E26" s="10" t="s">
        <v>16</v>
      </c>
      <c r="F26" s="8"/>
      <c r="G26" s="3"/>
    </row>
    <row r="27" spans="3:10" ht="18" customHeight="1" x14ac:dyDescent="0.25">
      <c r="C27" s="3"/>
      <c r="D27" s="8"/>
      <c r="E27" s="9" t="s">
        <v>17</v>
      </c>
      <c r="F27" s="8"/>
      <c r="G27" s="3"/>
      <c r="J27" s="11"/>
    </row>
    <row r="28" spans="3:10" ht="18" customHeight="1" outlineLevel="1" x14ac:dyDescent="0.25">
      <c r="C28" s="3"/>
      <c r="D28" s="8"/>
      <c r="E28" s="10" t="s">
        <v>18</v>
      </c>
      <c r="F28" s="8"/>
      <c r="G28" s="3"/>
      <c r="J28" s="11"/>
    </row>
    <row r="29" spans="3:10" ht="18" customHeight="1" outlineLevel="1" x14ac:dyDescent="0.25">
      <c r="C29" s="3"/>
      <c r="D29" s="8"/>
      <c r="E29" s="10" t="s">
        <v>19</v>
      </c>
      <c r="F29" s="8"/>
      <c r="G29" s="3"/>
      <c r="J29" s="11"/>
    </row>
    <row r="30" spans="3:10" ht="18" customHeight="1" x14ac:dyDescent="0.25">
      <c r="C30" s="3"/>
      <c r="D30" s="8"/>
      <c r="E30" s="9" t="s">
        <v>20</v>
      </c>
      <c r="F30" s="8"/>
      <c r="G30" s="3"/>
      <c r="I30" s="11"/>
    </row>
    <row r="31" spans="3:10" ht="18" customHeight="1" outlineLevel="1" x14ac:dyDescent="0.25">
      <c r="C31" s="3"/>
      <c r="D31" s="8"/>
      <c r="E31" s="10" t="s">
        <v>21</v>
      </c>
      <c r="F31" s="8"/>
      <c r="G31" s="3"/>
      <c r="I31" s="11"/>
    </row>
    <row r="32" spans="3:10" ht="18" customHeight="1" outlineLevel="1" x14ac:dyDescent="0.25">
      <c r="C32" s="3"/>
      <c r="D32" s="8"/>
      <c r="E32" s="10" t="s">
        <v>22</v>
      </c>
      <c r="F32" s="8"/>
      <c r="G32" s="3"/>
      <c r="I32" s="11"/>
    </row>
    <row r="33" spans="2:9" ht="18" customHeight="1" outlineLevel="1" x14ac:dyDescent="0.25">
      <c r="C33" s="3"/>
      <c r="D33" s="8"/>
      <c r="E33" s="10" t="s">
        <v>23</v>
      </c>
      <c r="F33" s="8"/>
      <c r="G33" s="3"/>
      <c r="I33" s="11"/>
    </row>
    <row r="34" spans="2:9" ht="18.75" x14ac:dyDescent="0.25">
      <c r="C34" s="3"/>
      <c r="D34" s="8"/>
      <c r="E34" s="12"/>
      <c r="F34" s="8"/>
      <c r="G34" s="3"/>
    </row>
    <row r="35" spans="2:9" x14ac:dyDescent="0.25">
      <c r="C35" s="3"/>
      <c r="D35" s="8"/>
      <c r="E35" s="8"/>
      <c r="F35" s="8"/>
      <c r="G35" s="3"/>
    </row>
    <row r="36" spans="2:9" x14ac:dyDescent="0.25">
      <c r="C36" s="3"/>
      <c r="D36" s="3"/>
      <c r="E36" s="3"/>
      <c r="F36" s="3"/>
      <c r="G36" s="3"/>
    </row>
    <row r="37" spans="2:9" x14ac:dyDescent="0.25">
      <c r="C37" s="13"/>
      <c r="D37" s="13"/>
      <c r="E37" s="13"/>
      <c r="F37" s="13"/>
      <c r="G37" s="13"/>
    </row>
    <row r="38" spans="2:9" x14ac:dyDescent="0.25">
      <c r="C38" s="13"/>
      <c r="D38" s="13"/>
      <c r="E38" s="13"/>
      <c r="F38" s="13"/>
      <c r="G38" s="13"/>
    </row>
    <row r="39" spans="2:9" x14ac:dyDescent="0.25">
      <c r="C39" s="217" t="s">
        <v>24</v>
      </c>
      <c r="D39" s="217"/>
      <c r="E39" s="217"/>
      <c r="F39" s="217"/>
      <c r="G39" s="217"/>
      <c r="H39" s="11"/>
    </row>
    <row r="40" spans="2:9" x14ac:dyDescent="0.25">
      <c r="C40" s="13"/>
      <c r="D40" s="13"/>
      <c r="E40" s="13"/>
      <c r="F40" s="13"/>
      <c r="G40" s="13"/>
    </row>
    <row r="43" spans="2:9" x14ac:dyDescent="0.25">
      <c r="E43" s="11"/>
    </row>
    <row r="45" spans="2:9" ht="14.25" x14ac:dyDescent="0.25">
      <c r="B45" s="14"/>
    </row>
  </sheetData>
  <mergeCells count="3">
    <mergeCell ref="D5:F5"/>
    <mergeCell ref="D6:F6"/>
    <mergeCell ref="C39:G39"/>
  </mergeCells>
  <hyperlinks>
    <hyperlink ref="E13" location="'Alojados por municipio'!A1" tooltip="Alojados por municipio y tipología" display="Alojados por municipio y tipología"/>
    <hyperlink ref="E17" location="'pernocta municipio y catego'!A1" tooltip="Pernoctaciones por municipio y categoría" display="Pernoctaciones por municipio y categoría"/>
    <hyperlink ref="E16" location="'Pernoctaciones munic y tipologí'!A1" tooltip="Pernoctaciones por municipio y tipología" display="Pernoctaciones por municipio y tipología"/>
    <hyperlink ref="E14" location="'Alojados tipología y categoría'!A1" tooltip="Alojados por municipio y categoría" display="Alojados por municipio y categoría"/>
    <hyperlink ref="E19" location="'IO municipio y Tipología'!A1" tooltip="Indices de ocupación por municipio y tipología" display="Indices de ocupación por municipio y tipología"/>
    <hyperlink ref="E20" location="'IO municipio y catego'!A1" tooltip="Indices de ocupación por municipio y categoría" display="Indices de ocupación por municipio y categoría"/>
    <hyperlink ref="E22" location="'EM MUNICIPIO y tipología'!A1" tooltip="Estancia media por municipio y tipología" display="Estancia media por municipio y tipología"/>
    <hyperlink ref="E23" location="'EM municipio y catego'!A1" tooltip="Estancia media por municipio y categoría" display="Estancia media por municipio y categoría"/>
    <hyperlink ref="E24" location="'Nacionalidad-Zona (datos)'!A1" tooltip="Alojados por nacionalidad y municipio" display="Alojados por nacionalidad y municipio"/>
    <hyperlink ref="E25" location="'evolucion nac zonas'!A1" tooltip="Evolución de turistas alojados por nacionalidad y municipio" display="Evolución de turistas alojados por nacionalidad y municipio"/>
    <hyperlink ref="E26" location="'Nacionalidad-Zona'!A1" tooltip="Distribución por nacionalidad según municipio" display="Distribución por nacionalidad según municipio"/>
    <hyperlink ref="E28" location="'Ofe Aloj Estim zona cat '!A1" tooltip="Zonas y tipología de establecimiento" display="Zona turística y tipología de establecimiento"/>
    <hyperlink ref="E29" location="'Oferta Alojat Estim tipol categ'!A1" tooltip="Tipología y categoría de establecimiento" display="Tipología y categoría de establecimiento"/>
    <hyperlink ref="E31" location="'Plazas Autorizadas tipología'!A1" tooltip="Tipología del establecimiento - municipios" display="Tipología de establecimiento - municipios"/>
    <hyperlink ref="E32" location="'Cuotas Plazas Autorizadas05'!A1" tooltip="Distribución por tipología de establecimiento - municipios " display="Distribución por tipología de establecimiento - municipios "/>
    <hyperlink ref="E33" location="'Distrib Plazas Autor 03_04-05'!A1" tooltip="Distribución según tipología alojativa" display="Distribución según tipología y categoría alojativa"/>
    <hyperlink ref="E12" location="'SERIE ALOJADOS MUNICIPIOS'!A1" tooltip="Evolución mensual de alojados por municipio" display="Evolución mensual de alojados por municipio"/>
    <hyperlink ref="E15" location="'SERIE PERNOCTACIONES MUN'!A1" tooltip="Evolución mensual de pernoctaciones por municipio turístico" display="Evolución mensual de pernoctaciones por municipio turístico"/>
    <hyperlink ref="E18" location="'SERIE IO MUNICIPIOS'!A1" tooltip="Evolución mensual indices de ocupación por municipio turístico" display="Evolución mensual indices de ocupación por municipio turístico"/>
    <hyperlink ref="E21" location="'SERIE EM MUNICIPIOS'!A1" tooltip="Evolución mensual estancia media por municipio turístico" display="Evolución mensual estancia media por municipio turístico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7" orientation="landscape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R108"/>
  <sheetViews>
    <sheetView showGridLines="0" showRowColHeaders="0" zoomScaleNormal="100" workbookViewId="0">
      <selection activeCell="B1" sqref="B1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36" customHeight="1" x14ac:dyDescent="0.25">
      <c r="B5" s="219" t="s">
        <v>25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2:18" ht="15" customHeight="1" x14ac:dyDescent="0.25">
      <c r="B6" s="15"/>
      <c r="C6" s="220" t="s">
        <v>26</v>
      </c>
      <c r="D6" s="220"/>
      <c r="E6" s="221" t="s">
        <v>27</v>
      </c>
      <c r="F6" s="221"/>
      <c r="G6" s="220" t="s">
        <v>28</v>
      </c>
      <c r="H6" s="220"/>
      <c r="I6" s="221" t="s">
        <v>29</v>
      </c>
      <c r="J6" s="221"/>
      <c r="K6" s="220" t="s">
        <v>30</v>
      </c>
      <c r="L6" s="220"/>
      <c r="N6" s="16"/>
      <c r="O6" s="16"/>
      <c r="P6" s="16"/>
    </row>
    <row r="7" spans="2:18" ht="30" customHeight="1" x14ac:dyDescent="0.25">
      <c r="B7" s="15"/>
      <c r="C7" s="17" t="s">
        <v>31</v>
      </c>
      <c r="D7" s="17" t="s">
        <v>32</v>
      </c>
      <c r="E7" s="18" t="s">
        <v>31</v>
      </c>
      <c r="F7" s="18" t="s">
        <v>32</v>
      </c>
      <c r="G7" s="17" t="s">
        <v>31</v>
      </c>
      <c r="H7" s="17" t="s">
        <v>32</v>
      </c>
      <c r="I7" s="18" t="s">
        <v>31</v>
      </c>
      <c r="J7" s="18" t="s">
        <v>32</v>
      </c>
      <c r="K7" s="17" t="s">
        <v>31</v>
      </c>
      <c r="L7" s="17" t="s">
        <v>32</v>
      </c>
      <c r="N7" s="16"/>
      <c r="O7" s="16"/>
      <c r="P7" s="16"/>
    </row>
    <row r="8" spans="2:18" x14ac:dyDescent="0.25">
      <c r="B8" s="19" t="s">
        <v>37</v>
      </c>
      <c r="C8" s="20">
        <v>469162</v>
      </c>
      <c r="D8" s="21">
        <f t="shared" ref="D8:D13" si="0">C8/C21-1</f>
        <v>1.4292478018640198E-2</v>
      </c>
      <c r="E8" s="22">
        <v>165555</v>
      </c>
      <c r="F8" s="23">
        <f t="shared" ref="F8:F15" si="1">E8/E21-1</f>
        <v>4.9410893463073258E-3</v>
      </c>
      <c r="G8" s="20">
        <v>134556</v>
      </c>
      <c r="H8" s="21">
        <f t="shared" ref="H8:H15" si="2">G8/G21-1</f>
        <v>-1.9655691620741322E-3</v>
      </c>
      <c r="I8" s="22">
        <v>79448</v>
      </c>
      <c r="J8" s="23">
        <f t="shared" ref="J8:J15" si="3">I8/I21-1</f>
        <v>0.17464072387485952</v>
      </c>
      <c r="K8" s="20">
        <v>11955</v>
      </c>
      <c r="L8" s="21">
        <f t="shared" ref="L8:L15" si="4">K8/K21-1</f>
        <v>0.21617497456765</v>
      </c>
    </row>
    <row r="9" spans="2:18" x14ac:dyDescent="0.25">
      <c r="B9" s="19" t="s">
        <v>38</v>
      </c>
      <c r="C9" s="20">
        <v>424949</v>
      </c>
      <c r="D9" s="21">
        <f t="shared" si="0"/>
        <v>-2.7249440887438081E-2</v>
      </c>
      <c r="E9" s="22">
        <v>146168</v>
      </c>
      <c r="F9" s="23">
        <f>E9/E22-1</f>
        <v>-5.3689928201940962E-2</v>
      </c>
      <c r="G9" s="20">
        <v>126191</v>
      </c>
      <c r="H9" s="21">
        <f t="shared" si="2"/>
        <v>-2.0195353748680089E-2</v>
      </c>
      <c r="I9" s="22">
        <v>69354</v>
      </c>
      <c r="J9" s="23">
        <f t="shared" si="3"/>
        <v>0.3434449093444909</v>
      </c>
      <c r="K9" s="20">
        <v>13408</v>
      </c>
      <c r="L9" s="21">
        <f t="shared" si="4"/>
        <v>0.14110638297872335</v>
      </c>
    </row>
    <row r="10" spans="2:18" x14ac:dyDescent="0.25">
      <c r="B10" s="19" t="s">
        <v>39</v>
      </c>
      <c r="C10" s="20">
        <v>390241</v>
      </c>
      <c r="D10" s="21">
        <f t="shared" si="0"/>
        <v>-1.4632508155824175E-2</v>
      </c>
      <c r="E10" s="22">
        <v>140602</v>
      </c>
      <c r="F10" s="23">
        <f t="shared" si="1"/>
        <v>3.5688284250046109E-3</v>
      </c>
      <c r="G10" s="20">
        <v>110208</v>
      </c>
      <c r="H10" s="21">
        <f t="shared" si="2"/>
        <v>-3.3907219748238071E-2</v>
      </c>
      <c r="I10" s="22">
        <v>62331</v>
      </c>
      <c r="J10" s="23">
        <f t="shared" si="3"/>
        <v>0.10267659702443077</v>
      </c>
      <c r="K10" s="20">
        <v>12983</v>
      </c>
      <c r="L10" s="21">
        <f t="shared" si="4"/>
        <v>-4.8446203459396098E-2</v>
      </c>
      <c r="N10" s="24"/>
      <c r="O10" s="24"/>
      <c r="P10" s="24"/>
    </row>
    <row r="11" spans="2:18" x14ac:dyDescent="0.25">
      <c r="B11" s="19" t="s">
        <v>40</v>
      </c>
      <c r="C11" s="20">
        <v>369883</v>
      </c>
      <c r="D11" s="21">
        <f t="shared" si="0"/>
        <v>4.6860406536739507E-2</v>
      </c>
      <c r="E11" s="22">
        <v>136187</v>
      </c>
      <c r="F11" s="23">
        <f t="shared" si="1"/>
        <v>4.2891274715513239E-2</v>
      </c>
      <c r="G11" s="20">
        <v>105939</v>
      </c>
      <c r="H11" s="21">
        <f t="shared" si="2"/>
        <v>9.2853163877942624E-2</v>
      </c>
      <c r="I11" s="22">
        <v>50853</v>
      </c>
      <c r="J11" s="23">
        <f t="shared" si="3"/>
        <v>2.9979684818839392E-3</v>
      </c>
      <c r="K11" s="20">
        <v>12538</v>
      </c>
      <c r="L11" s="21">
        <f t="shared" si="4"/>
        <v>-8.3546524376873044E-2</v>
      </c>
    </row>
    <row r="12" spans="2:18" x14ac:dyDescent="0.25">
      <c r="B12" s="19" t="s">
        <v>41</v>
      </c>
      <c r="C12" s="20">
        <v>384784</v>
      </c>
      <c r="D12" s="21">
        <f t="shared" si="0"/>
        <v>-6.5023423983826767E-2</v>
      </c>
      <c r="E12" s="22">
        <v>139428</v>
      </c>
      <c r="F12" s="23">
        <f t="shared" si="1"/>
        <v>-9.4011540260955484E-2</v>
      </c>
      <c r="G12" s="20">
        <v>110313</v>
      </c>
      <c r="H12" s="21">
        <f t="shared" si="2"/>
        <v>-5.9067879015336278E-2</v>
      </c>
      <c r="I12" s="22">
        <v>53895</v>
      </c>
      <c r="J12" s="23">
        <f t="shared" si="3"/>
        <v>-4.2156148364050017E-2</v>
      </c>
      <c r="K12" s="20">
        <v>13383</v>
      </c>
      <c r="L12" s="21">
        <f t="shared" si="4"/>
        <v>-3.3648638890894644E-2</v>
      </c>
    </row>
    <row r="13" spans="2:18" x14ac:dyDescent="0.25">
      <c r="B13" s="19" t="s">
        <v>42</v>
      </c>
      <c r="C13" s="20">
        <v>466240</v>
      </c>
      <c r="D13" s="21">
        <f t="shared" si="0"/>
        <v>6.6854604906377846E-2</v>
      </c>
      <c r="E13" s="22">
        <v>168533</v>
      </c>
      <c r="F13" s="23">
        <f t="shared" si="1"/>
        <v>7.8514565094967459E-2</v>
      </c>
      <c r="G13" s="20">
        <v>134731</v>
      </c>
      <c r="H13" s="21">
        <f t="shared" si="2"/>
        <v>7.7744536524493757E-2</v>
      </c>
      <c r="I13" s="22">
        <v>64514</v>
      </c>
      <c r="J13" s="23">
        <f t="shared" si="3"/>
        <v>3.8504877499114576E-2</v>
      </c>
      <c r="K13" s="20">
        <v>16181</v>
      </c>
      <c r="L13" s="21">
        <f t="shared" si="4"/>
        <v>0.12095600969864906</v>
      </c>
    </row>
    <row r="14" spans="2:18" x14ac:dyDescent="0.25">
      <c r="B14" s="19" t="s">
        <v>43</v>
      </c>
      <c r="C14" s="20">
        <v>380684</v>
      </c>
      <c r="D14" s="21">
        <f>C14/C27-1</f>
        <v>-5.0267817270534088E-2</v>
      </c>
      <c r="E14" s="22">
        <v>132632</v>
      </c>
      <c r="F14" s="23">
        <f t="shared" si="1"/>
        <v>-5.4276831807421377E-2</v>
      </c>
      <c r="G14" s="20">
        <v>106392</v>
      </c>
      <c r="H14" s="21">
        <f t="shared" si="2"/>
        <v>-5.6348396824692837E-2</v>
      </c>
      <c r="I14" s="22">
        <v>53193</v>
      </c>
      <c r="J14" s="23">
        <f t="shared" si="3"/>
        <v>-4.1895567283272372E-2</v>
      </c>
      <c r="K14" s="20">
        <v>17051</v>
      </c>
      <c r="L14" s="21">
        <f t="shared" si="4"/>
        <v>-5.6757205288488155E-2</v>
      </c>
    </row>
    <row r="15" spans="2:18" x14ac:dyDescent="0.25">
      <c r="B15" s="19" t="s">
        <v>44</v>
      </c>
      <c r="C15" s="20">
        <v>387955</v>
      </c>
      <c r="D15" s="21">
        <f t="shared" ref="D15" si="5">C15/C28-1</f>
        <v>-3.2687968284442648E-2</v>
      </c>
      <c r="E15" s="22">
        <v>134920</v>
      </c>
      <c r="F15" s="23">
        <f t="shared" si="1"/>
        <v>-7.3606152156001081E-2</v>
      </c>
      <c r="G15" s="20">
        <v>108777</v>
      </c>
      <c r="H15" s="21">
        <f t="shared" si="2"/>
        <v>-3.2930005956561592E-2</v>
      </c>
      <c r="I15" s="22">
        <v>55856</v>
      </c>
      <c r="J15" s="23">
        <f t="shared" si="3"/>
        <v>-1.8641179261029261E-2</v>
      </c>
      <c r="K15" s="20">
        <v>16642</v>
      </c>
      <c r="L15" s="21">
        <f t="shared" si="4"/>
        <v>0.11317725752508356</v>
      </c>
    </row>
    <row r="16" spans="2:18" ht="27.75" customHeight="1" x14ac:dyDescent="0.25">
      <c r="B16" s="25" t="str">
        <f>actualizaciones!$A$2</f>
        <v>acum. agosto 2013</v>
      </c>
      <c r="C16" s="26">
        <v>3273898</v>
      </c>
      <c r="D16" s="27">
        <v>-7.6784559795903817E-3</v>
      </c>
      <c r="E16" s="28">
        <v>1164025</v>
      </c>
      <c r="F16" s="29">
        <v>-1.8474046616422157E-2</v>
      </c>
      <c r="G16" s="26">
        <v>937107</v>
      </c>
      <c r="H16" s="27">
        <v>-5.3030294988977156E-3</v>
      </c>
      <c r="I16" s="28">
        <v>489444</v>
      </c>
      <c r="J16" s="29">
        <v>7.0260412452740173E-2</v>
      </c>
      <c r="K16" s="26">
        <v>114141</v>
      </c>
      <c r="L16" s="27">
        <v>3.5611889380852135E-2</v>
      </c>
      <c r="O16" s="16"/>
      <c r="P16" s="16"/>
      <c r="Q16" s="16"/>
      <c r="R16" s="16"/>
    </row>
    <row r="17" spans="2:18" outlineLevel="1" x14ac:dyDescent="0.25">
      <c r="B17" s="19" t="s">
        <v>33</v>
      </c>
      <c r="C17" s="20">
        <v>391913</v>
      </c>
      <c r="D17" s="21">
        <f t="shared" ref="D17:D26" si="6">C17/C30-1</f>
        <v>-5.8654970900697267E-2</v>
      </c>
      <c r="E17" s="22">
        <v>137968</v>
      </c>
      <c r="F17" s="23">
        <f t="shared" ref="F17:F28" si="7">E17/E30-1</f>
        <v>-9.1987232222185633E-2</v>
      </c>
      <c r="G17" s="20">
        <v>109281</v>
      </c>
      <c r="H17" s="21">
        <f t="shared" ref="H17:H28" si="8">G17/G30-1</f>
        <v>-7.2262358544225913E-2</v>
      </c>
      <c r="I17" s="22">
        <v>56492</v>
      </c>
      <c r="J17" s="23">
        <f t="shared" ref="J17:J28" si="9">I17/I30-1</f>
        <v>-4.4128595600676834E-2</v>
      </c>
      <c r="K17" s="20">
        <v>14672</v>
      </c>
      <c r="L17" s="21">
        <f t="shared" ref="L17:L28" si="10">K17/K30-1</f>
        <v>0.17980057896429713</v>
      </c>
    </row>
    <row r="18" spans="2:18" outlineLevel="1" x14ac:dyDescent="0.25">
      <c r="B18" s="19" t="s">
        <v>34</v>
      </c>
      <c r="C18" s="20">
        <v>396985</v>
      </c>
      <c r="D18" s="21">
        <f t="shared" si="6"/>
        <v>-3.7215337229888679E-2</v>
      </c>
      <c r="E18" s="22">
        <v>143212</v>
      </c>
      <c r="F18" s="23">
        <f t="shared" si="7"/>
        <v>-8.0828929414942241E-3</v>
      </c>
      <c r="G18" s="20">
        <v>114279</v>
      </c>
      <c r="H18" s="21">
        <f t="shared" si="8"/>
        <v>-7.5494899321257858E-2</v>
      </c>
      <c r="I18" s="22">
        <v>53973</v>
      </c>
      <c r="J18" s="23">
        <f t="shared" si="9"/>
        <v>-6.9398944791199679E-2</v>
      </c>
      <c r="K18" s="20">
        <v>16473</v>
      </c>
      <c r="L18" s="21">
        <f t="shared" si="10"/>
        <v>8.4677684862053182E-2</v>
      </c>
    </row>
    <row r="19" spans="2:18" outlineLevel="1" x14ac:dyDescent="0.25">
      <c r="B19" s="19" t="s">
        <v>35</v>
      </c>
      <c r="C19" s="20">
        <v>425063</v>
      </c>
      <c r="D19" s="21">
        <f t="shared" si="6"/>
        <v>-7.3644179533839615E-2</v>
      </c>
      <c r="E19" s="22">
        <v>154993</v>
      </c>
      <c r="F19" s="23">
        <f t="shared" si="7"/>
        <v>-8.7836485834343669E-2</v>
      </c>
      <c r="G19" s="20">
        <v>125388</v>
      </c>
      <c r="H19" s="21">
        <f t="shared" si="8"/>
        <v>-8.7018254101165704E-2</v>
      </c>
      <c r="I19" s="22">
        <v>56241</v>
      </c>
      <c r="J19" s="23">
        <f t="shared" si="9"/>
        <v>-5.6991951710261612E-2</v>
      </c>
      <c r="K19" s="20">
        <v>14534</v>
      </c>
      <c r="L19" s="21">
        <f t="shared" si="10"/>
        <v>8.204288266825488E-2</v>
      </c>
    </row>
    <row r="20" spans="2:18" outlineLevel="1" x14ac:dyDescent="0.25">
      <c r="B20" s="19" t="s">
        <v>36</v>
      </c>
      <c r="C20" s="20">
        <v>387625</v>
      </c>
      <c r="D20" s="21">
        <f t="shared" si="6"/>
        <v>-7.9780453005595553E-2</v>
      </c>
      <c r="E20" s="22">
        <v>136535</v>
      </c>
      <c r="F20" s="23">
        <f t="shared" si="7"/>
        <v>-9.5603041704202196E-2</v>
      </c>
      <c r="G20" s="20">
        <v>111233</v>
      </c>
      <c r="H20" s="21">
        <f t="shared" si="8"/>
        <v>-8.2667392397964612E-2</v>
      </c>
      <c r="I20" s="22">
        <v>60270</v>
      </c>
      <c r="J20" s="23">
        <f t="shared" si="9"/>
        <v>5.5738508968609768E-2</v>
      </c>
      <c r="K20" s="20">
        <v>11944</v>
      </c>
      <c r="L20" s="21">
        <f t="shared" si="10"/>
        <v>-9.6041777037765841E-2</v>
      </c>
    </row>
    <row r="21" spans="2:18" outlineLevel="1" x14ac:dyDescent="0.25">
      <c r="B21" s="19" t="s">
        <v>37</v>
      </c>
      <c r="C21" s="20">
        <v>462551</v>
      </c>
      <c r="D21" s="21">
        <f t="shared" si="6"/>
        <v>-4.9910650097566012E-2</v>
      </c>
      <c r="E21" s="22">
        <v>164741</v>
      </c>
      <c r="F21" s="23">
        <f t="shared" si="7"/>
        <v>-2.4987719204796366E-2</v>
      </c>
      <c r="G21" s="20">
        <v>134821</v>
      </c>
      <c r="H21" s="21">
        <f t="shared" si="8"/>
        <v>-5.8038958135375296E-2</v>
      </c>
      <c r="I21" s="22">
        <v>67636</v>
      </c>
      <c r="J21" s="23">
        <f t="shared" si="9"/>
        <v>-0.10106326422115897</v>
      </c>
      <c r="K21" s="20">
        <v>9830</v>
      </c>
      <c r="L21" s="21">
        <f t="shared" si="10"/>
        <v>0.16579696394686905</v>
      </c>
    </row>
    <row r="22" spans="2:18" outlineLevel="1" x14ac:dyDescent="0.25">
      <c r="B22" s="19" t="s">
        <v>38</v>
      </c>
      <c r="C22" s="20">
        <v>436853</v>
      </c>
      <c r="D22" s="21">
        <f t="shared" si="6"/>
        <v>-0.10901785623234517</v>
      </c>
      <c r="E22" s="22">
        <v>154461</v>
      </c>
      <c r="F22" s="23">
        <f t="shared" si="7"/>
        <v>-0.13450256352786261</v>
      </c>
      <c r="G22" s="20">
        <v>128792</v>
      </c>
      <c r="H22" s="21">
        <f t="shared" si="8"/>
        <v>-9.4805349976455067E-2</v>
      </c>
      <c r="I22" s="22">
        <v>51624</v>
      </c>
      <c r="J22" s="23">
        <f t="shared" si="9"/>
        <v>-0.25581663543318434</v>
      </c>
      <c r="K22" s="20">
        <v>11750</v>
      </c>
      <c r="L22" s="21">
        <f t="shared" si="10"/>
        <v>-2.3762047191758007E-2</v>
      </c>
    </row>
    <row r="23" spans="2:18" outlineLevel="1" x14ac:dyDescent="0.25">
      <c r="B23" s="19" t="s">
        <v>39</v>
      </c>
      <c r="C23" s="20">
        <v>396036</v>
      </c>
      <c r="D23" s="21">
        <f t="shared" si="6"/>
        <v>3.1120877518661327E-2</v>
      </c>
      <c r="E23" s="22">
        <v>140102</v>
      </c>
      <c r="F23" s="23">
        <f t="shared" si="7"/>
        <v>-2.8549812284950349E-5</v>
      </c>
      <c r="G23" s="20">
        <v>114076</v>
      </c>
      <c r="H23" s="21">
        <f t="shared" si="8"/>
        <v>-2.118495001930587E-2</v>
      </c>
      <c r="I23" s="22">
        <v>56527</v>
      </c>
      <c r="J23" s="23">
        <f t="shared" si="9"/>
        <v>-4.0874574957275867E-3</v>
      </c>
      <c r="K23" s="20">
        <v>13644</v>
      </c>
      <c r="L23" s="21">
        <f t="shared" si="10"/>
        <v>0.13068699759675151</v>
      </c>
      <c r="N23" s="24"/>
      <c r="O23" s="24"/>
      <c r="P23" s="24"/>
    </row>
    <row r="24" spans="2:18" outlineLevel="1" x14ac:dyDescent="0.25">
      <c r="B24" s="19" t="s">
        <v>40</v>
      </c>
      <c r="C24" s="20">
        <v>353326</v>
      </c>
      <c r="D24" s="21">
        <f t="shared" si="6"/>
        <v>-1.355184544083976E-2</v>
      </c>
      <c r="E24" s="22">
        <v>130586</v>
      </c>
      <c r="F24" s="23">
        <f t="shared" si="7"/>
        <v>8.5808071056188151E-3</v>
      </c>
      <c r="G24" s="20">
        <v>96938</v>
      </c>
      <c r="H24" s="21">
        <f t="shared" si="8"/>
        <v>-5.0641961041631989E-2</v>
      </c>
      <c r="I24" s="22">
        <v>50701</v>
      </c>
      <c r="J24" s="23">
        <f t="shared" si="9"/>
        <v>-1.3599221789883265E-2</v>
      </c>
      <c r="K24" s="20">
        <v>13681</v>
      </c>
      <c r="L24" s="21">
        <f t="shared" si="10"/>
        <v>3.974768201854384E-2</v>
      </c>
    </row>
    <row r="25" spans="2:18" outlineLevel="1" x14ac:dyDescent="0.25">
      <c r="B25" s="19" t="s">
        <v>41</v>
      </c>
      <c r="C25" s="20">
        <v>411544</v>
      </c>
      <c r="D25" s="21">
        <f t="shared" si="6"/>
        <v>-0.13285952983466043</v>
      </c>
      <c r="E25" s="22">
        <v>153896</v>
      </c>
      <c r="F25" s="23">
        <f t="shared" si="7"/>
        <v>-0.10844364626480896</v>
      </c>
      <c r="G25" s="20">
        <v>117238</v>
      </c>
      <c r="H25" s="21">
        <f t="shared" si="8"/>
        <v>-0.16602289136914294</v>
      </c>
      <c r="I25" s="22">
        <v>56267</v>
      </c>
      <c r="J25" s="23">
        <f t="shared" si="9"/>
        <v>-9.4585244186982109E-2</v>
      </c>
      <c r="K25" s="20">
        <v>13849</v>
      </c>
      <c r="L25" s="21">
        <f t="shared" si="10"/>
        <v>9.9912636009848343E-2</v>
      </c>
    </row>
    <row r="26" spans="2:18" outlineLevel="1" x14ac:dyDescent="0.25">
      <c r="B26" s="19" t="s">
        <v>42</v>
      </c>
      <c r="C26" s="20">
        <v>437023</v>
      </c>
      <c r="D26" s="21">
        <f t="shared" si="6"/>
        <v>-3.7919814726757206E-2</v>
      </c>
      <c r="E26" s="22">
        <v>156264</v>
      </c>
      <c r="F26" s="23">
        <f t="shared" si="7"/>
        <v>-2.4891889699412806E-2</v>
      </c>
      <c r="G26" s="20">
        <v>125012</v>
      </c>
      <c r="H26" s="21">
        <f t="shared" si="8"/>
        <v>-4.7745277269957365E-2</v>
      </c>
      <c r="I26" s="22">
        <v>62122</v>
      </c>
      <c r="J26" s="23">
        <f t="shared" si="9"/>
        <v>-6.7349267355272691E-2</v>
      </c>
      <c r="K26" s="20">
        <v>14435</v>
      </c>
      <c r="L26" s="21">
        <f t="shared" si="10"/>
        <v>-9.464375313597595E-2</v>
      </c>
    </row>
    <row r="27" spans="2:18" outlineLevel="1" x14ac:dyDescent="0.25">
      <c r="B27" s="19" t="s">
        <v>43</v>
      </c>
      <c r="C27" s="20">
        <v>400833</v>
      </c>
      <c r="D27" s="21">
        <f>C27/C40-1</f>
        <v>-4.0217513630518953E-2</v>
      </c>
      <c r="E27" s="22">
        <v>140244</v>
      </c>
      <c r="F27" s="23">
        <f t="shared" si="7"/>
        <v>-3.6415104710602941E-2</v>
      </c>
      <c r="G27" s="20">
        <v>112745</v>
      </c>
      <c r="H27" s="21">
        <f t="shared" si="8"/>
        <v>-7.5481754817548152E-2</v>
      </c>
      <c r="I27" s="22">
        <v>55519</v>
      </c>
      <c r="J27" s="23">
        <f t="shared" si="9"/>
        <v>-2.0517977488444306E-2</v>
      </c>
      <c r="K27" s="20">
        <v>18077</v>
      </c>
      <c r="L27" s="21">
        <f t="shared" si="10"/>
        <v>0.31958537119497765</v>
      </c>
    </row>
    <row r="28" spans="2:18" outlineLevel="1" x14ac:dyDescent="0.25">
      <c r="B28" s="19" t="s">
        <v>44</v>
      </c>
      <c r="C28" s="20">
        <v>401065</v>
      </c>
      <c r="D28" s="21">
        <f t="shared" ref="D28" si="11">C28/C41-1</f>
        <v>4.0214233841684877E-2</v>
      </c>
      <c r="E28" s="22">
        <v>145640</v>
      </c>
      <c r="F28" s="23">
        <f t="shared" si="7"/>
        <v>7.9390489742677595E-2</v>
      </c>
      <c r="G28" s="20">
        <v>112481</v>
      </c>
      <c r="H28" s="21">
        <f t="shared" si="8"/>
        <v>-4.5881754177623191E-2</v>
      </c>
      <c r="I28" s="22">
        <v>56917</v>
      </c>
      <c r="J28" s="23">
        <f t="shared" si="9"/>
        <v>2.1445748537382014E-2</v>
      </c>
      <c r="K28" s="20">
        <v>14950</v>
      </c>
      <c r="L28" s="21">
        <f t="shared" si="10"/>
        <v>0.18575507614213205</v>
      </c>
    </row>
    <row r="29" spans="2:18" x14ac:dyDescent="0.25">
      <c r="B29" s="30">
        <v>2012</v>
      </c>
      <c r="C29" s="31">
        <v>4900817</v>
      </c>
      <c r="D29" s="32">
        <f>C29/C42-1</f>
        <v>-5.0266627107499406E-2</v>
      </c>
      <c r="E29" s="31">
        <v>1758642</v>
      </c>
      <c r="F29" s="32">
        <f>E29/E42-1</f>
        <v>-4.8126744531568399E-2</v>
      </c>
      <c r="G29" s="31">
        <v>1402284</v>
      </c>
      <c r="H29" s="32">
        <f>G29/G42-1</f>
        <v>-7.4864094579616847E-2</v>
      </c>
      <c r="I29" s="31">
        <v>684289</v>
      </c>
      <c r="J29" s="32">
        <f>I29/I42-1</f>
        <v>-5.9722268025371283E-2</v>
      </c>
      <c r="K29" s="31">
        <v>167839</v>
      </c>
      <c r="L29" s="32">
        <f>K29/K42-1</f>
        <v>8.4210254323236589E-2</v>
      </c>
      <c r="O29" s="16"/>
      <c r="P29" s="16"/>
      <c r="Q29" s="16"/>
      <c r="R29" s="16"/>
    </row>
    <row r="30" spans="2:18" hidden="1" outlineLevel="1" x14ac:dyDescent="0.25">
      <c r="B30" s="19" t="s">
        <v>33</v>
      </c>
      <c r="C30" s="20">
        <v>416333</v>
      </c>
      <c r="D30" s="21">
        <f t="shared" ref="D30:D41" si="12">C30/C43-1</f>
        <v>2.541285420489392E-2</v>
      </c>
      <c r="E30" s="22">
        <v>151945</v>
      </c>
      <c r="F30" s="23">
        <f t="shared" ref="F30:F41" si="13">E30/E43-1</f>
        <v>7.0910039186941498E-2</v>
      </c>
      <c r="G30" s="20">
        <v>117793</v>
      </c>
      <c r="H30" s="21">
        <f t="shared" ref="H30:H41" si="14">G30/G43-1</f>
        <v>2.3912451494314535E-3</v>
      </c>
      <c r="I30" s="22">
        <v>59100</v>
      </c>
      <c r="J30" s="23">
        <f t="shared" ref="J30:J41" si="15">I30/I43-1</f>
        <v>2.3784364335579511E-2</v>
      </c>
      <c r="K30" s="20">
        <v>12436</v>
      </c>
      <c r="L30" s="21">
        <f t="shared" ref="L30:L41" si="16">K30/K43-1</f>
        <v>-7.5252825698988723E-2</v>
      </c>
    </row>
    <row r="31" spans="2:18" hidden="1" outlineLevel="1" x14ac:dyDescent="0.25">
      <c r="B31" s="19" t="s">
        <v>34</v>
      </c>
      <c r="C31" s="20">
        <v>412330</v>
      </c>
      <c r="D31" s="21">
        <f t="shared" si="12"/>
        <v>3.9559902077203724E-2</v>
      </c>
      <c r="E31" s="22">
        <v>144379</v>
      </c>
      <c r="F31" s="23">
        <f t="shared" si="13"/>
        <v>4.6679715818471745E-2</v>
      </c>
      <c r="G31" s="20">
        <v>123611</v>
      </c>
      <c r="H31" s="21">
        <f t="shared" si="14"/>
        <v>2.5289892337552411E-2</v>
      </c>
      <c r="I31" s="22">
        <v>57998</v>
      </c>
      <c r="J31" s="23">
        <f t="shared" si="15"/>
        <v>3.4533195390817228E-2</v>
      </c>
      <c r="K31" s="20">
        <v>15187</v>
      </c>
      <c r="L31" s="21">
        <f t="shared" si="16"/>
        <v>7.5631924633450254E-3</v>
      </c>
    </row>
    <row r="32" spans="2:18" hidden="1" outlineLevel="1" x14ac:dyDescent="0.25">
      <c r="B32" s="19" t="s">
        <v>35</v>
      </c>
      <c r="C32" s="20">
        <v>458855</v>
      </c>
      <c r="D32" s="21">
        <f t="shared" si="12"/>
        <v>5.8227842262694063E-2</v>
      </c>
      <c r="E32" s="22">
        <v>169918</v>
      </c>
      <c r="F32" s="23">
        <f t="shared" si="13"/>
        <v>9.4007739011183533E-2</v>
      </c>
      <c r="G32" s="20">
        <v>137339</v>
      </c>
      <c r="H32" s="21">
        <f t="shared" si="14"/>
        <v>2.0455322247484808E-2</v>
      </c>
      <c r="I32" s="22">
        <v>59640</v>
      </c>
      <c r="J32" s="23">
        <f t="shared" si="15"/>
        <v>8.8182166511576954E-2</v>
      </c>
      <c r="K32" s="20">
        <v>13432</v>
      </c>
      <c r="L32" s="21">
        <f t="shared" si="16"/>
        <v>-3.2625135037810615E-2</v>
      </c>
    </row>
    <row r="33" spans="2:18" hidden="1" outlineLevel="1" x14ac:dyDescent="0.25">
      <c r="B33" s="19" t="s">
        <v>36</v>
      </c>
      <c r="C33" s="20">
        <v>421231</v>
      </c>
      <c r="D33" s="21">
        <f t="shared" si="12"/>
        <v>0.15826855444313992</v>
      </c>
      <c r="E33" s="22">
        <v>150968</v>
      </c>
      <c r="F33" s="23">
        <f t="shared" si="13"/>
        <v>0.14045703493862138</v>
      </c>
      <c r="G33" s="20">
        <v>121257</v>
      </c>
      <c r="H33" s="21">
        <f t="shared" si="14"/>
        <v>0.17703530416719238</v>
      </c>
      <c r="I33" s="22">
        <v>57088</v>
      </c>
      <c r="J33" s="23">
        <f t="shared" si="15"/>
        <v>2.0905237933439347E-2</v>
      </c>
      <c r="K33" s="20">
        <v>13213</v>
      </c>
      <c r="L33" s="21">
        <f t="shared" si="16"/>
        <v>0.26367635807192036</v>
      </c>
    </row>
    <row r="34" spans="2:18" hidden="1" outlineLevel="1" x14ac:dyDescent="0.25">
      <c r="B34" s="19" t="s">
        <v>37</v>
      </c>
      <c r="C34" s="20">
        <v>486850</v>
      </c>
      <c r="D34" s="21">
        <f t="shared" si="12"/>
        <v>4.6543622285564412E-2</v>
      </c>
      <c r="E34" s="22">
        <v>168963</v>
      </c>
      <c r="F34" s="23">
        <f t="shared" si="13"/>
        <v>2.250611217351306E-2</v>
      </c>
      <c r="G34" s="20">
        <v>143128</v>
      </c>
      <c r="H34" s="21">
        <f t="shared" si="14"/>
        <v>3.4311316664257907E-2</v>
      </c>
      <c r="I34" s="22">
        <v>75240</v>
      </c>
      <c r="J34" s="23">
        <f t="shared" si="15"/>
        <v>4.3348032282219728E-2</v>
      </c>
      <c r="K34" s="20">
        <v>8432</v>
      </c>
      <c r="L34" s="21">
        <f t="shared" si="16"/>
        <v>-0.13862498723056493</v>
      </c>
    </row>
    <row r="35" spans="2:18" hidden="1" outlineLevel="1" x14ac:dyDescent="0.25">
      <c r="B35" s="19" t="s">
        <v>38</v>
      </c>
      <c r="C35" s="20">
        <v>490305</v>
      </c>
      <c r="D35" s="21">
        <f t="shared" si="12"/>
        <v>8.6526806113562227E-2</v>
      </c>
      <c r="E35" s="22">
        <v>178465</v>
      </c>
      <c r="F35" s="23">
        <f t="shared" si="13"/>
        <v>9.2390938416242685E-2</v>
      </c>
      <c r="G35" s="20">
        <v>142281</v>
      </c>
      <c r="H35" s="21">
        <f t="shared" si="14"/>
        <v>4.1542831207999731E-2</v>
      </c>
      <c r="I35" s="22">
        <v>69370</v>
      </c>
      <c r="J35" s="23">
        <f t="shared" si="15"/>
        <v>0.1180234338485342</v>
      </c>
      <c r="K35" s="20">
        <v>12036</v>
      </c>
      <c r="L35" s="21">
        <f t="shared" si="16"/>
        <v>0.13429459994345483</v>
      </c>
    </row>
    <row r="36" spans="2:18" hidden="1" outlineLevel="1" x14ac:dyDescent="0.25">
      <c r="B36" s="19" t="s">
        <v>39</v>
      </c>
      <c r="C36" s="20">
        <v>384083</v>
      </c>
      <c r="D36" s="21">
        <f t="shared" si="12"/>
        <v>2.4377038643207172E-2</v>
      </c>
      <c r="E36" s="22">
        <v>140106</v>
      </c>
      <c r="F36" s="23">
        <f t="shared" si="13"/>
        <v>8.6960906770522151E-2</v>
      </c>
      <c r="G36" s="20">
        <v>116545</v>
      </c>
      <c r="H36" s="21">
        <f t="shared" si="14"/>
        <v>8.5239917683977318E-2</v>
      </c>
      <c r="I36" s="22">
        <v>56759</v>
      </c>
      <c r="J36" s="23">
        <f t="shared" si="15"/>
        <v>-0.12245087277168787</v>
      </c>
      <c r="K36" s="20">
        <v>12067</v>
      </c>
      <c r="L36" s="21">
        <f t="shared" si="16"/>
        <v>-4.849392840246014E-2</v>
      </c>
      <c r="N36" s="24"/>
      <c r="O36" s="24"/>
      <c r="P36" s="24"/>
    </row>
    <row r="37" spans="2:18" hidden="1" outlineLevel="1" x14ac:dyDescent="0.25">
      <c r="B37" s="19" t="s">
        <v>40</v>
      </c>
      <c r="C37" s="20">
        <v>358180</v>
      </c>
      <c r="D37" s="21">
        <f t="shared" si="12"/>
        <v>-8.6272512641953902E-3</v>
      </c>
      <c r="E37" s="22">
        <v>129475</v>
      </c>
      <c r="F37" s="23">
        <f t="shared" si="13"/>
        <v>-2.2970291052603731E-2</v>
      </c>
      <c r="G37" s="20">
        <v>102109</v>
      </c>
      <c r="H37" s="21">
        <f t="shared" si="14"/>
        <v>4.2586254376646426E-3</v>
      </c>
      <c r="I37" s="22">
        <v>51400</v>
      </c>
      <c r="J37" s="23">
        <f t="shared" si="15"/>
        <v>-9.1936965585471042E-2</v>
      </c>
      <c r="K37" s="20">
        <v>13158</v>
      </c>
      <c r="L37" s="21">
        <f t="shared" si="16"/>
        <v>6.0530345772547678E-2</v>
      </c>
    </row>
    <row r="38" spans="2:18" hidden="1" outlineLevel="1" x14ac:dyDescent="0.25">
      <c r="B38" s="19" t="s">
        <v>41</v>
      </c>
      <c r="C38" s="20">
        <v>474599</v>
      </c>
      <c r="D38" s="21">
        <f t="shared" si="12"/>
        <v>0.12318098019401291</v>
      </c>
      <c r="E38" s="22">
        <v>172615</v>
      </c>
      <c r="F38" s="23">
        <f t="shared" si="13"/>
        <v>0.10218950137602079</v>
      </c>
      <c r="G38" s="20">
        <v>140577</v>
      </c>
      <c r="H38" s="21">
        <f t="shared" si="14"/>
        <v>0.1159827573888399</v>
      </c>
      <c r="I38" s="22">
        <v>62145</v>
      </c>
      <c r="J38" s="23">
        <f t="shared" si="15"/>
        <v>3.9214046822742432E-2</v>
      </c>
      <c r="K38" s="20">
        <v>12591</v>
      </c>
      <c r="L38" s="21">
        <f t="shared" si="16"/>
        <v>-3.1758634378720174E-4</v>
      </c>
    </row>
    <row r="39" spans="2:18" hidden="1" outlineLevel="1" x14ac:dyDescent="0.25">
      <c r="B39" s="19" t="s">
        <v>42</v>
      </c>
      <c r="C39" s="20">
        <v>454248</v>
      </c>
      <c r="D39" s="21">
        <f t="shared" si="12"/>
        <v>0.12337243205947157</v>
      </c>
      <c r="E39" s="22">
        <v>160253</v>
      </c>
      <c r="F39" s="23">
        <f t="shared" si="13"/>
        <v>0.14198063123089311</v>
      </c>
      <c r="G39" s="20">
        <v>131280</v>
      </c>
      <c r="H39" s="21">
        <f t="shared" si="14"/>
        <v>9.3835924611308297E-2</v>
      </c>
      <c r="I39" s="22">
        <v>66608</v>
      </c>
      <c r="J39" s="23">
        <f t="shared" si="15"/>
        <v>0.12437542201215401</v>
      </c>
      <c r="K39" s="20">
        <v>15944</v>
      </c>
      <c r="L39" s="21">
        <f t="shared" si="16"/>
        <v>9.4003019075065142E-2</v>
      </c>
    </row>
    <row r="40" spans="2:18" hidden="1" outlineLevel="1" x14ac:dyDescent="0.25">
      <c r="B40" s="19" t="s">
        <v>43</v>
      </c>
      <c r="C40" s="20">
        <v>417629</v>
      </c>
      <c r="D40" s="21">
        <f>C40/C53-1</f>
        <v>0.13011064898375579</v>
      </c>
      <c r="E40" s="22">
        <v>145544</v>
      </c>
      <c r="F40" s="23">
        <f t="shared" si="13"/>
        <v>0.16046213093709882</v>
      </c>
      <c r="G40" s="20">
        <v>121950</v>
      </c>
      <c r="H40" s="21">
        <f t="shared" si="14"/>
        <v>0.11483892200241352</v>
      </c>
      <c r="I40" s="22">
        <v>56682</v>
      </c>
      <c r="J40" s="23">
        <f t="shared" si="15"/>
        <v>3.2665925777478177E-2</v>
      </c>
      <c r="K40" s="20">
        <v>13699</v>
      </c>
      <c r="L40" s="21">
        <f t="shared" si="16"/>
        <v>-0.18258845993197681</v>
      </c>
    </row>
    <row r="41" spans="2:18" hidden="1" outlineLevel="1" x14ac:dyDescent="0.25">
      <c r="B41" s="19" t="s">
        <v>44</v>
      </c>
      <c r="C41" s="20">
        <v>385560</v>
      </c>
      <c r="D41" s="21">
        <f t="shared" si="12"/>
        <v>8.69355923157622E-3</v>
      </c>
      <c r="E41" s="22">
        <v>134928</v>
      </c>
      <c r="F41" s="23">
        <f t="shared" si="13"/>
        <v>2.5779818606171734E-2</v>
      </c>
      <c r="G41" s="20">
        <v>117890</v>
      </c>
      <c r="H41" s="21">
        <f t="shared" si="14"/>
        <v>4.3191944319023179E-3</v>
      </c>
      <c r="I41" s="22">
        <v>55722</v>
      </c>
      <c r="J41" s="23">
        <f t="shared" si="15"/>
        <v>-3.5283933518005517E-2</v>
      </c>
      <c r="K41" s="20">
        <v>12608</v>
      </c>
      <c r="L41" s="21">
        <f t="shared" si="16"/>
        <v>-4.3979375189566294E-2</v>
      </c>
    </row>
    <row r="42" spans="2:18" ht="15" customHeight="1" collapsed="1" x14ac:dyDescent="0.25">
      <c r="B42" s="33">
        <v>2011</v>
      </c>
      <c r="C42" s="34">
        <v>5160203</v>
      </c>
      <c r="D42" s="35">
        <f>C42/C55-1</f>
        <v>6.8072009231421982E-2</v>
      </c>
      <c r="E42" s="34">
        <v>1847559</v>
      </c>
      <c r="F42" s="35">
        <f>E42/E55-1</f>
        <v>7.9532885407226583E-2</v>
      </c>
      <c r="G42" s="34">
        <v>1515760</v>
      </c>
      <c r="H42" s="35">
        <f>G42/G55-1</f>
        <v>5.8131027973707283E-2</v>
      </c>
      <c r="I42" s="34">
        <v>727752</v>
      </c>
      <c r="J42" s="35">
        <f>I42/I55-1</f>
        <v>2.2629164980439764E-2</v>
      </c>
      <c r="K42" s="34">
        <v>154803</v>
      </c>
      <c r="L42" s="35">
        <f>K42/K55-1</f>
        <v>-4.2710028494793439E-3</v>
      </c>
      <c r="O42" s="16"/>
      <c r="P42" s="16"/>
      <c r="Q42" s="16"/>
      <c r="R42" s="16"/>
    </row>
    <row r="43" spans="2:18" hidden="1" outlineLevel="1" x14ac:dyDescent="0.25">
      <c r="B43" s="19" t="s">
        <v>33</v>
      </c>
      <c r="C43" s="20">
        <v>406015</v>
      </c>
      <c r="D43" s="21">
        <f>C43/C56-1</f>
        <v>6.7008832719694489E-2</v>
      </c>
      <c r="E43" s="22">
        <v>141884</v>
      </c>
      <c r="F43" s="23">
        <f>E43/E56-1</f>
        <v>7.4284675898934616E-2</v>
      </c>
      <c r="G43" s="20">
        <v>117512</v>
      </c>
      <c r="H43" s="21">
        <f>G43/G56-1</f>
        <v>6.2802980970986244E-2</v>
      </c>
      <c r="I43" s="22">
        <v>57727</v>
      </c>
      <c r="J43" s="23">
        <f>I43/I56-1</f>
        <v>-8.4294348122650353E-2</v>
      </c>
      <c r="K43" s="20">
        <v>13448</v>
      </c>
      <c r="L43" s="21">
        <f>K43/K56-1</f>
        <v>2.7663151459575097E-2</v>
      </c>
    </row>
    <row r="44" spans="2:18" hidden="1" outlineLevel="1" x14ac:dyDescent="0.25">
      <c r="B44" s="19" t="s">
        <v>34</v>
      </c>
      <c r="C44" s="20">
        <v>396639</v>
      </c>
      <c r="D44" s="21">
        <f t="shared" ref="D44:F94" si="17">C44/C57-1</f>
        <v>6.6801684767698877E-2</v>
      </c>
      <c r="E44" s="22">
        <v>137940</v>
      </c>
      <c r="F44" s="23">
        <f t="shared" si="17"/>
        <v>5.3725163665808484E-2</v>
      </c>
      <c r="G44" s="20">
        <v>120562</v>
      </c>
      <c r="H44" s="21">
        <f t="shared" ref="H44:H54" si="18">G44/G57-1</f>
        <v>0.13570594219827425</v>
      </c>
      <c r="I44" s="22">
        <v>56062</v>
      </c>
      <c r="J44" s="23">
        <f t="shared" ref="J44:J54" si="19">I44/I57-1</f>
        <v>-8.2124496545400993E-2</v>
      </c>
      <c r="K44" s="20">
        <v>15073</v>
      </c>
      <c r="L44" s="21">
        <f t="shared" ref="L44:L54" si="20">K44/K57-1</f>
        <v>7.7412437455325334E-2</v>
      </c>
    </row>
    <row r="45" spans="2:18" hidden="1" outlineLevel="1" x14ac:dyDescent="0.25">
      <c r="B45" s="19" t="s">
        <v>35</v>
      </c>
      <c r="C45" s="20">
        <v>433607</v>
      </c>
      <c r="D45" s="21">
        <f t="shared" si="17"/>
        <v>7.0975693492495218E-2</v>
      </c>
      <c r="E45" s="22">
        <v>155317</v>
      </c>
      <c r="F45" s="23">
        <f t="shared" si="17"/>
        <v>6.8513600902599059E-2</v>
      </c>
      <c r="G45" s="20">
        <v>134586</v>
      </c>
      <c r="H45" s="21">
        <f t="shared" si="18"/>
        <v>0.10715695952615989</v>
      </c>
      <c r="I45" s="22">
        <v>54807</v>
      </c>
      <c r="J45" s="23">
        <f t="shared" si="19"/>
        <v>-6.4088114754098369E-2</v>
      </c>
      <c r="K45" s="20">
        <v>13885</v>
      </c>
      <c r="L45" s="21">
        <f t="shared" si="20"/>
        <v>8.4003435084706091E-2</v>
      </c>
    </row>
    <row r="46" spans="2:18" hidden="1" outlineLevel="1" x14ac:dyDescent="0.25">
      <c r="B46" s="19" t="s">
        <v>36</v>
      </c>
      <c r="C46" s="20">
        <v>363673</v>
      </c>
      <c r="D46" s="21">
        <f t="shared" si="17"/>
        <v>2.6704195768659567E-2</v>
      </c>
      <c r="E46" s="22">
        <v>132375</v>
      </c>
      <c r="F46" s="23">
        <f t="shared" si="17"/>
        <v>6.244231309442605E-2</v>
      </c>
      <c r="G46" s="20">
        <v>103019</v>
      </c>
      <c r="H46" s="21">
        <f t="shared" si="18"/>
        <v>-1.918426414303942E-2</v>
      </c>
      <c r="I46" s="22">
        <v>55919</v>
      </c>
      <c r="J46" s="23">
        <f t="shared" si="19"/>
        <v>-2.0408520776399652E-2</v>
      </c>
      <c r="K46" s="20">
        <v>10456</v>
      </c>
      <c r="L46" s="21">
        <f t="shared" si="20"/>
        <v>-5.9965836554886298E-2</v>
      </c>
    </row>
    <row r="47" spans="2:18" hidden="1" outlineLevel="1" x14ac:dyDescent="0.25">
      <c r="B47" s="19" t="s">
        <v>37</v>
      </c>
      <c r="C47" s="20">
        <v>465198</v>
      </c>
      <c r="D47" s="21">
        <f t="shared" si="17"/>
        <v>-5.5239406390156232E-3</v>
      </c>
      <c r="E47" s="22">
        <v>165244</v>
      </c>
      <c r="F47" s="23">
        <f t="shared" si="17"/>
        <v>-2.9460824621167614E-2</v>
      </c>
      <c r="G47" s="20">
        <v>138380</v>
      </c>
      <c r="H47" s="21">
        <f t="shared" si="18"/>
        <v>2.8083209509658147E-2</v>
      </c>
      <c r="I47" s="22">
        <v>72114</v>
      </c>
      <c r="J47" s="23">
        <f t="shared" si="19"/>
        <v>-0.17295716497505587</v>
      </c>
      <c r="K47" s="20">
        <v>9789</v>
      </c>
      <c r="L47" s="21">
        <f t="shared" si="20"/>
        <v>0.25871158544425876</v>
      </c>
    </row>
    <row r="48" spans="2:18" hidden="1" outlineLevel="1" x14ac:dyDescent="0.25">
      <c r="B48" s="19" t="s">
        <v>38</v>
      </c>
      <c r="C48" s="20">
        <v>451259</v>
      </c>
      <c r="D48" s="21">
        <f t="shared" si="17"/>
        <v>3.9300314374877576E-2</v>
      </c>
      <c r="E48" s="22">
        <v>163371</v>
      </c>
      <c r="F48" s="23">
        <f t="shared" si="17"/>
        <v>7.2466717432975392E-2</v>
      </c>
      <c r="G48" s="20">
        <v>136606</v>
      </c>
      <c r="H48" s="21">
        <f t="shared" si="18"/>
        <v>6.2263314644748435E-2</v>
      </c>
      <c r="I48" s="22">
        <v>62047</v>
      </c>
      <c r="J48" s="23">
        <f t="shared" si="19"/>
        <v>-0.14973826294296599</v>
      </c>
      <c r="K48" s="20">
        <v>10611</v>
      </c>
      <c r="L48" s="21">
        <f t="shared" si="20"/>
        <v>-0.10756938603868793</v>
      </c>
    </row>
    <row r="49" spans="2:17" hidden="1" outlineLevel="1" x14ac:dyDescent="0.25">
      <c r="B49" s="19" t="s">
        <v>39</v>
      </c>
      <c r="C49" s="20">
        <v>374943</v>
      </c>
      <c r="D49" s="21">
        <f t="shared" si="17"/>
        <v>7.1700518496075505E-2</v>
      </c>
      <c r="E49" s="22">
        <v>128897</v>
      </c>
      <c r="F49" s="23">
        <f t="shared" si="17"/>
        <v>6.1868239597320906E-2</v>
      </c>
      <c r="G49" s="20">
        <v>107391</v>
      </c>
      <c r="H49" s="21">
        <f t="shared" si="18"/>
        <v>6.1532530692129717E-2</v>
      </c>
      <c r="I49" s="22">
        <v>64679</v>
      </c>
      <c r="J49" s="23">
        <f t="shared" si="19"/>
        <v>4.2469860099284329E-2</v>
      </c>
      <c r="K49" s="20">
        <v>12682</v>
      </c>
      <c r="L49" s="21">
        <f t="shared" si="20"/>
        <v>-5.3333333333333011E-3</v>
      </c>
      <c r="N49" s="24"/>
      <c r="O49" s="24"/>
      <c r="P49" s="24"/>
    </row>
    <row r="50" spans="2:17" hidden="1" outlineLevel="1" x14ac:dyDescent="0.25">
      <c r="B50" s="19" t="s">
        <v>40</v>
      </c>
      <c r="C50" s="20">
        <v>361297</v>
      </c>
      <c r="D50" s="21">
        <f t="shared" si="17"/>
        <v>3.1413702243550334E-2</v>
      </c>
      <c r="E50" s="22">
        <v>132519</v>
      </c>
      <c r="F50" s="23">
        <f t="shared" si="17"/>
        <v>6.9693667514227009E-2</v>
      </c>
      <c r="G50" s="20">
        <v>101676</v>
      </c>
      <c r="H50" s="21">
        <f t="shared" si="18"/>
        <v>1.1520324717960939E-2</v>
      </c>
      <c r="I50" s="22">
        <v>56604</v>
      </c>
      <c r="J50" s="23">
        <f t="shared" si="19"/>
        <v>8.6423492934657453E-3</v>
      </c>
      <c r="K50" s="20">
        <v>12407</v>
      </c>
      <c r="L50" s="21">
        <f t="shared" si="20"/>
        <v>-7.918955024491614E-2</v>
      </c>
    </row>
    <row r="51" spans="2:17" hidden="1" outlineLevel="1" x14ac:dyDescent="0.25">
      <c r="B51" s="19" t="s">
        <v>41</v>
      </c>
      <c r="C51" s="20">
        <v>422549</v>
      </c>
      <c r="D51" s="21">
        <f t="shared" si="17"/>
        <v>9.8439404440409106E-3</v>
      </c>
      <c r="E51" s="22">
        <v>156611</v>
      </c>
      <c r="F51" s="23">
        <f t="shared" si="17"/>
        <v>9.4975074636257428E-2</v>
      </c>
      <c r="G51" s="20">
        <v>125967</v>
      </c>
      <c r="H51" s="21">
        <f t="shared" si="18"/>
        <v>1.8548915284662071E-2</v>
      </c>
      <c r="I51" s="22">
        <v>59800</v>
      </c>
      <c r="J51" s="23">
        <f t="shared" si="19"/>
        <v>-0.15080942913944906</v>
      </c>
      <c r="K51" s="20">
        <v>12595</v>
      </c>
      <c r="L51" s="21">
        <f t="shared" si="20"/>
        <v>-3.7005887300252338E-2</v>
      </c>
    </row>
    <row r="52" spans="2:17" hidden="1" outlineLevel="1" x14ac:dyDescent="0.25">
      <c r="B52" s="19" t="s">
        <v>42</v>
      </c>
      <c r="C52" s="20">
        <v>404361</v>
      </c>
      <c r="D52" s="21">
        <f t="shared" si="17"/>
        <v>-1.2568741025816399E-2</v>
      </c>
      <c r="E52" s="22">
        <v>140329</v>
      </c>
      <c r="F52" s="23">
        <f t="shared" si="17"/>
        <v>3.8927675074590384E-2</v>
      </c>
      <c r="G52" s="20">
        <v>120018</v>
      </c>
      <c r="H52" s="21">
        <f t="shared" si="18"/>
        <v>-4.1397432927852029E-2</v>
      </c>
      <c r="I52" s="22">
        <v>59240</v>
      </c>
      <c r="J52" s="23">
        <f t="shared" si="19"/>
        <v>-9.1257727530718369E-2</v>
      </c>
      <c r="K52" s="20">
        <v>14574</v>
      </c>
      <c r="L52" s="21">
        <f t="shared" si="20"/>
        <v>-6.8932473008369022E-2</v>
      </c>
    </row>
    <row r="53" spans="2:17" hidden="1" outlineLevel="1" x14ac:dyDescent="0.25">
      <c r="B53" s="19" t="s">
        <v>43</v>
      </c>
      <c r="C53" s="20">
        <v>369547</v>
      </c>
      <c r="D53" s="21">
        <f t="shared" si="17"/>
        <v>-4.1586484846284355E-2</v>
      </c>
      <c r="E53" s="22">
        <v>125419</v>
      </c>
      <c r="F53" s="23">
        <f t="shared" si="17"/>
        <v>-6.2582217172925114E-2</v>
      </c>
      <c r="G53" s="20">
        <v>109388</v>
      </c>
      <c r="H53" s="21">
        <f t="shared" si="18"/>
        <v>-4.6960218857272307E-2</v>
      </c>
      <c r="I53" s="22">
        <v>54889</v>
      </c>
      <c r="J53" s="23">
        <f t="shared" si="19"/>
        <v>-7.1534896309076723E-2</v>
      </c>
      <c r="K53" s="20">
        <v>16759</v>
      </c>
      <c r="L53" s="21">
        <f t="shared" si="20"/>
        <v>0.10460058001581851</v>
      </c>
    </row>
    <row r="54" spans="2:17" hidden="1" outlineLevel="1" x14ac:dyDescent="0.25">
      <c r="B54" s="19" t="s">
        <v>44</v>
      </c>
      <c r="C54" s="20">
        <v>382237</v>
      </c>
      <c r="D54" s="21">
        <f t="shared" si="17"/>
        <v>3.9581855908386032E-3</v>
      </c>
      <c r="E54" s="22">
        <v>131537</v>
      </c>
      <c r="F54" s="23">
        <f t="shared" si="17"/>
        <v>-3.5256410256410242E-2</v>
      </c>
      <c r="G54" s="20">
        <v>117383</v>
      </c>
      <c r="H54" s="21">
        <f t="shared" si="18"/>
        <v>2.2963363195872777E-2</v>
      </c>
      <c r="I54" s="22">
        <v>57760</v>
      </c>
      <c r="J54" s="23">
        <f t="shared" si="19"/>
        <v>8.664009703691633E-4</v>
      </c>
      <c r="K54" s="20">
        <v>13188</v>
      </c>
      <c r="L54" s="21">
        <f t="shared" si="20"/>
        <v>-2.8150331613854052E-2</v>
      </c>
    </row>
    <row r="55" spans="2:17" collapsed="1" x14ac:dyDescent="0.25">
      <c r="B55" s="33">
        <v>2010</v>
      </c>
      <c r="C55" s="34">
        <v>4831325</v>
      </c>
      <c r="D55" s="35">
        <f>C55/C68-1</f>
        <v>2.6242294141912259E-2</v>
      </c>
      <c r="E55" s="34">
        <v>1711443</v>
      </c>
      <c r="F55" s="35">
        <f>E55/E68-1</f>
        <v>3.7847681456564475E-2</v>
      </c>
      <c r="G55" s="34">
        <v>1432488</v>
      </c>
      <c r="H55" s="35">
        <f>G55/G68-1</f>
        <v>3.3093153690210819E-2</v>
      </c>
      <c r="I55" s="34">
        <v>711648</v>
      </c>
      <c r="J55" s="35">
        <f>I55/I68-1</f>
        <v>-7.6419928049711094E-2</v>
      </c>
      <c r="K55" s="34">
        <v>155467</v>
      </c>
      <c r="L55" s="35">
        <f>K55/K68-1</f>
        <v>7.0867314880191934E-3</v>
      </c>
    </row>
    <row r="56" spans="2:17" ht="15" hidden="1" customHeight="1" outlineLevel="1" x14ac:dyDescent="0.25">
      <c r="B56" s="19" t="s">
        <v>33</v>
      </c>
      <c r="C56" s="20">
        <v>380517</v>
      </c>
      <c r="D56" s="21">
        <f t="shared" si="17"/>
        <v>-7.2369046545247118E-2</v>
      </c>
      <c r="E56" s="22">
        <v>132073</v>
      </c>
      <c r="F56" s="23">
        <f t="shared" si="17"/>
        <v>-6.8806757290315268E-2</v>
      </c>
      <c r="G56" s="20">
        <v>110568</v>
      </c>
      <c r="H56" s="21">
        <f t="shared" ref="H56:H94" si="21">G56/G69-1</f>
        <v>-6.6692552482083944E-2</v>
      </c>
      <c r="I56" s="22">
        <v>63041</v>
      </c>
      <c r="J56" s="23">
        <f t="shared" ref="J56:J94" si="22">I56/I69-1</f>
        <v>-9.4056275687638302E-2</v>
      </c>
      <c r="K56" s="20">
        <v>13086</v>
      </c>
      <c r="L56" s="21">
        <f t="shared" ref="L56:L94" si="23">K56/K69-1</f>
        <v>-0.18881725762459711</v>
      </c>
      <c r="N56" s="24"/>
      <c r="O56" s="24"/>
      <c r="P56" s="24"/>
    </row>
    <row r="57" spans="2:17" ht="15" hidden="1" customHeight="1" outlineLevel="1" x14ac:dyDescent="0.25">
      <c r="B57" s="19" t="s">
        <v>34</v>
      </c>
      <c r="C57" s="20">
        <v>371802</v>
      </c>
      <c r="D57" s="21">
        <f t="shared" si="17"/>
        <v>-0.1388289248158614</v>
      </c>
      <c r="E57" s="22">
        <v>130907</v>
      </c>
      <c r="F57" s="23">
        <f t="shared" si="17"/>
        <v>-0.12197166849998664</v>
      </c>
      <c r="G57" s="20">
        <v>106156</v>
      </c>
      <c r="H57" s="21">
        <f t="shared" si="21"/>
        <v>-0.18952511833867769</v>
      </c>
      <c r="I57" s="22">
        <v>61078</v>
      </c>
      <c r="J57" s="23">
        <f t="shared" si="22"/>
        <v>-0.10979289035285889</v>
      </c>
      <c r="K57" s="20">
        <v>13990</v>
      </c>
      <c r="L57" s="21">
        <f t="shared" si="23"/>
        <v>-0.21593902370677576</v>
      </c>
      <c r="O57" s="24"/>
      <c r="P57" s="24"/>
      <c r="Q57" s="24"/>
    </row>
    <row r="58" spans="2:17" ht="15" hidden="1" customHeight="1" outlineLevel="1" x14ac:dyDescent="0.25">
      <c r="B58" s="19" t="s">
        <v>35</v>
      </c>
      <c r="C58" s="20">
        <v>404871</v>
      </c>
      <c r="D58" s="21">
        <f t="shared" si="17"/>
        <v>-8.3705814324543937E-2</v>
      </c>
      <c r="E58" s="22">
        <v>145358</v>
      </c>
      <c r="F58" s="23">
        <f t="shared" si="17"/>
        <v>-9.402092955130481E-2</v>
      </c>
      <c r="G58" s="20">
        <v>121560</v>
      </c>
      <c r="H58" s="21">
        <f t="shared" si="21"/>
        <v>-6.9176225554007043E-2</v>
      </c>
      <c r="I58" s="22">
        <v>58560</v>
      </c>
      <c r="J58" s="23">
        <f t="shared" si="22"/>
        <v>-0.12160439197804007</v>
      </c>
      <c r="K58" s="20">
        <v>12809</v>
      </c>
      <c r="L58" s="21">
        <f t="shared" si="23"/>
        <v>-0.31524644499091203</v>
      </c>
    </row>
    <row r="59" spans="2:17" ht="15" hidden="1" customHeight="1" outlineLevel="1" x14ac:dyDescent="0.25">
      <c r="B59" s="19" t="s">
        <v>36</v>
      </c>
      <c r="C59" s="20">
        <v>354214</v>
      </c>
      <c r="D59" s="21">
        <f t="shared" si="17"/>
        <v>-9.4912854949036563E-2</v>
      </c>
      <c r="E59" s="22">
        <v>124595</v>
      </c>
      <c r="F59" s="23">
        <f t="shared" si="17"/>
        <v>-9.3458963911525084E-2</v>
      </c>
      <c r="G59" s="20">
        <v>105034</v>
      </c>
      <c r="H59" s="21">
        <f t="shared" si="21"/>
        <v>-3.8475974257806467E-2</v>
      </c>
      <c r="I59" s="22">
        <v>57084</v>
      </c>
      <c r="J59" s="23">
        <f t="shared" si="22"/>
        <v>-0.18748576634024139</v>
      </c>
      <c r="K59" s="20">
        <v>11123</v>
      </c>
      <c r="L59" s="21">
        <f t="shared" si="23"/>
        <v>-0.2650323774283071</v>
      </c>
    </row>
    <row r="60" spans="2:17" ht="15" hidden="1" customHeight="1" outlineLevel="1" x14ac:dyDescent="0.25">
      <c r="B60" s="19" t="s">
        <v>37</v>
      </c>
      <c r="C60" s="20">
        <v>467782</v>
      </c>
      <c r="D60" s="21">
        <f t="shared" si="17"/>
        <v>-0.12032194672458696</v>
      </c>
      <c r="E60" s="22">
        <v>170260</v>
      </c>
      <c r="F60" s="23">
        <f t="shared" si="17"/>
        <v>-9.4352067575186993E-2</v>
      </c>
      <c r="G60" s="20">
        <v>134600</v>
      </c>
      <c r="H60" s="21">
        <f t="shared" si="21"/>
        <v>-7.405496508788223E-2</v>
      </c>
      <c r="I60" s="22">
        <v>87195</v>
      </c>
      <c r="J60" s="23">
        <f t="shared" si="22"/>
        <v>-0.18687170113956397</v>
      </c>
      <c r="K60" s="20">
        <v>7777</v>
      </c>
      <c r="L60" s="21">
        <f t="shared" si="23"/>
        <v>-0.36813454663633405</v>
      </c>
    </row>
    <row r="61" spans="2:17" ht="15" hidden="1" customHeight="1" outlineLevel="1" x14ac:dyDescent="0.25">
      <c r="B61" s="19" t="s">
        <v>38</v>
      </c>
      <c r="C61" s="20">
        <v>434195</v>
      </c>
      <c r="D61" s="21">
        <f t="shared" si="17"/>
        <v>-7.129030533126568E-2</v>
      </c>
      <c r="E61" s="22">
        <v>152332</v>
      </c>
      <c r="F61" s="23">
        <f t="shared" si="17"/>
        <v>-5.5440154272568876E-2</v>
      </c>
      <c r="G61" s="20">
        <v>128599</v>
      </c>
      <c r="H61" s="21">
        <f t="shared" si="21"/>
        <v>-3.1969347966818717E-2</v>
      </c>
      <c r="I61" s="22">
        <v>72974</v>
      </c>
      <c r="J61" s="23">
        <f t="shared" si="22"/>
        <v>-0.17509947549285587</v>
      </c>
      <c r="K61" s="20">
        <v>11890</v>
      </c>
      <c r="L61" s="21">
        <f t="shared" si="23"/>
        <v>-0.27220419905735449</v>
      </c>
      <c r="O61" s="16"/>
      <c r="P61" s="16"/>
      <c r="Q61" s="16"/>
    </row>
    <row r="62" spans="2:17" ht="15" hidden="1" customHeight="1" outlineLevel="1" x14ac:dyDescent="0.25">
      <c r="B62" s="19" t="s">
        <v>39</v>
      </c>
      <c r="C62" s="20">
        <v>349858</v>
      </c>
      <c r="D62" s="21">
        <f t="shared" si="17"/>
        <v>-0.13063854424733679</v>
      </c>
      <c r="E62" s="22">
        <v>121387</v>
      </c>
      <c r="F62" s="23">
        <f t="shared" si="17"/>
        <v>-0.17064422019226166</v>
      </c>
      <c r="G62" s="20">
        <v>101166</v>
      </c>
      <c r="H62" s="21">
        <f t="shared" si="21"/>
        <v>-0.16294194060847766</v>
      </c>
      <c r="I62" s="22">
        <v>62044</v>
      </c>
      <c r="J62" s="23">
        <f t="shared" si="22"/>
        <v>-0.1513029204568771</v>
      </c>
      <c r="K62" s="20">
        <v>12750</v>
      </c>
      <c r="L62" s="21">
        <f t="shared" si="23"/>
        <v>-0.17422279792746109</v>
      </c>
    </row>
    <row r="63" spans="2:17" ht="15" hidden="1" customHeight="1" outlineLevel="1" x14ac:dyDescent="0.25">
      <c r="B63" s="19" t="s">
        <v>40</v>
      </c>
      <c r="C63" s="20">
        <v>350293</v>
      </c>
      <c r="D63" s="21">
        <f t="shared" si="17"/>
        <v>-0.152212689231216</v>
      </c>
      <c r="E63" s="22">
        <v>123885</v>
      </c>
      <c r="F63" s="23">
        <f t="shared" si="17"/>
        <v>-0.19295788410800951</v>
      </c>
      <c r="G63" s="20">
        <v>100518</v>
      </c>
      <c r="H63" s="21">
        <f t="shared" si="21"/>
        <v>-0.11585891459231246</v>
      </c>
      <c r="I63" s="22">
        <v>56119</v>
      </c>
      <c r="J63" s="23">
        <f t="shared" si="22"/>
        <v>-0.2458340052679675</v>
      </c>
      <c r="K63" s="20">
        <v>13474</v>
      </c>
      <c r="L63" s="21">
        <f t="shared" si="23"/>
        <v>-0.22727533405975797</v>
      </c>
    </row>
    <row r="64" spans="2:17" ht="15" hidden="1" customHeight="1" outlineLevel="1" x14ac:dyDescent="0.25">
      <c r="B64" s="19" t="s">
        <v>41</v>
      </c>
      <c r="C64" s="20">
        <v>418430</v>
      </c>
      <c r="D64" s="21">
        <f t="shared" si="17"/>
        <v>-1.4331682818470082E-2</v>
      </c>
      <c r="E64" s="22">
        <v>143027</v>
      </c>
      <c r="F64" s="23">
        <f t="shared" si="17"/>
        <v>-7.1385905909545411E-2</v>
      </c>
      <c r="G64" s="20">
        <v>123673</v>
      </c>
      <c r="H64" s="21">
        <f t="shared" si="21"/>
        <v>4.0475509414278799E-2</v>
      </c>
      <c r="I64" s="22">
        <v>70420</v>
      </c>
      <c r="J64" s="23">
        <f t="shared" si="22"/>
        <v>-8.3955563649608433E-2</v>
      </c>
      <c r="K64" s="20">
        <v>13079</v>
      </c>
      <c r="L64" s="21">
        <f t="shared" si="23"/>
        <v>-0.25657932132097994</v>
      </c>
    </row>
    <row r="65" spans="2:12" ht="15" hidden="1" customHeight="1" outlineLevel="1" x14ac:dyDescent="0.25">
      <c r="B65" s="19" t="s">
        <v>42</v>
      </c>
      <c r="C65" s="20">
        <v>409508</v>
      </c>
      <c r="D65" s="21">
        <f t="shared" si="17"/>
        <v>-0.19401357652194617</v>
      </c>
      <c r="E65" s="22">
        <v>135071</v>
      </c>
      <c r="F65" s="23">
        <f t="shared" si="17"/>
        <v>-0.2637055934411574</v>
      </c>
      <c r="G65" s="20">
        <v>125201</v>
      </c>
      <c r="H65" s="21">
        <f t="shared" si="21"/>
        <v>-0.15002138507389728</v>
      </c>
      <c r="I65" s="22">
        <v>65189</v>
      </c>
      <c r="J65" s="23">
        <f t="shared" si="22"/>
        <v>-0.26371727393887368</v>
      </c>
      <c r="K65" s="20">
        <v>15653</v>
      </c>
      <c r="L65" s="21">
        <f t="shared" si="23"/>
        <v>-5.4256540390308694E-2</v>
      </c>
    </row>
    <row r="66" spans="2:12" ht="15" hidden="1" customHeight="1" outlineLevel="1" x14ac:dyDescent="0.25">
      <c r="B66" s="19" t="s">
        <v>43</v>
      </c>
      <c r="C66" s="20">
        <v>385582</v>
      </c>
      <c r="D66" s="21">
        <f t="shared" si="17"/>
        <v>-0.16162881209259039</v>
      </c>
      <c r="E66" s="22">
        <v>133792</v>
      </c>
      <c r="F66" s="23">
        <f t="shared" si="17"/>
        <v>-0.20482128210919204</v>
      </c>
      <c r="G66" s="20">
        <v>114778</v>
      </c>
      <c r="H66" s="21">
        <f t="shared" si="21"/>
        <v>-0.16227775669284439</v>
      </c>
      <c r="I66" s="22">
        <v>59118</v>
      </c>
      <c r="J66" s="23">
        <f t="shared" si="22"/>
        <v>-0.13854807215923992</v>
      </c>
      <c r="K66" s="20">
        <v>15172</v>
      </c>
      <c r="L66" s="21">
        <f t="shared" si="23"/>
        <v>-0.21611986566778607</v>
      </c>
    </row>
    <row r="67" spans="2:12" ht="15" hidden="1" customHeight="1" outlineLevel="1" x14ac:dyDescent="0.25">
      <c r="B67" s="19" t="s">
        <v>44</v>
      </c>
      <c r="C67" s="20">
        <v>380730</v>
      </c>
      <c r="D67" s="21">
        <f t="shared" si="17"/>
        <v>-7.081686992217151E-2</v>
      </c>
      <c r="E67" s="22">
        <v>136344</v>
      </c>
      <c r="F67" s="23">
        <f t="shared" si="17"/>
        <v>-7.3315616695325936E-2</v>
      </c>
      <c r="G67" s="20">
        <v>114748</v>
      </c>
      <c r="H67" s="21">
        <f t="shared" si="21"/>
        <v>-8.6466734071603102E-2</v>
      </c>
      <c r="I67" s="22">
        <v>57710</v>
      </c>
      <c r="J67" s="23">
        <f t="shared" si="22"/>
        <v>-0.12425263285683941</v>
      </c>
      <c r="K67" s="20">
        <v>13570</v>
      </c>
      <c r="L67" s="21">
        <f t="shared" si="23"/>
        <v>-0.20091861971499236</v>
      </c>
    </row>
    <row r="68" spans="2:12" collapsed="1" x14ac:dyDescent="0.25">
      <c r="B68" s="33">
        <v>2009</v>
      </c>
      <c r="C68" s="34">
        <v>4707782</v>
      </c>
      <c r="D68" s="35">
        <f t="shared" si="17"/>
        <v>-0.11045141390545221</v>
      </c>
      <c r="E68" s="34">
        <v>1649031</v>
      </c>
      <c r="F68" s="35">
        <f t="shared" si="17"/>
        <v>-0.12786598265284532</v>
      </c>
      <c r="G68" s="34">
        <v>1386601</v>
      </c>
      <c r="H68" s="35">
        <f t="shared" si="21"/>
        <v>-9.4211475926005761E-2</v>
      </c>
      <c r="I68" s="34">
        <v>770532</v>
      </c>
      <c r="J68" s="35">
        <f t="shared" si="22"/>
        <v>-0.16088823451900369</v>
      </c>
      <c r="K68" s="34">
        <v>154373</v>
      </c>
      <c r="L68" s="35">
        <f t="shared" si="23"/>
        <v>-0.22743196308640867</v>
      </c>
    </row>
    <row r="69" spans="2:12" ht="15" hidden="1" customHeight="1" outlineLevel="1" x14ac:dyDescent="0.25">
      <c r="B69" s="19" t="s">
        <v>33</v>
      </c>
      <c r="C69" s="20">
        <v>410203</v>
      </c>
      <c r="D69" s="21">
        <f t="shared" si="17"/>
        <v>-6.4181358592495297E-2</v>
      </c>
      <c r="E69" s="22">
        <v>141832</v>
      </c>
      <c r="F69" s="23">
        <f t="shared" si="17"/>
        <v>-5.1887107771702023E-2</v>
      </c>
      <c r="G69" s="20">
        <v>118469</v>
      </c>
      <c r="H69" s="21">
        <f t="shared" si="21"/>
        <v>-8.6831516795905506E-2</v>
      </c>
      <c r="I69" s="22">
        <v>69586</v>
      </c>
      <c r="J69" s="23">
        <f t="shared" si="22"/>
        <v>-0.11733218326652795</v>
      </c>
      <c r="K69" s="20">
        <v>16132</v>
      </c>
      <c r="L69" s="21">
        <f t="shared" si="23"/>
        <v>-4.5104770924588644E-2</v>
      </c>
    </row>
    <row r="70" spans="2:12" ht="15" hidden="1" customHeight="1" outlineLevel="1" x14ac:dyDescent="0.25">
      <c r="B70" s="19" t="s">
        <v>34</v>
      </c>
      <c r="C70" s="20">
        <v>431740</v>
      </c>
      <c r="D70" s="21">
        <f t="shared" si="17"/>
        <v>-5.6367888444473602E-2</v>
      </c>
      <c r="E70" s="22">
        <v>149092</v>
      </c>
      <c r="F70" s="23">
        <f t="shared" si="17"/>
        <v>-0.10064182993919502</v>
      </c>
      <c r="G70" s="20">
        <v>130980</v>
      </c>
      <c r="H70" s="21">
        <f t="shared" si="21"/>
        <v>-5.6934639034388335E-3</v>
      </c>
      <c r="I70" s="22">
        <v>68611</v>
      </c>
      <c r="J70" s="23">
        <f t="shared" si="22"/>
        <v>-9.9096614932114857E-2</v>
      </c>
      <c r="K70" s="20">
        <v>17843</v>
      </c>
      <c r="L70" s="21">
        <f t="shared" si="23"/>
        <v>-5.6375271034956875E-2</v>
      </c>
    </row>
    <row r="71" spans="2:12" ht="15" hidden="1" customHeight="1" outlineLevel="1" x14ac:dyDescent="0.25">
      <c r="B71" s="19" t="s">
        <v>35</v>
      </c>
      <c r="C71" s="20">
        <v>441857</v>
      </c>
      <c r="D71" s="21">
        <f t="shared" si="17"/>
        <v>-5.4131060229822059E-2</v>
      </c>
      <c r="E71" s="22">
        <v>160443</v>
      </c>
      <c r="F71" s="23">
        <f t="shared" si="17"/>
        <v>-6.0896591687299217E-2</v>
      </c>
      <c r="G71" s="20">
        <v>130594</v>
      </c>
      <c r="H71" s="21">
        <f t="shared" si="21"/>
        <v>-1.7691393498111996E-2</v>
      </c>
      <c r="I71" s="22">
        <v>66667</v>
      </c>
      <c r="J71" s="23">
        <f t="shared" si="22"/>
        <v>-0.15801106367930484</v>
      </c>
      <c r="K71" s="20">
        <v>18706</v>
      </c>
      <c r="L71" s="21">
        <f t="shared" si="23"/>
        <v>7.8404243053153522E-2</v>
      </c>
    </row>
    <row r="72" spans="2:12" ht="15" hidden="1" customHeight="1" outlineLevel="1" x14ac:dyDescent="0.25">
      <c r="B72" s="19" t="s">
        <v>36</v>
      </c>
      <c r="C72" s="20">
        <v>391359</v>
      </c>
      <c r="D72" s="21">
        <f t="shared" si="17"/>
        <v>-4.4741254951926934E-2</v>
      </c>
      <c r="E72" s="22">
        <v>137440</v>
      </c>
      <c r="F72" s="23">
        <f t="shared" si="17"/>
        <v>-3.4648423507266157E-2</v>
      </c>
      <c r="G72" s="20">
        <v>109237</v>
      </c>
      <c r="H72" s="21">
        <f t="shared" si="21"/>
        <v>-6.2497725701393669E-3</v>
      </c>
      <c r="I72" s="22">
        <v>70256</v>
      </c>
      <c r="J72" s="23">
        <f t="shared" si="22"/>
        <v>-0.13965221650746995</v>
      </c>
      <c r="K72" s="20">
        <v>15134</v>
      </c>
      <c r="L72" s="21">
        <f t="shared" si="23"/>
        <v>7.6004265908282909E-2</v>
      </c>
    </row>
    <row r="73" spans="2:12" ht="13.5" hidden="1" customHeight="1" outlineLevel="1" x14ac:dyDescent="0.25">
      <c r="B73" s="19" t="s">
        <v>37</v>
      </c>
      <c r="C73" s="20">
        <v>531765</v>
      </c>
      <c r="D73" s="21">
        <f t="shared" si="17"/>
        <v>6.0027393528467865E-3</v>
      </c>
      <c r="E73" s="22">
        <v>187998</v>
      </c>
      <c r="F73" s="23">
        <f t="shared" si="17"/>
        <v>1.26910936102822E-2</v>
      </c>
      <c r="G73" s="20">
        <v>145365</v>
      </c>
      <c r="H73" s="21">
        <f t="shared" si="21"/>
        <v>4.7388823241202305E-2</v>
      </c>
      <c r="I73" s="22">
        <v>107234</v>
      </c>
      <c r="J73" s="23">
        <f t="shared" si="22"/>
        <v>-6.2992057181304184E-2</v>
      </c>
      <c r="K73" s="20">
        <v>12308</v>
      </c>
      <c r="L73" s="21">
        <f t="shared" si="23"/>
        <v>0.23487508778970612</v>
      </c>
    </row>
    <row r="74" spans="2:12" ht="13.5" hidden="1" customHeight="1" outlineLevel="1" x14ac:dyDescent="0.25">
      <c r="B74" s="19" t="s">
        <v>38</v>
      </c>
      <c r="C74" s="20">
        <v>467525</v>
      </c>
      <c r="D74" s="21">
        <f t="shared" si="17"/>
        <v>2.8873029458640342E-3</v>
      </c>
      <c r="E74" s="22">
        <v>161273</v>
      </c>
      <c r="F74" s="23">
        <f t="shared" si="17"/>
        <v>5.9506359196352943E-3</v>
      </c>
      <c r="G74" s="20">
        <v>132846</v>
      </c>
      <c r="H74" s="21">
        <f t="shared" si="21"/>
        <v>6.1799638729478801E-2</v>
      </c>
      <c r="I74" s="22">
        <v>88464</v>
      </c>
      <c r="J74" s="23">
        <f t="shared" si="22"/>
        <v>-0.11488203629960181</v>
      </c>
      <c r="K74" s="20">
        <v>16337</v>
      </c>
      <c r="L74" s="21">
        <f t="shared" si="23"/>
        <v>0.13767409470752079</v>
      </c>
    </row>
    <row r="75" spans="2:12" ht="15" hidden="1" customHeight="1" outlineLevel="1" x14ac:dyDescent="0.25">
      <c r="B75" s="19" t="s">
        <v>39</v>
      </c>
      <c r="C75" s="20">
        <v>402431</v>
      </c>
      <c r="D75" s="21">
        <f t="shared" si="17"/>
        <v>-2.1998478673481037E-2</v>
      </c>
      <c r="E75" s="22">
        <v>146363</v>
      </c>
      <c r="F75" s="23">
        <f t="shared" si="17"/>
        <v>1.2850677480519934E-2</v>
      </c>
      <c r="G75" s="20">
        <v>120859</v>
      </c>
      <c r="H75" s="21">
        <f t="shared" si="21"/>
        <v>8.3237729896389778E-2</v>
      </c>
      <c r="I75" s="22">
        <v>73105</v>
      </c>
      <c r="J75" s="23">
        <f t="shared" si="22"/>
        <v>-0.11287876029948907</v>
      </c>
      <c r="K75" s="20">
        <v>15440</v>
      </c>
      <c r="L75" s="21">
        <f t="shared" si="23"/>
        <v>0.17227241667299364</v>
      </c>
    </row>
    <row r="76" spans="2:12" ht="15" hidden="1" customHeight="1" outlineLevel="1" x14ac:dyDescent="0.25">
      <c r="B76" s="19" t="s">
        <v>40</v>
      </c>
      <c r="C76" s="20">
        <v>413185</v>
      </c>
      <c r="D76" s="21">
        <f t="shared" si="17"/>
        <v>0.20972440587551566</v>
      </c>
      <c r="E76" s="22">
        <v>153505</v>
      </c>
      <c r="F76" s="23">
        <f t="shared" si="17"/>
        <v>0.32186036098098647</v>
      </c>
      <c r="G76" s="20">
        <v>113690</v>
      </c>
      <c r="H76" s="21">
        <f t="shared" si="21"/>
        <v>0.16663759222583652</v>
      </c>
      <c r="I76" s="22">
        <v>74412</v>
      </c>
      <c r="J76" s="23">
        <f t="shared" si="22"/>
        <v>0.20277369195209083</v>
      </c>
      <c r="K76" s="20">
        <v>17437</v>
      </c>
      <c r="L76" s="21">
        <f t="shared" si="23"/>
        <v>0.18409615645796551</v>
      </c>
    </row>
    <row r="77" spans="2:12" ht="15" hidden="1" customHeight="1" outlineLevel="1" x14ac:dyDescent="0.25">
      <c r="B77" s="19" t="s">
        <v>41</v>
      </c>
      <c r="C77" s="20">
        <v>424514</v>
      </c>
      <c r="D77" s="21">
        <f t="shared" si="17"/>
        <v>-3.1314106294082933E-2</v>
      </c>
      <c r="E77" s="22">
        <v>154022</v>
      </c>
      <c r="F77" s="23">
        <f t="shared" si="17"/>
        <v>-4.3288134119298549E-2</v>
      </c>
      <c r="G77" s="20">
        <v>118862</v>
      </c>
      <c r="H77" s="21">
        <f t="shared" si="21"/>
        <v>4.3509560514810364E-2</v>
      </c>
      <c r="I77" s="22">
        <v>76874</v>
      </c>
      <c r="J77" s="23">
        <f t="shared" si="22"/>
        <v>-4.4972296071756901E-2</v>
      </c>
      <c r="K77" s="20">
        <v>17593</v>
      </c>
      <c r="L77" s="21">
        <f t="shared" si="23"/>
        <v>0.13561838368190027</v>
      </c>
    </row>
    <row r="78" spans="2:12" ht="15" hidden="1" customHeight="1" outlineLevel="1" x14ac:dyDescent="0.25">
      <c r="B78" s="19" t="s">
        <v>42</v>
      </c>
      <c r="C78" s="20">
        <v>508083</v>
      </c>
      <c r="D78" s="21">
        <f t="shared" si="17"/>
        <v>3.8962924489140738E-2</v>
      </c>
      <c r="E78" s="22">
        <v>183447</v>
      </c>
      <c r="F78" s="23">
        <f t="shared" si="17"/>
        <v>5.2170621332828571E-2</v>
      </c>
      <c r="G78" s="20">
        <v>147299</v>
      </c>
      <c r="H78" s="21">
        <f t="shared" si="21"/>
        <v>6.5538668537822087E-2</v>
      </c>
      <c r="I78" s="22">
        <v>88538</v>
      </c>
      <c r="J78" s="23">
        <f t="shared" si="22"/>
        <v>0.10897066559783553</v>
      </c>
      <c r="K78" s="20">
        <v>16551</v>
      </c>
      <c r="L78" s="21">
        <f t="shared" si="23"/>
        <v>-0.12916973587288227</v>
      </c>
    </row>
    <row r="79" spans="2:12" ht="15" hidden="1" customHeight="1" outlineLevel="1" x14ac:dyDescent="0.25">
      <c r="B79" s="19" t="s">
        <v>43</v>
      </c>
      <c r="C79" s="20">
        <v>459918</v>
      </c>
      <c r="D79" s="21">
        <f t="shared" si="17"/>
        <v>8.5003986921011743E-2</v>
      </c>
      <c r="E79" s="22">
        <v>168254</v>
      </c>
      <c r="F79" s="23">
        <f t="shared" si="17"/>
        <v>0.11124026655923291</v>
      </c>
      <c r="G79" s="20">
        <v>137012</v>
      </c>
      <c r="H79" s="21">
        <f t="shared" si="21"/>
        <v>9.899735301195145E-2</v>
      </c>
      <c r="I79" s="22">
        <v>68626</v>
      </c>
      <c r="J79" s="23">
        <f t="shared" si="22"/>
        <v>6.2020732225855912E-3</v>
      </c>
      <c r="K79" s="20">
        <v>19355</v>
      </c>
      <c r="L79" s="21">
        <f t="shared" si="23"/>
        <v>0.27151491262646177</v>
      </c>
    </row>
    <row r="80" spans="2:12" ht="15" hidden="1" customHeight="1" outlineLevel="1" x14ac:dyDescent="0.25">
      <c r="B80" s="19" t="s">
        <v>44</v>
      </c>
      <c r="C80" s="20">
        <v>409747</v>
      </c>
      <c r="D80" s="21">
        <f t="shared" si="17"/>
        <v>6.4378104075888398E-3</v>
      </c>
      <c r="E80" s="22">
        <v>147131</v>
      </c>
      <c r="F80" s="23">
        <f t="shared" si="17"/>
        <v>6.0652060939252461E-3</v>
      </c>
      <c r="G80" s="20">
        <v>125609</v>
      </c>
      <c r="H80" s="21">
        <f t="shared" si="21"/>
        <v>3.8176708818910665E-2</v>
      </c>
      <c r="I80" s="22">
        <v>65898</v>
      </c>
      <c r="J80" s="23">
        <f t="shared" si="22"/>
        <v>-6.3481053695019218E-3</v>
      </c>
      <c r="K80" s="20">
        <v>16982</v>
      </c>
      <c r="L80" s="21">
        <f t="shared" si="23"/>
        <v>0.17060729303095057</v>
      </c>
    </row>
    <row r="81" spans="2:14" collapsed="1" x14ac:dyDescent="0.25">
      <c r="B81" s="33">
        <v>2008</v>
      </c>
      <c r="C81" s="34">
        <v>5292327</v>
      </c>
      <c r="D81" s="35">
        <f t="shared" si="17"/>
        <v>2.5655529758368267E-3</v>
      </c>
      <c r="E81" s="34">
        <v>1890800</v>
      </c>
      <c r="F81" s="35">
        <f t="shared" si="17"/>
        <v>1.2106957459176781E-2</v>
      </c>
      <c r="G81" s="34">
        <v>1530822</v>
      </c>
      <c r="H81" s="35">
        <f t="shared" si="21"/>
        <v>3.780039374562727E-2</v>
      </c>
      <c r="I81" s="34">
        <v>918271</v>
      </c>
      <c r="J81" s="35">
        <f t="shared" si="22"/>
        <v>-5.2693096088199387E-2</v>
      </c>
      <c r="K81" s="34">
        <v>199818</v>
      </c>
      <c r="L81" s="35">
        <f t="shared" si="23"/>
        <v>8.7948166498788449E-2</v>
      </c>
    </row>
    <row r="82" spans="2:14" ht="15" hidden="1" customHeight="1" outlineLevel="1" x14ac:dyDescent="0.25">
      <c r="B82" s="19" t="s">
        <v>33</v>
      </c>
      <c r="C82" s="20">
        <v>438336</v>
      </c>
      <c r="D82" s="21">
        <f t="shared" si="17"/>
        <v>-3.96487545817239E-2</v>
      </c>
      <c r="E82" s="22">
        <v>149594</v>
      </c>
      <c r="F82" s="23">
        <f t="shared" si="17"/>
        <v>-6.4154295616488111E-2</v>
      </c>
      <c r="G82" s="20">
        <v>129734</v>
      </c>
      <c r="H82" s="21">
        <f t="shared" si="21"/>
        <v>-2.2218537555960816E-2</v>
      </c>
      <c r="I82" s="22">
        <v>78836</v>
      </c>
      <c r="J82" s="23">
        <f t="shared" si="22"/>
        <v>3.436241258511874E-2</v>
      </c>
      <c r="K82" s="20">
        <v>16894</v>
      </c>
      <c r="L82" s="21">
        <f t="shared" si="23"/>
        <v>3.8623804147601692E-3</v>
      </c>
    </row>
    <row r="83" spans="2:14" ht="15" hidden="1" customHeight="1" outlineLevel="1" x14ac:dyDescent="0.25">
      <c r="B83" s="19" t="s">
        <v>34</v>
      </c>
      <c r="C83" s="20">
        <v>457530</v>
      </c>
      <c r="D83" s="21">
        <f t="shared" si="17"/>
        <v>5.778234000790694E-2</v>
      </c>
      <c r="E83" s="22">
        <v>165776</v>
      </c>
      <c r="F83" s="23">
        <f t="shared" si="17"/>
        <v>8.8654811001076972E-2</v>
      </c>
      <c r="G83" s="20">
        <v>131730</v>
      </c>
      <c r="H83" s="21">
        <f t="shared" si="21"/>
        <v>7.21000073247553E-2</v>
      </c>
      <c r="I83" s="22">
        <v>76158</v>
      </c>
      <c r="J83" s="23">
        <f t="shared" si="22"/>
        <v>3.5895482800364586E-2</v>
      </c>
      <c r="K83" s="20">
        <v>18909</v>
      </c>
      <c r="L83" s="21">
        <f t="shared" si="23"/>
        <v>4.5447006137004475E-2</v>
      </c>
    </row>
    <row r="84" spans="2:14" ht="15" hidden="1" customHeight="1" outlineLevel="1" x14ac:dyDescent="0.25">
      <c r="B84" s="19" t="s">
        <v>35</v>
      </c>
      <c r="C84" s="20">
        <v>467144</v>
      </c>
      <c r="D84" s="21">
        <f t="shared" si="17"/>
        <v>-4.2374670725582431E-2</v>
      </c>
      <c r="E84" s="22">
        <v>170847</v>
      </c>
      <c r="F84" s="23">
        <f t="shared" si="17"/>
        <v>-3.4004104918551881E-2</v>
      </c>
      <c r="G84" s="20">
        <v>132946</v>
      </c>
      <c r="H84" s="21">
        <f t="shared" si="21"/>
        <v>-8.5439511302505378E-2</v>
      </c>
      <c r="I84" s="22">
        <v>79178</v>
      </c>
      <c r="J84" s="23">
        <f t="shared" si="22"/>
        <v>1.6699137211244608E-3</v>
      </c>
      <c r="K84" s="20">
        <v>17346</v>
      </c>
      <c r="L84" s="21">
        <f t="shared" si="23"/>
        <v>0.10266353060835298</v>
      </c>
    </row>
    <row r="85" spans="2:14" ht="15" hidden="1" customHeight="1" outlineLevel="1" x14ac:dyDescent="0.25">
      <c r="B85" s="19" t="s">
        <v>36</v>
      </c>
      <c r="C85" s="20">
        <v>409689</v>
      </c>
      <c r="D85" s="21">
        <f t="shared" si="17"/>
        <v>-0.11690873113384459</v>
      </c>
      <c r="E85" s="22">
        <v>142373</v>
      </c>
      <c r="F85" s="23">
        <f t="shared" si="17"/>
        <v>-0.12996211195306773</v>
      </c>
      <c r="G85" s="20">
        <v>109924</v>
      </c>
      <c r="H85" s="21">
        <f t="shared" si="21"/>
        <v>-0.12626977187822908</v>
      </c>
      <c r="I85" s="22">
        <v>81660</v>
      </c>
      <c r="J85" s="23">
        <f t="shared" si="22"/>
        <v>-0.10450707314398511</v>
      </c>
      <c r="K85" s="20">
        <v>14065</v>
      </c>
      <c r="L85" s="21">
        <f t="shared" si="23"/>
        <v>-2.3467333194473361E-2</v>
      </c>
    </row>
    <row r="86" spans="2:14" ht="15" hidden="1" customHeight="1" outlineLevel="1" x14ac:dyDescent="0.25">
      <c r="B86" s="19" t="s">
        <v>37</v>
      </c>
      <c r="C86" s="20">
        <v>528592</v>
      </c>
      <c r="D86" s="21">
        <f t="shared" si="17"/>
        <v>-8.2683081957001248E-3</v>
      </c>
      <c r="E86" s="22">
        <v>185642</v>
      </c>
      <c r="F86" s="23">
        <f t="shared" si="17"/>
        <v>1.8695640244738909E-2</v>
      </c>
      <c r="G86" s="20">
        <v>138788</v>
      </c>
      <c r="H86" s="21">
        <f t="shared" si="21"/>
        <v>-3.8484720422881646E-2</v>
      </c>
      <c r="I86" s="22">
        <v>114443</v>
      </c>
      <c r="J86" s="23">
        <f t="shared" si="22"/>
        <v>1.3406653738189389E-2</v>
      </c>
      <c r="K86" s="20">
        <v>9967</v>
      </c>
      <c r="L86" s="21">
        <f t="shared" si="23"/>
        <v>-0.1125456326239872</v>
      </c>
    </row>
    <row r="87" spans="2:14" ht="15" hidden="1" customHeight="1" outlineLevel="1" x14ac:dyDescent="0.25">
      <c r="B87" s="19" t="s">
        <v>38</v>
      </c>
      <c r="C87" s="20">
        <v>466179</v>
      </c>
      <c r="D87" s="21">
        <f t="shared" si="17"/>
        <v>-4.1072023630761123E-2</v>
      </c>
      <c r="E87" s="22">
        <v>160319</v>
      </c>
      <c r="F87" s="23">
        <f t="shared" si="17"/>
        <v>-4.5686155457932975E-2</v>
      </c>
      <c r="G87" s="20">
        <v>125114</v>
      </c>
      <c r="H87" s="21">
        <f t="shared" si="21"/>
        <v>-2.0051067562698699E-2</v>
      </c>
      <c r="I87" s="22">
        <v>99946</v>
      </c>
      <c r="J87" s="23">
        <f t="shared" si="22"/>
        <v>-3.1343283582089598E-2</v>
      </c>
      <c r="K87" s="20">
        <v>14360</v>
      </c>
      <c r="L87" s="21">
        <f t="shared" si="23"/>
        <v>-2.6968423905678329E-2</v>
      </c>
    </row>
    <row r="88" spans="2:14" ht="15" hidden="1" customHeight="1" outlineLevel="1" thickBot="1" x14ac:dyDescent="0.3">
      <c r="B88" s="19" t="s">
        <v>39</v>
      </c>
      <c r="C88" s="20">
        <v>411483</v>
      </c>
      <c r="D88" s="21">
        <f t="shared" si="17"/>
        <v>-3.2075724679442752E-2</v>
      </c>
      <c r="E88" s="22">
        <v>144506</v>
      </c>
      <c r="F88" s="23">
        <f t="shared" si="17"/>
        <v>-4.3272732087763721E-2</v>
      </c>
      <c r="G88" s="20">
        <v>111572</v>
      </c>
      <c r="H88" s="21">
        <f t="shared" si="21"/>
        <v>-2.6031391308902307E-2</v>
      </c>
      <c r="I88" s="22">
        <v>82407</v>
      </c>
      <c r="J88" s="23">
        <f t="shared" si="22"/>
        <v>2.8737282316958934E-2</v>
      </c>
      <c r="K88" s="20">
        <v>13171</v>
      </c>
      <c r="L88" s="21">
        <f t="shared" si="23"/>
        <v>-0.1635867149298279</v>
      </c>
    </row>
    <row r="89" spans="2:14" ht="16.5" hidden="1" customHeight="1" outlineLevel="1" thickBot="1" x14ac:dyDescent="0.3">
      <c r="B89" s="19" t="s">
        <v>40</v>
      </c>
      <c r="C89" s="20">
        <v>341553</v>
      </c>
      <c r="D89" s="21">
        <f t="shared" si="17"/>
        <v>-9.2574880844212726E-2</v>
      </c>
      <c r="E89" s="22">
        <v>116128</v>
      </c>
      <c r="F89" s="23">
        <f t="shared" si="17"/>
        <v>-0.12235674662555363</v>
      </c>
      <c r="G89" s="20">
        <v>97451</v>
      </c>
      <c r="H89" s="21">
        <f t="shared" si="21"/>
        <v>-5.3726792511458066E-2</v>
      </c>
      <c r="I89" s="22">
        <v>61867</v>
      </c>
      <c r="J89" s="23">
        <f t="shared" si="22"/>
        <v>-0.10985295387183103</v>
      </c>
      <c r="K89" s="20">
        <v>14726</v>
      </c>
      <c r="L89" s="21">
        <f t="shared" si="23"/>
        <v>-1.6948003525184552E-3</v>
      </c>
      <c r="N89" s="36" t="s">
        <v>45</v>
      </c>
    </row>
    <row r="90" spans="2:14" ht="15" hidden="1" customHeight="1" outlineLevel="1" x14ac:dyDescent="0.25">
      <c r="B90" s="19" t="s">
        <v>41</v>
      </c>
      <c r="C90" s="20">
        <v>438237</v>
      </c>
      <c r="D90" s="21">
        <f t="shared" si="17"/>
        <v>-8.0464135463768294E-2</v>
      </c>
      <c r="E90" s="22">
        <v>160991</v>
      </c>
      <c r="F90" s="23">
        <f t="shared" si="17"/>
        <v>-7.4987646660001572E-2</v>
      </c>
      <c r="G90" s="20">
        <v>113906</v>
      </c>
      <c r="H90" s="21">
        <f t="shared" si="21"/>
        <v>-0.14106460150965594</v>
      </c>
      <c r="I90" s="22">
        <v>80494</v>
      </c>
      <c r="J90" s="23">
        <f t="shared" si="22"/>
        <v>-5.4646669876801335E-2</v>
      </c>
      <c r="K90" s="20">
        <v>15492</v>
      </c>
      <c r="L90" s="21">
        <f t="shared" si="23"/>
        <v>0.11863672467326158</v>
      </c>
    </row>
    <row r="91" spans="2:14" ht="15" hidden="1" customHeight="1" outlineLevel="1" x14ac:dyDescent="0.25">
      <c r="B91" s="19" t="s">
        <v>42</v>
      </c>
      <c r="C91" s="20">
        <v>489029</v>
      </c>
      <c r="D91" s="21">
        <f t="shared" si="17"/>
        <v>4.1072006403596983E-2</v>
      </c>
      <c r="E91" s="22">
        <v>174351</v>
      </c>
      <c r="F91" s="23">
        <f t="shared" si="17"/>
        <v>3.9356419412336363E-2</v>
      </c>
      <c r="G91" s="20">
        <v>138239</v>
      </c>
      <c r="H91" s="21">
        <f t="shared" si="21"/>
        <v>2.4425127646487743E-2</v>
      </c>
      <c r="I91" s="22">
        <v>79838</v>
      </c>
      <c r="J91" s="23">
        <f t="shared" si="22"/>
        <v>1.7446380099147341E-2</v>
      </c>
      <c r="K91" s="20">
        <v>19006</v>
      </c>
      <c r="L91" s="21">
        <f t="shared" si="23"/>
        <v>9.0481381605370448E-2</v>
      </c>
    </row>
    <row r="92" spans="2:14" ht="15" hidden="1" customHeight="1" outlineLevel="1" x14ac:dyDescent="0.25">
      <c r="B92" s="19" t="s">
        <v>43</v>
      </c>
      <c r="C92" s="20">
        <v>423886</v>
      </c>
      <c r="D92" s="21">
        <f t="shared" si="17"/>
        <v>5.3911999867177762E-3</v>
      </c>
      <c r="E92" s="22">
        <v>151411</v>
      </c>
      <c r="F92" s="23">
        <f t="shared" si="17"/>
        <v>4.4180569836478334E-3</v>
      </c>
      <c r="G92" s="20">
        <v>124670</v>
      </c>
      <c r="H92" s="21">
        <f t="shared" si="21"/>
        <v>4.8625188200758673E-2</v>
      </c>
      <c r="I92" s="22">
        <v>68203</v>
      </c>
      <c r="J92" s="23">
        <f t="shared" si="22"/>
        <v>-3.6667184564753708E-2</v>
      </c>
      <c r="K92" s="20">
        <v>15222</v>
      </c>
      <c r="L92" s="21">
        <f t="shared" si="23"/>
        <v>-2.9951567677797608E-2</v>
      </c>
    </row>
    <row r="93" spans="2:14" ht="15" hidden="1" customHeight="1" outlineLevel="1" x14ac:dyDescent="0.25">
      <c r="B93" s="19" t="s">
        <v>44</v>
      </c>
      <c r="C93" s="20">
        <v>407126</v>
      </c>
      <c r="D93" s="21">
        <f t="shared" si="17"/>
        <v>-3.4573850028218667E-2</v>
      </c>
      <c r="E93" s="22">
        <v>146244</v>
      </c>
      <c r="F93" s="23">
        <f t="shared" si="17"/>
        <v>-4.2078235124584085E-2</v>
      </c>
      <c r="G93" s="20">
        <v>120990</v>
      </c>
      <c r="H93" s="21">
        <f t="shared" si="21"/>
        <v>-6.7686901844745462E-2</v>
      </c>
      <c r="I93" s="22">
        <v>66319</v>
      </c>
      <c r="J93" s="23">
        <f t="shared" si="22"/>
        <v>-6.6302005635665573E-4</v>
      </c>
      <c r="K93" s="20">
        <v>14507</v>
      </c>
      <c r="L93" s="21">
        <f t="shared" si="23"/>
        <v>1.6893312771624869E-2</v>
      </c>
    </row>
    <row r="94" spans="2:14" collapsed="1" x14ac:dyDescent="0.25">
      <c r="B94" s="33">
        <v>2007</v>
      </c>
      <c r="C94" s="34">
        <v>5278784</v>
      </c>
      <c r="D94" s="35">
        <f t="shared" si="17"/>
        <v>-3.1595778619496917E-2</v>
      </c>
      <c r="E94" s="34">
        <v>1868182</v>
      </c>
      <c r="F94" s="35">
        <f t="shared" si="17"/>
        <v>-3.2741212548908383E-2</v>
      </c>
      <c r="G94" s="34">
        <v>1475064</v>
      </c>
      <c r="H94" s="35">
        <f t="shared" si="21"/>
        <v>-3.7480513904377344E-2</v>
      </c>
      <c r="I94" s="34">
        <v>969349</v>
      </c>
      <c r="J94" s="35">
        <f t="shared" si="22"/>
        <v>-1.7351839799851221E-2</v>
      </c>
      <c r="K94" s="34">
        <v>183665</v>
      </c>
      <c r="L94" s="35">
        <f t="shared" si="23"/>
        <v>4.8803707330951074E-3</v>
      </c>
    </row>
    <row r="95" spans="2:14" ht="15" hidden="1" customHeight="1" outlineLevel="1" x14ac:dyDescent="0.25">
      <c r="B95" s="19" t="s">
        <v>33</v>
      </c>
      <c r="C95" s="20">
        <v>456433</v>
      </c>
      <c r="D95" s="20"/>
      <c r="E95" s="22">
        <v>159849</v>
      </c>
      <c r="F95" s="23"/>
      <c r="G95" s="20">
        <v>132682</v>
      </c>
      <c r="H95" s="20"/>
      <c r="I95" s="22">
        <v>76217</v>
      </c>
      <c r="J95" s="23"/>
      <c r="K95" s="20">
        <v>16829</v>
      </c>
      <c r="L95" s="20"/>
    </row>
    <row r="96" spans="2:14" ht="15" hidden="1" customHeight="1" outlineLevel="1" x14ac:dyDescent="0.25">
      <c r="B96" s="19" t="s">
        <v>34</v>
      </c>
      <c r="C96" s="20">
        <v>432537</v>
      </c>
      <c r="D96" s="20"/>
      <c r="E96" s="22">
        <v>152276</v>
      </c>
      <c r="F96" s="23"/>
      <c r="G96" s="20">
        <v>122871</v>
      </c>
      <c r="H96" s="20"/>
      <c r="I96" s="22">
        <v>73519</v>
      </c>
      <c r="J96" s="23"/>
      <c r="K96" s="20">
        <v>18087</v>
      </c>
      <c r="L96" s="20"/>
    </row>
    <row r="97" spans="2:12" ht="15" hidden="1" customHeight="1" outlineLevel="1" x14ac:dyDescent="0.25">
      <c r="B97" s="19" t="s">
        <v>35</v>
      </c>
      <c r="C97" s="20">
        <v>487815</v>
      </c>
      <c r="D97" s="20"/>
      <c r="E97" s="22">
        <v>176861</v>
      </c>
      <c r="F97" s="23"/>
      <c r="G97" s="20">
        <v>145366</v>
      </c>
      <c r="H97" s="20"/>
      <c r="I97" s="22">
        <v>79046</v>
      </c>
      <c r="J97" s="23"/>
      <c r="K97" s="20">
        <v>15731</v>
      </c>
      <c r="L97" s="20"/>
    </row>
    <row r="98" spans="2:12" ht="15" hidden="1" customHeight="1" outlineLevel="1" x14ac:dyDescent="0.25">
      <c r="B98" s="19" t="s">
        <v>36</v>
      </c>
      <c r="C98" s="20">
        <v>463926</v>
      </c>
      <c r="D98" s="20"/>
      <c r="E98" s="22">
        <v>163640</v>
      </c>
      <c r="F98" s="23"/>
      <c r="G98" s="20">
        <v>125810</v>
      </c>
      <c r="H98" s="20"/>
      <c r="I98" s="22">
        <v>91190</v>
      </c>
      <c r="J98" s="23"/>
      <c r="K98" s="20">
        <v>14403</v>
      </c>
      <c r="L98" s="20"/>
    </row>
    <row r="99" spans="2:12" ht="15" hidden="1" customHeight="1" outlineLevel="1" x14ac:dyDescent="0.25">
      <c r="B99" s="19" t="s">
        <v>37</v>
      </c>
      <c r="C99" s="20">
        <v>532999</v>
      </c>
      <c r="D99" s="20"/>
      <c r="E99" s="22">
        <v>182235</v>
      </c>
      <c r="F99" s="23"/>
      <c r="G99" s="20">
        <v>144343</v>
      </c>
      <c r="H99" s="20"/>
      <c r="I99" s="22">
        <v>112929</v>
      </c>
      <c r="J99" s="23"/>
      <c r="K99" s="20">
        <v>11231</v>
      </c>
      <c r="L99" s="20"/>
    </row>
    <row r="100" spans="2:12" ht="15" hidden="1" customHeight="1" outlineLevel="1" x14ac:dyDescent="0.25">
      <c r="B100" s="19" t="s">
        <v>38</v>
      </c>
      <c r="C100" s="20">
        <v>486146</v>
      </c>
      <c r="D100" s="20"/>
      <c r="E100" s="22">
        <v>167994</v>
      </c>
      <c r="F100" s="23"/>
      <c r="G100" s="20">
        <v>127674</v>
      </c>
      <c r="H100" s="20"/>
      <c r="I100" s="22">
        <v>103180</v>
      </c>
      <c r="J100" s="23"/>
      <c r="K100" s="20">
        <v>14758</v>
      </c>
      <c r="L100" s="20"/>
    </row>
    <row r="101" spans="2:12" ht="15" hidden="1" customHeight="1" outlineLevel="1" x14ac:dyDescent="0.25">
      <c r="B101" s="19" t="s">
        <v>39</v>
      </c>
      <c r="C101" s="20">
        <v>425119</v>
      </c>
      <c r="D101" s="20"/>
      <c r="E101" s="22">
        <v>151042</v>
      </c>
      <c r="F101" s="23"/>
      <c r="G101" s="20">
        <v>114554</v>
      </c>
      <c r="H101" s="20"/>
      <c r="I101" s="22">
        <v>80105</v>
      </c>
      <c r="J101" s="23"/>
      <c r="K101" s="20">
        <v>15747</v>
      </c>
      <c r="L101" s="20"/>
    </row>
    <row r="102" spans="2:12" ht="15" hidden="1" customHeight="1" outlineLevel="1" x14ac:dyDescent="0.25">
      <c r="B102" s="19" t="s">
        <v>40</v>
      </c>
      <c r="C102" s="20">
        <v>376398</v>
      </c>
      <c r="D102" s="20"/>
      <c r="E102" s="22">
        <v>132318</v>
      </c>
      <c r="F102" s="23"/>
      <c r="G102" s="20">
        <v>102984</v>
      </c>
      <c r="H102" s="20"/>
      <c r="I102" s="22">
        <v>69502</v>
      </c>
      <c r="J102" s="23"/>
      <c r="K102" s="20">
        <v>14751</v>
      </c>
      <c r="L102" s="20"/>
    </row>
    <row r="103" spans="2:12" ht="15" hidden="1" customHeight="1" outlineLevel="1" x14ac:dyDescent="0.25">
      <c r="B103" s="19" t="s">
        <v>41</v>
      </c>
      <c r="C103" s="20">
        <v>476585</v>
      </c>
      <c r="D103" s="20"/>
      <c r="E103" s="22">
        <v>174042</v>
      </c>
      <c r="F103" s="23"/>
      <c r="G103" s="20">
        <v>132613</v>
      </c>
      <c r="H103" s="20"/>
      <c r="I103" s="22">
        <v>85147</v>
      </c>
      <c r="J103" s="23"/>
      <c r="K103" s="20">
        <v>13849</v>
      </c>
      <c r="L103" s="20"/>
    </row>
    <row r="104" spans="2:12" ht="15" hidden="1" customHeight="1" outlineLevel="1" x14ac:dyDescent="0.25">
      <c r="B104" s="19" t="s">
        <v>42</v>
      </c>
      <c r="C104" s="20">
        <v>469736</v>
      </c>
      <c r="D104" s="20"/>
      <c r="E104" s="22">
        <v>167749</v>
      </c>
      <c r="F104" s="23"/>
      <c r="G104" s="20">
        <v>134943</v>
      </c>
      <c r="H104" s="20"/>
      <c r="I104" s="22">
        <v>78469</v>
      </c>
      <c r="J104" s="23"/>
      <c r="K104" s="20">
        <v>17429</v>
      </c>
      <c r="L104" s="20"/>
    </row>
    <row r="105" spans="2:12" ht="15" hidden="1" customHeight="1" outlineLevel="1" x14ac:dyDescent="0.25">
      <c r="B105" s="19" t="s">
        <v>43</v>
      </c>
      <c r="C105" s="20">
        <v>421613</v>
      </c>
      <c r="D105" s="20"/>
      <c r="E105" s="22">
        <v>150745</v>
      </c>
      <c r="F105" s="23"/>
      <c r="G105" s="20">
        <v>118889</v>
      </c>
      <c r="H105" s="20"/>
      <c r="I105" s="22">
        <v>70799</v>
      </c>
      <c r="J105" s="23"/>
      <c r="K105" s="20">
        <v>15692</v>
      </c>
      <c r="L105" s="20"/>
    </row>
    <row r="106" spans="2:12" ht="15" hidden="1" customHeight="1" outlineLevel="1" x14ac:dyDescent="0.25">
      <c r="B106" s="19" t="s">
        <v>44</v>
      </c>
      <c r="C106" s="20">
        <v>421706</v>
      </c>
      <c r="D106" s="20"/>
      <c r="E106" s="22">
        <v>152668</v>
      </c>
      <c r="F106" s="23"/>
      <c r="G106" s="20">
        <v>129774</v>
      </c>
      <c r="H106" s="20"/>
      <c r="I106" s="22">
        <v>66363</v>
      </c>
      <c r="J106" s="23"/>
      <c r="K106" s="20">
        <v>14266</v>
      </c>
      <c r="L106" s="20"/>
    </row>
    <row r="107" spans="2:12" collapsed="1" x14ac:dyDescent="0.25">
      <c r="B107" s="33">
        <v>2006</v>
      </c>
      <c r="C107" s="34">
        <v>5451013</v>
      </c>
      <c r="D107" s="34"/>
      <c r="E107" s="34">
        <v>1931419</v>
      </c>
      <c r="F107" s="35"/>
      <c r="G107" s="34">
        <v>1532503</v>
      </c>
      <c r="H107" s="34"/>
      <c r="I107" s="34">
        <v>986466</v>
      </c>
      <c r="J107" s="35"/>
      <c r="K107" s="34">
        <v>182773</v>
      </c>
      <c r="L107" s="34"/>
    </row>
    <row r="108" spans="2:12" ht="15" customHeight="1" x14ac:dyDescent="0.25">
      <c r="B108" s="218" t="s">
        <v>46</v>
      </c>
      <c r="C108" s="218"/>
      <c r="D108" s="218"/>
      <c r="E108" s="218"/>
      <c r="F108" s="218"/>
      <c r="G108" s="218"/>
      <c r="H108" s="218"/>
      <c r="I108" s="37"/>
      <c r="J108" s="37"/>
      <c r="K108" s="37"/>
      <c r="L108" s="37"/>
    </row>
  </sheetData>
  <mergeCells count="7">
    <mergeCell ref="B108:H108"/>
    <mergeCell ref="B5:L5"/>
    <mergeCell ref="C6:D6"/>
    <mergeCell ref="E6:F6"/>
    <mergeCell ref="G6:H6"/>
    <mergeCell ref="I6:J6"/>
    <mergeCell ref="K6:L6"/>
  </mergeCells>
  <hyperlinks>
    <hyperlink ref="N89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tabColor rgb="FF000099"/>
    <pageSetUpPr fitToPage="1"/>
  </sheetPr>
  <dimension ref="B1:L29"/>
  <sheetViews>
    <sheetView showGridLines="0" showRowColHeaders="0" zoomScaleNormal="100" workbookViewId="0">
      <selection activeCell="B1" sqref="B1"/>
    </sheetView>
  </sheetViews>
  <sheetFormatPr baseColWidth="10" defaultRowHeight="12.75" x14ac:dyDescent="0.25"/>
  <cols>
    <col min="1" max="1" width="15.7109375" style="38" customWidth="1"/>
    <col min="2" max="2" width="21.7109375" style="38" customWidth="1"/>
    <col min="3" max="3" width="11.140625" style="38" customWidth="1"/>
    <col min="4" max="4" width="10.7109375" style="38" customWidth="1"/>
    <col min="5" max="5" width="11.140625" style="38" customWidth="1"/>
    <col min="6" max="8" width="10.7109375" style="38" customWidth="1"/>
    <col min="9" max="15" width="11.42578125" style="38"/>
    <col min="16" max="16" width="13.85546875" style="38" customWidth="1"/>
    <col min="17" max="257" width="11.42578125" style="38"/>
    <col min="258" max="258" width="26.85546875" style="38" bestFit="1" customWidth="1"/>
    <col min="259" max="263" width="11.7109375" style="38" customWidth="1"/>
    <col min="264" max="264" width="10.7109375" style="38" customWidth="1"/>
    <col min="265" max="271" width="11.42578125" style="38"/>
    <col min="272" max="272" width="13.85546875" style="38" customWidth="1"/>
    <col min="273" max="513" width="11.42578125" style="38"/>
    <col min="514" max="514" width="26.85546875" style="38" bestFit="1" customWidth="1"/>
    <col min="515" max="519" width="11.7109375" style="38" customWidth="1"/>
    <col min="520" max="520" width="10.7109375" style="38" customWidth="1"/>
    <col min="521" max="527" width="11.42578125" style="38"/>
    <col min="528" max="528" width="13.85546875" style="38" customWidth="1"/>
    <col min="529" max="769" width="11.42578125" style="38"/>
    <col min="770" max="770" width="26.85546875" style="38" bestFit="1" customWidth="1"/>
    <col min="771" max="775" width="11.7109375" style="38" customWidth="1"/>
    <col min="776" max="776" width="10.7109375" style="38" customWidth="1"/>
    <col min="777" max="783" width="11.42578125" style="38"/>
    <col min="784" max="784" width="13.85546875" style="38" customWidth="1"/>
    <col min="785" max="1025" width="11.42578125" style="38"/>
    <col min="1026" max="1026" width="26.85546875" style="38" bestFit="1" customWidth="1"/>
    <col min="1027" max="1031" width="11.7109375" style="38" customWidth="1"/>
    <col min="1032" max="1032" width="10.7109375" style="38" customWidth="1"/>
    <col min="1033" max="1039" width="11.42578125" style="38"/>
    <col min="1040" max="1040" width="13.85546875" style="38" customWidth="1"/>
    <col min="1041" max="1281" width="11.42578125" style="38"/>
    <col min="1282" max="1282" width="26.85546875" style="38" bestFit="1" customWidth="1"/>
    <col min="1283" max="1287" width="11.7109375" style="38" customWidth="1"/>
    <col min="1288" max="1288" width="10.7109375" style="38" customWidth="1"/>
    <col min="1289" max="1295" width="11.42578125" style="38"/>
    <col min="1296" max="1296" width="13.85546875" style="38" customWidth="1"/>
    <col min="1297" max="1537" width="11.42578125" style="38"/>
    <col min="1538" max="1538" width="26.85546875" style="38" bestFit="1" customWidth="1"/>
    <col min="1539" max="1543" width="11.7109375" style="38" customWidth="1"/>
    <col min="1544" max="1544" width="10.7109375" style="38" customWidth="1"/>
    <col min="1545" max="1551" width="11.42578125" style="38"/>
    <col min="1552" max="1552" width="13.85546875" style="38" customWidth="1"/>
    <col min="1553" max="1793" width="11.42578125" style="38"/>
    <col min="1794" max="1794" width="26.85546875" style="38" bestFit="1" customWidth="1"/>
    <col min="1795" max="1799" width="11.7109375" style="38" customWidth="1"/>
    <col min="1800" max="1800" width="10.7109375" style="38" customWidth="1"/>
    <col min="1801" max="1807" width="11.42578125" style="38"/>
    <col min="1808" max="1808" width="13.85546875" style="38" customWidth="1"/>
    <col min="1809" max="2049" width="11.42578125" style="38"/>
    <col min="2050" max="2050" width="26.85546875" style="38" bestFit="1" customWidth="1"/>
    <col min="2051" max="2055" width="11.7109375" style="38" customWidth="1"/>
    <col min="2056" max="2056" width="10.7109375" style="38" customWidth="1"/>
    <col min="2057" max="2063" width="11.42578125" style="38"/>
    <col min="2064" max="2064" width="13.85546875" style="38" customWidth="1"/>
    <col min="2065" max="2305" width="11.42578125" style="38"/>
    <col min="2306" max="2306" width="26.85546875" style="38" bestFit="1" customWidth="1"/>
    <col min="2307" max="2311" width="11.7109375" style="38" customWidth="1"/>
    <col min="2312" max="2312" width="10.7109375" style="38" customWidth="1"/>
    <col min="2313" max="2319" width="11.42578125" style="38"/>
    <col min="2320" max="2320" width="13.85546875" style="38" customWidth="1"/>
    <col min="2321" max="2561" width="11.42578125" style="38"/>
    <col min="2562" max="2562" width="26.85546875" style="38" bestFit="1" customWidth="1"/>
    <col min="2563" max="2567" width="11.7109375" style="38" customWidth="1"/>
    <col min="2568" max="2568" width="10.7109375" style="38" customWidth="1"/>
    <col min="2569" max="2575" width="11.42578125" style="38"/>
    <col min="2576" max="2576" width="13.85546875" style="38" customWidth="1"/>
    <col min="2577" max="2817" width="11.42578125" style="38"/>
    <col min="2818" max="2818" width="26.85546875" style="38" bestFit="1" customWidth="1"/>
    <col min="2819" max="2823" width="11.7109375" style="38" customWidth="1"/>
    <col min="2824" max="2824" width="10.7109375" style="38" customWidth="1"/>
    <col min="2825" max="2831" width="11.42578125" style="38"/>
    <col min="2832" max="2832" width="13.85546875" style="38" customWidth="1"/>
    <col min="2833" max="3073" width="11.42578125" style="38"/>
    <col min="3074" max="3074" width="26.85546875" style="38" bestFit="1" customWidth="1"/>
    <col min="3075" max="3079" width="11.7109375" style="38" customWidth="1"/>
    <col min="3080" max="3080" width="10.7109375" style="38" customWidth="1"/>
    <col min="3081" max="3087" width="11.42578125" style="38"/>
    <col min="3088" max="3088" width="13.85546875" style="38" customWidth="1"/>
    <col min="3089" max="3329" width="11.42578125" style="38"/>
    <col min="3330" max="3330" width="26.85546875" style="38" bestFit="1" customWidth="1"/>
    <col min="3331" max="3335" width="11.7109375" style="38" customWidth="1"/>
    <col min="3336" max="3336" width="10.7109375" style="38" customWidth="1"/>
    <col min="3337" max="3343" width="11.42578125" style="38"/>
    <col min="3344" max="3344" width="13.85546875" style="38" customWidth="1"/>
    <col min="3345" max="3585" width="11.42578125" style="38"/>
    <col min="3586" max="3586" width="26.85546875" style="38" bestFit="1" customWidth="1"/>
    <col min="3587" max="3591" width="11.7109375" style="38" customWidth="1"/>
    <col min="3592" max="3592" width="10.7109375" style="38" customWidth="1"/>
    <col min="3593" max="3599" width="11.42578125" style="38"/>
    <col min="3600" max="3600" width="13.85546875" style="38" customWidth="1"/>
    <col min="3601" max="3841" width="11.42578125" style="38"/>
    <col min="3842" max="3842" width="26.85546875" style="38" bestFit="1" customWidth="1"/>
    <col min="3843" max="3847" width="11.7109375" style="38" customWidth="1"/>
    <col min="3848" max="3848" width="10.7109375" style="38" customWidth="1"/>
    <col min="3849" max="3855" width="11.42578125" style="38"/>
    <col min="3856" max="3856" width="13.85546875" style="38" customWidth="1"/>
    <col min="3857" max="4097" width="11.42578125" style="38"/>
    <col min="4098" max="4098" width="26.85546875" style="38" bestFit="1" customWidth="1"/>
    <col min="4099" max="4103" width="11.7109375" style="38" customWidth="1"/>
    <col min="4104" max="4104" width="10.7109375" style="38" customWidth="1"/>
    <col min="4105" max="4111" width="11.42578125" style="38"/>
    <col min="4112" max="4112" width="13.85546875" style="38" customWidth="1"/>
    <col min="4113" max="4353" width="11.42578125" style="38"/>
    <col min="4354" max="4354" width="26.85546875" style="38" bestFit="1" customWidth="1"/>
    <col min="4355" max="4359" width="11.7109375" style="38" customWidth="1"/>
    <col min="4360" max="4360" width="10.7109375" style="38" customWidth="1"/>
    <col min="4361" max="4367" width="11.42578125" style="38"/>
    <col min="4368" max="4368" width="13.85546875" style="38" customWidth="1"/>
    <col min="4369" max="4609" width="11.42578125" style="38"/>
    <col min="4610" max="4610" width="26.85546875" style="38" bestFit="1" customWidth="1"/>
    <col min="4611" max="4615" width="11.7109375" style="38" customWidth="1"/>
    <col min="4616" max="4616" width="10.7109375" style="38" customWidth="1"/>
    <col min="4617" max="4623" width="11.42578125" style="38"/>
    <col min="4624" max="4624" width="13.85546875" style="38" customWidth="1"/>
    <col min="4625" max="4865" width="11.42578125" style="38"/>
    <col min="4866" max="4866" width="26.85546875" style="38" bestFit="1" customWidth="1"/>
    <col min="4867" max="4871" width="11.7109375" style="38" customWidth="1"/>
    <col min="4872" max="4872" width="10.7109375" style="38" customWidth="1"/>
    <col min="4873" max="4879" width="11.42578125" style="38"/>
    <col min="4880" max="4880" width="13.85546875" style="38" customWidth="1"/>
    <col min="4881" max="5121" width="11.42578125" style="38"/>
    <col min="5122" max="5122" width="26.85546875" style="38" bestFit="1" customWidth="1"/>
    <col min="5123" max="5127" width="11.7109375" style="38" customWidth="1"/>
    <col min="5128" max="5128" width="10.7109375" style="38" customWidth="1"/>
    <col min="5129" max="5135" width="11.42578125" style="38"/>
    <col min="5136" max="5136" width="13.85546875" style="38" customWidth="1"/>
    <col min="5137" max="5377" width="11.42578125" style="38"/>
    <col min="5378" max="5378" width="26.85546875" style="38" bestFit="1" customWidth="1"/>
    <col min="5379" max="5383" width="11.7109375" style="38" customWidth="1"/>
    <col min="5384" max="5384" width="10.7109375" style="38" customWidth="1"/>
    <col min="5385" max="5391" width="11.42578125" style="38"/>
    <col min="5392" max="5392" width="13.85546875" style="38" customWidth="1"/>
    <col min="5393" max="5633" width="11.42578125" style="38"/>
    <col min="5634" max="5634" width="26.85546875" style="38" bestFit="1" customWidth="1"/>
    <col min="5635" max="5639" width="11.7109375" style="38" customWidth="1"/>
    <col min="5640" max="5640" width="10.7109375" style="38" customWidth="1"/>
    <col min="5641" max="5647" width="11.42578125" style="38"/>
    <col min="5648" max="5648" width="13.85546875" style="38" customWidth="1"/>
    <col min="5649" max="5889" width="11.42578125" style="38"/>
    <col min="5890" max="5890" width="26.85546875" style="38" bestFit="1" customWidth="1"/>
    <col min="5891" max="5895" width="11.7109375" style="38" customWidth="1"/>
    <col min="5896" max="5896" width="10.7109375" style="38" customWidth="1"/>
    <col min="5897" max="5903" width="11.42578125" style="38"/>
    <col min="5904" max="5904" width="13.85546875" style="38" customWidth="1"/>
    <col min="5905" max="6145" width="11.42578125" style="38"/>
    <col min="6146" max="6146" width="26.85546875" style="38" bestFit="1" customWidth="1"/>
    <col min="6147" max="6151" width="11.7109375" style="38" customWidth="1"/>
    <col min="6152" max="6152" width="10.7109375" style="38" customWidth="1"/>
    <col min="6153" max="6159" width="11.42578125" style="38"/>
    <col min="6160" max="6160" width="13.85546875" style="38" customWidth="1"/>
    <col min="6161" max="6401" width="11.42578125" style="38"/>
    <col min="6402" max="6402" width="26.85546875" style="38" bestFit="1" customWidth="1"/>
    <col min="6403" max="6407" width="11.7109375" style="38" customWidth="1"/>
    <col min="6408" max="6408" width="10.7109375" style="38" customWidth="1"/>
    <col min="6409" max="6415" width="11.42578125" style="38"/>
    <col min="6416" max="6416" width="13.85546875" style="38" customWidth="1"/>
    <col min="6417" max="6657" width="11.42578125" style="38"/>
    <col min="6658" max="6658" width="26.85546875" style="38" bestFit="1" customWidth="1"/>
    <col min="6659" max="6663" width="11.7109375" style="38" customWidth="1"/>
    <col min="6664" max="6664" width="10.7109375" style="38" customWidth="1"/>
    <col min="6665" max="6671" width="11.42578125" style="38"/>
    <col min="6672" max="6672" width="13.85546875" style="38" customWidth="1"/>
    <col min="6673" max="6913" width="11.42578125" style="38"/>
    <col min="6914" max="6914" width="26.85546875" style="38" bestFit="1" customWidth="1"/>
    <col min="6915" max="6919" width="11.7109375" style="38" customWidth="1"/>
    <col min="6920" max="6920" width="10.7109375" style="38" customWidth="1"/>
    <col min="6921" max="6927" width="11.42578125" style="38"/>
    <col min="6928" max="6928" width="13.85546875" style="38" customWidth="1"/>
    <col min="6929" max="7169" width="11.42578125" style="38"/>
    <col min="7170" max="7170" width="26.85546875" style="38" bestFit="1" customWidth="1"/>
    <col min="7171" max="7175" width="11.7109375" style="38" customWidth="1"/>
    <col min="7176" max="7176" width="10.7109375" style="38" customWidth="1"/>
    <col min="7177" max="7183" width="11.42578125" style="38"/>
    <col min="7184" max="7184" width="13.85546875" style="38" customWidth="1"/>
    <col min="7185" max="7425" width="11.42578125" style="38"/>
    <col min="7426" max="7426" width="26.85546875" style="38" bestFit="1" customWidth="1"/>
    <col min="7427" max="7431" width="11.7109375" style="38" customWidth="1"/>
    <col min="7432" max="7432" width="10.7109375" style="38" customWidth="1"/>
    <col min="7433" max="7439" width="11.42578125" style="38"/>
    <col min="7440" max="7440" width="13.85546875" style="38" customWidth="1"/>
    <col min="7441" max="7681" width="11.42578125" style="38"/>
    <col min="7682" max="7682" width="26.85546875" style="38" bestFit="1" customWidth="1"/>
    <col min="7683" max="7687" width="11.7109375" style="38" customWidth="1"/>
    <col min="7688" max="7688" width="10.7109375" style="38" customWidth="1"/>
    <col min="7689" max="7695" width="11.42578125" style="38"/>
    <col min="7696" max="7696" width="13.85546875" style="38" customWidth="1"/>
    <col min="7697" max="7937" width="11.42578125" style="38"/>
    <col min="7938" max="7938" width="26.85546875" style="38" bestFit="1" customWidth="1"/>
    <col min="7939" max="7943" width="11.7109375" style="38" customWidth="1"/>
    <col min="7944" max="7944" width="10.7109375" style="38" customWidth="1"/>
    <col min="7945" max="7951" width="11.42578125" style="38"/>
    <col min="7952" max="7952" width="13.85546875" style="38" customWidth="1"/>
    <col min="7953" max="8193" width="11.42578125" style="38"/>
    <col min="8194" max="8194" width="26.85546875" style="38" bestFit="1" customWidth="1"/>
    <col min="8195" max="8199" width="11.7109375" style="38" customWidth="1"/>
    <col min="8200" max="8200" width="10.7109375" style="38" customWidth="1"/>
    <col min="8201" max="8207" width="11.42578125" style="38"/>
    <col min="8208" max="8208" width="13.85546875" style="38" customWidth="1"/>
    <col min="8209" max="8449" width="11.42578125" style="38"/>
    <col min="8450" max="8450" width="26.85546875" style="38" bestFit="1" customWidth="1"/>
    <col min="8451" max="8455" width="11.7109375" style="38" customWidth="1"/>
    <col min="8456" max="8456" width="10.7109375" style="38" customWidth="1"/>
    <col min="8457" max="8463" width="11.42578125" style="38"/>
    <col min="8464" max="8464" width="13.85546875" style="38" customWidth="1"/>
    <col min="8465" max="8705" width="11.42578125" style="38"/>
    <col min="8706" max="8706" width="26.85546875" style="38" bestFit="1" customWidth="1"/>
    <col min="8707" max="8711" width="11.7109375" style="38" customWidth="1"/>
    <col min="8712" max="8712" width="10.7109375" style="38" customWidth="1"/>
    <col min="8713" max="8719" width="11.42578125" style="38"/>
    <col min="8720" max="8720" width="13.85546875" style="38" customWidth="1"/>
    <col min="8721" max="8961" width="11.42578125" style="38"/>
    <col min="8962" max="8962" width="26.85546875" style="38" bestFit="1" customWidth="1"/>
    <col min="8963" max="8967" width="11.7109375" style="38" customWidth="1"/>
    <col min="8968" max="8968" width="10.7109375" style="38" customWidth="1"/>
    <col min="8969" max="8975" width="11.42578125" style="38"/>
    <col min="8976" max="8976" width="13.85546875" style="38" customWidth="1"/>
    <col min="8977" max="9217" width="11.42578125" style="38"/>
    <col min="9218" max="9218" width="26.85546875" style="38" bestFit="1" customWidth="1"/>
    <col min="9219" max="9223" width="11.7109375" style="38" customWidth="1"/>
    <col min="9224" max="9224" width="10.7109375" style="38" customWidth="1"/>
    <col min="9225" max="9231" width="11.42578125" style="38"/>
    <col min="9232" max="9232" width="13.85546875" style="38" customWidth="1"/>
    <col min="9233" max="9473" width="11.42578125" style="38"/>
    <col min="9474" max="9474" width="26.85546875" style="38" bestFit="1" customWidth="1"/>
    <col min="9475" max="9479" width="11.7109375" style="38" customWidth="1"/>
    <col min="9480" max="9480" width="10.7109375" style="38" customWidth="1"/>
    <col min="9481" max="9487" width="11.42578125" style="38"/>
    <col min="9488" max="9488" width="13.85546875" style="38" customWidth="1"/>
    <col min="9489" max="9729" width="11.42578125" style="38"/>
    <col min="9730" max="9730" width="26.85546875" style="38" bestFit="1" customWidth="1"/>
    <col min="9731" max="9735" width="11.7109375" style="38" customWidth="1"/>
    <col min="9736" max="9736" width="10.7109375" style="38" customWidth="1"/>
    <col min="9737" max="9743" width="11.42578125" style="38"/>
    <col min="9744" max="9744" width="13.85546875" style="38" customWidth="1"/>
    <col min="9745" max="9985" width="11.42578125" style="38"/>
    <col min="9986" max="9986" width="26.85546875" style="38" bestFit="1" customWidth="1"/>
    <col min="9987" max="9991" width="11.7109375" style="38" customWidth="1"/>
    <col min="9992" max="9992" width="10.7109375" style="38" customWidth="1"/>
    <col min="9993" max="9999" width="11.42578125" style="38"/>
    <col min="10000" max="10000" width="13.85546875" style="38" customWidth="1"/>
    <col min="10001" max="10241" width="11.42578125" style="38"/>
    <col min="10242" max="10242" width="26.85546875" style="38" bestFit="1" customWidth="1"/>
    <col min="10243" max="10247" width="11.7109375" style="38" customWidth="1"/>
    <col min="10248" max="10248" width="10.7109375" style="38" customWidth="1"/>
    <col min="10249" max="10255" width="11.42578125" style="38"/>
    <col min="10256" max="10256" width="13.85546875" style="38" customWidth="1"/>
    <col min="10257" max="10497" width="11.42578125" style="38"/>
    <col min="10498" max="10498" width="26.85546875" style="38" bestFit="1" customWidth="1"/>
    <col min="10499" max="10503" width="11.7109375" style="38" customWidth="1"/>
    <col min="10504" max="10504" width="10.7109375" style="38" customWidth="1"/>
    <col min="10505" max="10511" width="11.42578125" style="38"/>
    <col min="10512" max="10512" width="13.85546875" style="38" customWidth="1"/>
    <col min="10513" max="10753" width="11.42578125" style="38"/>
    <col min="10754" max="10754" width="26.85546875" style="38" bestFit="1" customWidth="1"/>
    <col min="10755" max="10759" width="11.7109375" style="38" customWidth="1"/>
    <col min="10760" max="10760" width="10.7109375" style="38" customWidth="1"/>
    <col min="10761" max="10767" width="11.42578125" style="38"/>
    <col min="10768" max="10768" width="13.85546875" style="38" customWidth="1"/>
    <col min="10769" max="11009" width="11.42578125" style="38"/>
    <col min="11010" max="11010" width="26.85546875" style="38" bestFit="1" customWidth="1"/>
    <col min="11011" max="11015" width="11.7109375" style="38" customWidth="1"/>
    <col min="11016" max="11016" width="10.7109375" style="38" customWidth="1"/>
    <col min="11017" max="11023" width="11.42578125" style="38"/>
    <col min="11024" max="11024" width="13.85546875" style="38" customWidth="1"/>
    <col min="11025" max="11265" width="11.42578125" style="38"/>
    <col min="11266" max="11266" width="26.85546875" style="38" bestFit="1" customWidth="1"/>
    <col min="11267" max="11271" width="11.7109375" style="38" customWidth="1"/>
    <col min="11272" max="11272" width="10.7109375" style="38" customWidth="1"/>
    <col min="11273" max="11279" width="11.42578125" style="38"/>
    <col min="11280" max="11280" width="13.85546875" style="38" customWidth="1"/>
    <col min="11281" max="11521" width="11.42578125" style="38"/>
    <col min="11522" max="11522" width="26.85546875" style="38" bestFit="1" customWidth="1"/>
    <col min="11523" max="11527" width="11.7109375" style="38" customWidth="1"/>
    <col min="11528" max="11528" width="10.7109375" style="38" customWidth="1"/>
    <col min="11529" max="11535" width="11.42578125" style="38"/>
    <col min="11536" max="11536" width="13.85546875" style="38" customWidth="1"/>
    <col min="11537" max="11777" width="11.42578125" style="38"/>
    <col min="11778" max="11778" width="26.85546875" style="38" bestFit="1" customWidth="1"/>
    <col min="11779" max="11783" width="11.7109375" style="38" customWidth="1"/>
    <col min="11784" max="11784" width="10.7109375" style="38" customWidth="1"/>
    <col min="11785" max="11791" width="11.42578125" style="38"/>
    <col min="11792" max="11792" width="13.85546875" style="38" customWidth="1"/>
    <col min="11793" max="12033" width="11.42578125" style="38"/>
    <col min="12034" max="12034" width="26.85546875" style="38" bestFit="1" customWidth="1"/>
    <col min="12035" max="12039" width="11.7109375" style="38" customWidth="1"/>
    <col min="12040" max="12040" width="10.7109375" style="38" customWidth="1"/>
    <col min="12041" max="12047" width="11.42578125" style="38"/>
    <col min="12048" max="12048" width="13.85546875" style="38" customWidth="1"/>
    <col min="12049" max="12289" width="11.42578125" style="38"/>
    <col min="12290" max="12290" width="26.85546875" style="38" bestFit="1" customWidth="1"/>
    <col min="12291" max="12295" width="11.7109375" style="38" customWidth="1"/>
    <col min="12296" max="12296" width="10.7109375" style="38" customWidth="1"/>
    <col min="12297" max="12303" width="11.42578125" style="38"/>
    <col min="12304" max="12304" width="13.85546875" style="38" customWidth="1"/>
    <col min="12305" max="12545" width="11.42578125" style="38"/>
    <col min="12546" max="12546" width="26.85546875" style="38" bestFit="1" customWidth="1"/>
    <col min="12547" max="12551" width="11.7109375" style="38" customWidth="1"/>
    <col min="12552" max="12552" width="10.7109375" style="38" customWidth="1"/>
    <col min="12553" max="12559" width="11.42578125" style="38"/>
    <col min="12560" max="12560" width="13.85546875" style="38" customWidth="1"/>
    <col min="12561" max="12801" width="11.42578125" style="38"/>
    <col min="12802" max="12802" width="26.85546875" style="38" bestFit="1" customWidth="1"/>
    <col min="12803" max="12807" width="11.7109375" style="38" customWidth="1"/>
    <col min="12808" max="12808" width="10.7109375" style="38" customWidth="1"/>
    <col min="12809" max="12815" width="11.42578125" style="38"/>
    <col min="12816" max="12816" width="13.85546875" style="38" customWidth="1"/>
    <col min="12817" max="13057" width="11.42578125" style="38"/>
    <col min="13058" max="13058" width="26.85546875" style="38" bestFit="1" customWidth="1"/>
    <col min="13059" max="13063" width="11.7109375" style="38" customWidth="1"/>
    <col min="13064" max="13064" width="10.7109375" style="38" customWidth="1"/>
    <col min="13065" max="13071" width="11.42578125" style="38"/>
    <col min="13072" max="13072" width="13.85546875" style="38" customWidth="1"/>
    <col min="13073" max="13313" width="11.42578125" style="38"/>
    <col min="13314" max="13314" width="26.85546875" style="38" bestFit="1" customWidth="1"/>
    <col min="13315" max="13319" width="11.7109375" style="38" customWidth="1"/>
    <col min="13320" max="13320" width="10.7109375" style="38" customWidth="1"/>
    <col min="13321" max="13327" width="11.42578125" style="38"/>
    <col min="13328" max="13328" width="13.85546875" style="38" customWidth="1"/>
    <col min="13329" max="13569" width="11.42578125" style="38"/>
    <col min="13570" max="13570" width="26.85546875" style="38" bestFit="1" customWidth="1"/>
    <col min="13571" max="13575" width="11.7109375" style="38" customWidth="1"/>
    <col min="13576" max="13576" width="10.7109375" style="38" customWidth="1"/>
    <col min="13577" max="13583" width="11.42578125" style="38"/>
    <col min="13584" max="13584" width="13.85546875" style="38" customWidth="1"/>
    <col min="13585" max="13825" width="11.42578125" style="38"/>
    <col min="13826" max="13826" width="26.85546875" style="38" bestFit="1" customWidth="1"/>
    <col min="13827" max="13831" width="11.7109375" style="38" customWidth="1"/>
    <col min="13832" max="13832" width="10.7109375" style="38" customWidth="1"/>
    <col min="13833" max="13839" width="11.42578125" style="38"/>
    <col min="13840" max="13840" width="13.85546875" style="38" customWidth="1"/>
    <col min="13841" max="14081" width="11.42578125" style="38"/>
    <col min="14082" max="14082" width="26.85546875" style="38" bestFit="1" customWidth="1"/>
    <col min="14083" max="14087" width="11.7109375" style="38" customWidth="1"/>
    <col min="14088" max="14088" width="10.7109375" style="38" customWidth="1"/>
    <col min="14089" max="14095" width="11.42578125" style="38"/>
    <col min="14096" max="14096" width="13.85546875" style="38" customWidth="1"/>
    <col min="14097" max="14337" width="11.42578125" style="38"/>
    <col min="14338" max="14338" width="26.85546875" style="38" bestFit="1" customWidth="1"/>
    <col min="14339" max="14343" width="11.7109375" style="38" customWidth="1"/>
    <col min="14344" max="14344" width="10.7109375" style="38" customWidth="1"/>
    <col min="14345" max="14351" width="11.42578125" style="38"/>
    <col min="14352" max="14352" width="13.85546875" style="38" customWidth="1"/>
    <col min="14353" max="14593" width="11.42578125" style="38"/>
    <col min="14594" max="14594" width="26.85546875" style="38" bestFit="1" customWidth="1"/>
    <col min="14595" max="14599" width="11.7109375" style="38" customWidth="1"/>
    <col min="14600" max="14600" width="10.7109375" style="38" customWidth="1"/>
    <col min="14601" max="14607" width="11.42578125" style="38"/>
    <col min="14608" max="14608" width="13.85546875" style="38" customWidth="1"/>
    <col min="14609" max="14849" width="11.42578125" style="38"/>
    <col min="14850" max="14850" width="26.85546875" style="38" bestFit="1" customWidth="1"/>
    <col min="14851" max="14855" width="11.7109375" style="38" customWidth="1"/>
    <col min="14856" max="14856" width="10.7109375" style="38" customWidth="1"/>
    <col min="14857" max="14863" width="11.42578125" style="38"/>
    <col min="14864" max="14864" width="13.85546875" style="38" customWidth="1"/>
    <col min="14865" max="15105" width="11.42578125" style="38"/>
    <col min="15106" max="15106" width="26.85546875" style="38" bestFit="1" customWidth="1"/>
    <col min="15107" max="15111" width="11.7109375" style="38" customWidth="1"/>
    <col min="15112" max="15112" width="10.7109375" style="38" customWidth="1"/>
    <col min="15113" max="15119" width="11.42578125" style="38"/>
    <col min="15120" max="15120" width="13.85546875" style="38" customWidth="1"/>
    <col min="15121" max="15361" width="11.42578125" style="38"/>
    <col min="15362" max="15362" width="26.85546875" style="38" bestFit="1" customWidth="1"/>
    <col min="15363" max="15367" width="11.7109375" style="38" customWidth="1"/>
    <col min="15368" max="15368" width="10.7109375" style="38" customWidth="1"/>
    <col min="15369" max="15375" width="11.42578125" style="38"/>
    <col min="15376" max="15376" width="13.85546875" style="38" customWidth="1"/>
    <col min="15377" max="15617" width="11.42578125" style="38"/>
    <col min="15618" max="15618" width="26.85546875" style="38" bestFit="1" customWidth="1"/>
    <col min="15619" max="15623" width="11.7109375" style="38" customWidth="1"/>
    <col min="15624" max="15624" width="10.7109375" style="38" customWidth="1"/>
    <col min="15625" max="15631" width="11.42578125" style="38"/>
    <col min="15632" max="15632" width="13.85546875" style="38" customWidth="1"/>
    <col min="15633" max="15873" width="11.42578125" style="38"/>
    <col min="15874" max="15874" width="26.85546875" style="38" bestFit="1" customWidth="1"/>
    <col min="15875" max="15879" width="11.7109375" style="38" customWidth="1"/>
    <col min="15880" max="15880" width="10.7109375" style="38" customWidth="1"/>
    <col min="15881" max="15887" width="11.42578125" style="38"/>
    <col min="15888" max="15888" width="13.85546875" style="38" customWidth="1"/>
    <col min="15889" max="16129" width="11.42578125" style="38"/>
    <col min="16130" max="16130" width="26.85546875" style="38" bestFit="1" customWidth="1"/>
    <col min="16131" max="16135" width="11.7109375" style="38" customWidth="1"/>
    <col min="16136" max="16136" width="10.7109375" style="38" customWidth="1"/>
    <col min="16137" max="16143" width="11.42578125" style="38"/>
    <col min="16144" max="16144" width="13.85546875" style="38" customWidth="1"/>
    <col min="16145" max="16384" width="11.42578125" style="38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222" t="s">
        <v>47</v>
      </c>
      <c r="C5" s="222"/>
      <c r="D5" s="222"/>
      <c r="E5" s="222"/>
      <c r="F5" s="222"/>
      <c r="G5" s="222"/>
    </row>
    <row r="6" spans="2:7" ht="42" customHeight="1" x14ac:dyDescent="0.25">
      <c r="B6" s="39" t="s">
        <v>48</v>
      </c>
      <c r="C6" s="40" t="str">
        <f>actualizaciones!A3</f>
        <v>acum. agosto 2012</v>
      </c>
      <c r="D6" s="41" t="s">
        <v>49</v>
      </c>
      <c r="E6" s="40" t="str">
        <f>actualizaciones!A2</f>
        <v>acum. agosto 2013</v>
      </c>
      <c r="F6" s="41" t="s">
        <v>49</v>
      </c>
      <c r="G6" s="42" t="s">
        <v>50</v>
      </c>
    </row>
    <row r="7" spans="2:7" ht="15" customHeight="1" x14ac:dyDescent="0.25">
      <c r="B7" s="43" t="s">
        <v>51</v>
      </c>
      <c r="C7" s="44"/>
      <c r="D7" s="44"/>
      <c r="E7" s="44"/>
      <c r="F7" s="44"/>
      <c r="G7" s="44"/>
    </row>
    <row r="8" spans="2:7" ht="15" customHeight="1" x14ac:dyDescent="0.25">
      <c r="B8" s="45" t="s">
        <v>52</v>
      </c>
      <c r="C8" s="46">
        <v>3299231</v>
      </c>
      <c r="D8" s="47">
        <f>C8/C8</f>
        <v>1</v>
      </c>
      <c r="E8" s="46">
        <v>3273898</v>
      </c>
      <c r="F8" s="47">
        <f>E8/E8</f>
        <v>1</v>
      </c>
      <c r="G8" s="47">
        <f>(E8-C8)/C8</f>
        <v>-7.6784559795903956E-3</v>
      </c>
    </row>
    <row r="9" spans="2:7" ht="15" customHeight="1" x14ac:dyDescent="0.25">
      <c r="B9" s="45" t="s">
        <v>53</v>
      </c>
      <c r="C9" s="46">
        <v>2135703</v>
      </c>
      <c r="D9" s="47">
        <f>C9/C8</f>
        <v>0.64733357561201388</v>
      </c>
      <c r="E9" s="46">
        <v>2115502</v>
      </c>
      <c r="F9" s="47">
        <f>E9/E8</f>
        <v>0.64617223871971574</v>
      </c>
      <c r="G9" s="47">
        <f>(E9-C9)/C9</f>
        <v>-9.4587121898503674E-3</v>
      </c>
    </row>
    <row r="10" spans="2:7" ht="15" customHeight="1" x14ac:dyDescent="0.2">
      <c r="B10" s="48" t="s">
        <v>54</v>
      </c>
      <c r="C10" s="46">
        <v>1163528</v>
      </c>
      <c r="D10" s="47">
        <f>C10/C8</f>
        <v>0.35266642438798618</v>
      </c>
      <c r="E10" s="46">
        <v>1158396</v>
      </c>
      <c r="F10" s="47">
        <f>E10/E8</f>
        <v>0.35382776128028426</v>
      </c>
      <c r="G10" s="47">
        <f>(E10-C10)/C10</f>
        <v>-4.4107232486025258E-3</v>
      </c>
    </row>
    <row r="11" spans="2:7" ht="15" customHeight="1" x14ac:dyDescent="0.25">
      <c r="B11" s="43" t="s">
        <v>55</v>
      </c>
      <c r="C11" s="49"/>
      <c r="D11" s="44"/>
      <c r="E11" s="49"/>
      <c r="F11" s="44"/>
      <c r="G11" s="50"/>
    </row>
    <row r="12" spans="2:7" ht="15" customHeight="1" x14ac:dyDescent="0.25">
      <c r="B12" s="51" t="s">
        <v>52</v>
      </c>
      <c r="C12" s="52">
        <v>1185934</v>
      </c>
      <c r="D12" s="53">
        <f>C12/C12</f>
        <v>1</v>
      </c>
      <c r="E12" s="52">
        <v>1164025</v>
      </c>
      <c r="F12" s="53">
        <f>E12/E12</f>
        <v>1</v>
      </c>
      <c r="G12" s="54">
        <f>(E12-C12)/C12</f>
        <v>-1.8474046616422161E-2</v>
      </c>
    </row>
    <row r="13" spans="2:7" ht="15" customHeight="1" x14ac:dyDescent="0.25">
      <c r="B13" s="51" t="s">
        <v>53</v>
      </c>
      <c r="C13" s="52">
        <v>828253</v>
      </c>
      <c r="D13" s="53">
        <f>C13/C12</f>
        <v>0.69839721266107557</v>
      </c>
      <c r="E13" s="52">
        <v>808557</v>
      </c>
      <c r="F13" s="53">
        <f>E13/E12</f>
        <v>0.69462167908764849</v>
      </c>
      <c r="G13" s="54">
        <f>(E13-C13)/C13</f>
        <v>-2.3780173449417026E-2</v>
      </c>
    </row>
    <row r="14" spans="2:7" ht="15" customHeight="1" x14ac:dyDescent="0.25">
      <c r="B14" s="51" t="s">
        <v>54</v>
      </c>
      <c r="C14" s="52">
        <v>357681</v>
      </c>
      <c r="D14" s="53">
        <f>C14/C12</f>
        <v>0.30160278733892443</v>
      </c>
      <c r="E14" s="52">
        <v>355468</v>
      </c>
      <c r="F14" s="53">
        <f>E14/E12</f>
        <v>0.30537832091235156</v>
      </c>
      <c r="G14" s="54">
        <f>(E14-C14)/C14</f>
        <v>-6.1870773119064191E-3</v>
      </c>
    </row>
    <row r="15" spans="2:7" ht="15" customHeight="1" x14ac:dyDescent="0.25">
      <c r="B15" s="43" t="s">
        <v>56</v>
      </c>
      <c r="C15" s="49"/>
      <c r="D15" s="44"/>
      <c r="E15" s="49"/>
      <c r="F15" s="44"/>
      <c r="G15" s="50"/>
    </row>
    <row r="16" spans="2:7" ht="15" customHeight="1" x14ac:dyDescent="0.25">
      <c r="B16" s="51" t="s">
        <v>52</v>
      </c>
      <c r="C16" s="52">
        <v>942103</v>
      </c>
      <c r="D16" s="53">
        <f>C16/C16</f>
        <v>1</v>
      </c>
      <c r="E16" s="52">
        <v>937107</v>
      </c>
      <c r="F16" s="53">
        <f>E16/E16</f>
        <v>1</v>
      </c>
      <c r="G16" s="54">
        <f>(E16-C16)/C16</f>
        <v>-5.3030294988976791E-3</v>
      </c>
    </row>
    <row r="17" spans="2:12" ht="15" customHeight="1" x14ac:dyDescent="0.25">
      <c r="B17" s="51" t="s">
        <v>53</v>
      </c>
      <c r="C17" s="52">
        <v>460008</v>
      </c>
      <c r="D17" s="53">
        <f>C17/C16</f>
        <v>0.48827782100258676</v>
      </c>
      <c r="E17" s="52">
        <v>463604</v>
      </c>
      <c r="F17" s="53">
        <f>E17/E16</f>
        <v>0.4947183192527641</v>
      </c>
      <c r="G17" s="54">
        <f>(E17-C17)/C17</f>
        <v>7.8172553520808336E-3</v>
      </c>
    </row>
    <row r="18" spans="2:12" ht="15" customHeight="1" x14ac:dyDescent="0.25">
      <c r="B18" s="51" t="s">
        <v>54</v>
      </c>
      <c r="C18" s="52">
        <v>482095</v>
      </c>
      <c r="D18" s="53">
        <f>C18/C16</f>
        <v>0.51172217899741324</v>
      </c>
      <c r="E18" s="52">
        <v>473503</v>
      </c>
      <c r="F18" s="53">
        <f>E18/E16</f>
        <v>0.5052816807472359</v>
      </c>
      <c r="G18" s="54">
        <f>(E18-C18)/C18</f>
        <v>-1.7822213464151256E-2</v>
      </c>
    </row>
    <row r="19" spans="2:12" ht="15" customHeight="1" x14ac:dyDescent="0.25">
      <c r="B19" s="43" t="s">
        <v>57</v>
      </c>
      <c r="C19" s="49"/>
      <c r="D19" s="44"/>
      <c r="E19" s="49"/>
      <c r="F19" s="44"/>
      <c r="G19" s="50"/>
    </row>
    <row r="20" spans="2:12" ht="15" customHeight="1" x14ac:dyDescent="0.25">
      <c r="B20" s="51" t="s">
        <v>52</v>
      </c>
      <c r="C20" s="52">
        <v>457313</v>
      </c>
      <c r="D20" s="53">
        <f>C20/C20</f>
        <v>1</v>
      </c>
      <c r="E20" s="52">
        <v>489444</v>
      </c>
      <c r="F20" s="53">
        <f>E20/E20</f>
        <v>1</v>
      </c>
      <c r="G20" s="54">
        <f>(E20-C20)/C20</f>
        <v>7.0260412452740242E-2</v>
      </c>
    </row>
    <row r="21" spans="2:12" ht="15" customHeight="1" x14ac:dyDescent="0.25">
      <c r="B21" s="51" t="s">
        <v>53</v>
      </c>
      <c r="C21" s="52">
        <v>346802</v>
      </c>
      <c r="D21" s="53">
        <f>C21/C20</f>
        <v>0.75834712767841717</v>
      </c>
      <c r="E21" s="52">
        <v>360177</v>
      </c>
      <c r="F21" s="53">
        <f>E21/E20</f>
        <v>0.7358901120455047</v>
      </c>
      <c r="G21" s="54">
        <f>(E21-C21)/C21</f>
        <v>3.8566674932670512E-2</v>
      </c>
    </row>
    <row r="22" spans="2:12" ht="15" customHeight="1" x14ac:dyDescent="0.2">
      <c r="B22" s="55" t="s">
        <v>54</v>
      </c>
      <c r="C22" s="52">
        <v>110511</v>
      </c>
      <c r="D22" s="53">
        <f>C22/C20</f>
        <v>0.24165287232158281</v>
      </c>
      <c r="E22" s="52">
        <v>129267</v>
      </c>
      <c r="F22" s="53">
        <f>E22/E20</f>
        <v>0.2641098879544953</v>
      </c>
      <c r="G22" s="54">
        <f>(E22-C22)/C22</f>
        <v>0.16972066129163613</v>
      </c>
    </row>
    <row r="23" spans="2:12" ht="15" customHeight="1" x14ac:dyDescent="0.25">
      <c r="B23" s="43" t="s">
        <v>58</v>
      </c>
      <c r="C23" s="49"/>
      <c r="D23" s="44"/>
      <c r="E23" s="49"/>
      <c r="F23" s="44"/>
      <c r="G23" s="50"/>
    </row>
    <row r="24" spans="2:12" ht="15" customHeight="1" x14ac:dyDescent="0.25">
      <c r="B24" s="51" t="s">
        <v>52</v>
      </c>
      <c r="C24" s="52">
        <v>110216</v>
      </c>
      <c r="D24" s="53">
        <f>C24/C24</f>
        <v>1</v>
      </c>
      <c r="E24" s="52">
        <v>114141</v>
      </c>
      <c r="F24" s="53">
        <f>E24/E24</f>
        <v>1</v>
      </c>
      <c r="G24" s="54">
        <f>(E24-C24)/C24</f>
        <v>3.5611889380852142E-2</v>
      </c>
    </row>
    <row r="25" spans="2:12" ht="15" customHeight="1" x14ac:dyDescent="0.25">
      <c r="B25" s="51" t="s">
        <v>53</v>
      </c>
      <c r="C25" s="52">
        <v>110216</v>
      </c>
      <c r="D25" s="53">
        <f>C25/C24</f>
        <v>1</v>
      </c>
      <c r="E25" s="52">
        <v>114141</v>
      </c>
      <c r="F25" s="53">
        <f>E25/E24</f>
        <v>1</v>
      </c>
      <c r="G25" s="54">
        <f>(E25-C25)/C25</f>
        <v>3.5611889380852142E-2</v>
      </c>
    </row>
    <row r="26" spans="2:12" ht="15" customHeight="1" x14ac:dyDescent="0.2">
      <c r="B26" s="55" t="s">
        <v>54</v>
      </c>
      <c r="C26" s="52">
        <v>0</v>
      </c>
      <c r="D26" s="53">
        <f>C26/C24</f>
        <v>0</v>
      </c>
      <c r="E26" s="52">
        <v>0</v>
      </c>
      <c r="F26" s="53">
        <f>E26/E24</f>
        <v>0</v>
      </c>
      <c r="G26" s="54" t="str">
        <f>IFERROR((E26-C26)/C26,"-")</f>
        <v>-</v>
      </c>
    </row>
    <row r="27" spans="2:12" ht="15" customHeight="1" x14ac:dyDescent="0.25">
      <c r="B27" s="223" t="s">
        <v>59</v>
      </c>
      <c r="C27" s="223"/>
      <c r="D27" s="223"/>
      <c r="E27" s="223"/>
      <c r="F27" s="223"/>
      <c r="G27" s="223"/>
    </row>
    <row r="28" spans="2:12" ht="15" customHeight="1" thickBot="1" x14ac:dyDescent="0.3"/>
    <row r="29" spans="2:12" ht="30" customHeight="1" thickBot="1" x14ac:dyDescent="0.3">
      <c r="B29" s="56"/>
      <c r="C29" s="56"/>
      <c r="D29" s="56"/>
      <c r="E29" s="56"/>
      <c r="F29" s="56"/>
      <c r="G29" s="36" t="s">
        <v>45</v>
      </c>
      <c r="H29" s="56"/>
      <c r="I29" s="56"/>
      <c r="J29" s="56"/>
      <c r="K29" s="56"/>
      <c r="L29" s="56"/>
    </row>
  </sheetData>
  <mergeCells count="2">
    <mergeCell ref="B5:G5"/>
    <mergeCell ref="B27:G27"/>
  </mergeCells>
  <hyperlinks>
    <hyperlink ref="G29" location="'Gráfica alojados municipi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8.5703125" style="38" customWidth="1"/>
    <col min="2" max="8" width="11.42578125" style="38"/>
    <col min="9" max="9" width="12.85546875" style="38" customWidth="1"/>
    <col min="10" max="33" width="11.42578125" style="38"/>
    <col min="34" max="34" width="13.85546875" style="38" customWidth="1"/>
    <col min="35" max="264" width="11.42578125" style="38"/>
    <col min="265" max="265" width="12.85546875" style="38" customWidth="1"/>
    <col min="266" max="289" width="11.42578125" style="38"/>
    <col min="290" max="290" width="13.85546875" style="38" customWidth="1"/>
    <col min="291" max="520" width="11.42578125" style="38"/>
    <col min="521" max="521" width="12.85546875" style="38" customWidth="1"/>
    <col min="522" max="545" width="11.42578125" style="38"/>
    <col min="546" max="546" width="13.85546875" style="38" customWidth="1"/>
    <col min="547" max="776" width="11.42578125" style="38"/>
    <col min="777" max="777" width="12.85546875" style="38" customWidth="1"/>
    <col min="778" max="801" width="11.42578125" style="38"/>
    <col min="802" max="802" width="13.85546875" style="38" customWidth="1"/>
    <col min="803" max="1032" width="11.42578125" style="38"/>
    <col min="1033" max="1033" width="12.85546875" style="38" customWidth="1"/>
    <col min="1034" max="1057" width="11.42578125" style="38"/>
    <col min="1058" max="1058" width="13.85546875" style="38" customWidth="1"/>
    <col min="1059" max="1288" width="11.42578125" style="38"/>
    <col min="1289" max="1289" width="12.85546875" style="38" customWidth="1"/>
    <col min="1290" max="1313" width="11.42578125" style="38"/>
    <col min="1314" max="1314" width="13.85546875" style="38" customWidth="1"/>
    <col min="1315" max="1544" width="11.42578125" style="38"/>
    <col min="1545" max="1545" width="12.85546875" style="38" customWidth="1"/>
    <col min="1546" max="1569" width="11.42578125" style="38"/>
    <col min="1570" max="1570" width="13.85546875" style="38" customWidth="1"/>
    <col min="1571" max="1800" width="11.42578125" style="38"/>
    <col min="1801" max="1801" width="12.85546875" style="38" customWidth="1"/>
    <col min="1802" max="1825" width="11.42578125" style="38"/>
    <col min="1826" max="1826" width="13.85546875" style="38" customWidth="1"/>
    <col min="1827" max="2056" width="11.42578125" style="38"/>
    <col min="2057" max="2057" width="12.85546875" style="38" customWidth="1"/>
    <col min="2058" max="2081" width="11.42578125" style="38"/>
    <col min="2082" max="2082" width="13.85546875" style="38" customWidth="1"/>
    <col min="2083" max="2312" width="11.42578125" style="38"/>
    <col min="2313" max="2313" width="12.85546875" style="38" customWidth="1"/>
    <col min="2314" max="2337" width="11.42578125" style="38"/>
    <col min="2338" max="2338" width="13.85546875" style="38" customWidth="1"/>
    <col min="2339" max="2568" width="11.42578125" style="38"/>
    <col min="2569" max="2569" width="12.85546875" style="38" customWidth="1"/>
    <col min="2570" max="2593" width="11.42578125" style="38"/>
    <col min="2594" max="2594" width="13.85546875" style="38" customWidth="1"/>
    <col min="2595" max="2824" width="11.42578125" style="38"/>
    <col min="2825" max="2825" width="12.85546875" style="38" customWidth="1"/>
    <col min="2826" max="2849" width="11.42578125" style="38"/>
    <col min="2850" max="2850" width="13.85546875" style="38" customWidth="1"/>
    <col min="2851" max="3080" width="11.42578125" style="38"/>
    <col min="3081" max="3081" width="12.85546875" style="38" customWidth="1"/>
    <col min="3082" max="3105" width="11.42578125" style="38"/>
    <col min="3106" max="3106" width="13.85546875" style="38" customWidth="1"/>
    <col min="3107" max="3336" width="11.42578125" style="38"/>
    <col min="3337" max="3337" width="12.85546875" style="38" customWidth="1"/>
    <col min="3338" max="3361" width="11.42578125" style="38"/>
    <col min="3362" max="3362" width="13.85546875" style="38" customWidth="1"/>
    <col min="3363" max="3592" width="11.42578125" style="38"/>
    <col min="3593" max="3593" width="12.85546875" style="38" customWidth="1"/>
    <col min="3594" max="3617" width="11.42578125" style="38"/>
    <col min="3618" max="3618" width="13.85546875" style="38" customWidth="1"/>
    <col min="3619" max="3848" width="11.42578125" style="38"/>
    <col min="3849" max="3849" width="12.85546875" style="38" customWidth="1"/>
    <col min="3850" max="3873" width="11.42578125" style="38"/>
    <col min="3874" max="3874" width="13.85546875" style="38" customWidth="1"/>
    <col min="3875" max="4104" width="11.42578125" style="38"/>
    <col min="4105" max="4105" width="12.85546875" style="38" customWidth="1"/>
    <col min="4106" max="4129" width="11.42578125" style="38"/>
    <col min="4130" max="4130" width="13.85546875" style="38" customWidth="1"/>
    <col min="4131" max="4360" width="11.42578125" style="38"/>
    <col min="4361" max="4361" width="12.85546875" style="38" customWidth="1"/>
    <col min="4362" max="4385" width="11.42578125" style="38"/>
    <col min="4386" max="4386" width="13.85546875" style="38" customWidth="1"/>
    <col min="4387" max="4616" width="11.42578125" style="38"/>
    <col min="4617" max="4617" width="12.85546875" style="38" customWidth="1"/>
    <col min="4618" max="4641" width="11.42578125" style="38"/>
    <col min="4642" max="4642" width="13.85546875" style="38" customWidth="1"/>
    <col min="4643" max="4872" width="11.42578125" style="38"/>
    <col min="4873" max="4873" width="12.85546875" style="38" customWidth="1"/>
    <col min="4874" max="4897" width="11.42578125" style="38"/>
    <col min="4898" max="4898" width="13.85546875" style="38" customWidth="1"/>
    <col min="4899" max="5128" width="11.42578125" style="38"/>
    <col min="5129" max="5129" width="12.85546875" style="38" customWidth="1"/>
    <col min="5130" max="5153" width="11.42578125" style="38"/>
    <col min="5154" max="5154" width="13.85546875" style="38" customWidth="1"/>
    <col min="5155" max="5384" width="11.42578125" style="38"/>
    <col min="5385" max="5385" width="12.85546875" style="38" customWidth="1"/>
    <col min="5386" max="5409" width="11.42578125" style="38"/>
    <col min="5410" max="5410" width="13.85546875" style="38" customWidth="1"/>
    <col min="5411" max="5640" width="11.42578125" style="38"/>
    <col min="5641" max="5641" width="12.85546875" style="38" customWidth="1"/>
    <col min="5642" max="5665" width="11.42578125" style="38"/>
    <col min="5666" max="5666" width="13.85546875" style="38" customWidth="1"/>
    <col min="5667" max="5896" width="11.42578125" style="38"/>
    <col min="5897" max="5897" width="12.85546875" style="38" customWidth="1"/>
    <col min="5898" max="5921" width="11.42578125" style="38"/>
    <col min="5922" max="5922" width="13.85546875" style="38" customWidth="1"/>
    <col min="5923" max="6152" width="11.42578125" style="38"/>
    <col min="6153" max="6153" width="12.85546875" style="38" customWidth="1"/>
    <col min="6154" max="6177" width="11.42578125" style="38"/>
    <col min="6178" max="6178" width="13.85546875" style="38" customWidth="1"/>
    <col min="6179" max="6408" width="11.42578125" style="38"/>
    <col min="6409" max="6409" width="12.85546875" style="38" customWidth="1"/>
    <col min="6410" max="6433" width="11.42578125" style="38"/>
    <col min="6434" max="6434" width="13.85546875" style="38" customWidth="1"/>
    <col min="6435" max="6664" width="11.42578125" style="38"/>
    <col min="6665" max="6665" width="12.85546875" style="38" customWidth="1"/>
    <col min="6666" max="6689" width="11.42578125" style="38"/>
    <col min="6690" max="6690" width="13.85546875" style="38" customWidth="1"/>
    <col min="6691" max="6920" width="11.42578125" style="38"/>
    <col min="6921" max="6921" width="12.85546875" style="38" customWidth="1"/>
    <col min="6922" max="6945" width="11.42578125" style="38"/>
    <col min="6946" max="6946" width="13.85546875" style="38" customWidth="1"/>
    <col min="6947" max="7176" width="11.42578125" style="38"/>
    <col min="7177" max="7177" width="12.85546875" style="38" customWidth="1"/>
    <col min="7178" max="7201" width="11.42578125" style="38"/>
    <col min="7202" max="7202" width="13.85546875" style="38" customWidth="1"/>
    <col min="7203" max="7432" width="11.42578125" style="38"/>
    <col min="7433" max="7433" width="12.85546875" style="38" customWidth="1"/>
    <col min="7434" max="7457" width="11.42578125" style="38"/>
    <col min="7458" max="7458" width="13.85546875" style="38" customWidth="1"/>
    <col min="7459" max="7688" width="11.42578125" style="38"/>
    <col min="7689" max="7689" width="12.85546875" style="38" customWidth="1"/>
    <col min="7690" max="7713" width="11.42578125" style="38"/>
    <col min="7714" max="7714" width="13.85546875" style="38" customWidth="1"/>
    <col min="7715" max="7944" width="11.42578125" style="38"/>
    <col min="7945" max="7945" width="12.85546875" style="38" customWidth="1"/>
    <col min="7946" max="7969" width="11.42578125" style="38"/>
    <col min="7970" max="7970" width="13.85546875" style="38" customWidth="1"/>
    <col min="7971" max="8200" width="11.42578125" style="38"/>
    <col min="8201" max="8201" width="12.85546875" style="38" customWidth="1"/>
    <col min="8202" max="8225" width="11.42578125" style="38"/>
    <col min="8226" max="8226" width="13.85546875" style="38" customWidth="1"/>
    <col min="8227" max="8456" width="11.42578125" style="38"/>
    <col min="8457" max="8457" width="12.85546875" style="38" customWidth="1"/>
    <col min="8458" max="8481" width="11.42578125" style="38"/>
    <col min="8482" max="8482" width="13.85546875" style="38" customWidth="1"/>
    <col min="8483" max="8712" width="11.42578125" style="38"/>
    <col min="8713" max="8713" width="12.85546875" style="38" customWidth="1"/>
    <col min="8714" max="8737" width="11.42578125" style="38"/>
    <col min="8738" max="8738" width="13.85546875" style="38" customWidth="1"/>
    <col min="8739" max="8968" width="11.42578125" style="38"/>
    <col min="8969" max="8969" width="12.85546875" style="38" customWidth="1"/>
    <col min="8970" max="8993" width="11.42578125" style="38"/>
    <col min="8994" max="8994" width="13.85546875" style="38" customWidth="1"/>
    <col min="8995" max="9224" width="11.42578125" style="38"/>
    <col min="9225" max="9225" width="12.85546875" style="38" customWidth="1"/>
    <col min="9226" max="9249" width="11.42578125" style="38"/>
    <col min="9250" max="9250" width="13.85546875" style="38" customWidth="1"/>
    <col min="9251" max="9480" width="11.42578125" style="38"/>
    <col min="9481" max="9481" width="12.85546875" style="38" customWidth="1"/>
    <col min="9482" max="9505" width="11.42578125" style="38"/>
    <col min="9506" max="9506" width="13.85546875" style="38" customWidth="1"/>
    <col min="9507" max="9736" width="11.42578125" style="38"/>
    <col min="9737" max="9737" width="12.85546875" style="38" customWidth="1"/>
    <col min="9738" max="9761" width="11.42578125" style="38"/>
    <col min="9762" max="9762" width="13.85546875" style="38" customWidth="1"/>
    <col min="9763" max="9992" width="11.42578125" style="38"/>
    <col min="9993" max="9993" width="12.85546875" style="38" customWidth="1"/>
    <col min="9994" max="10017" width="11.42578125" style="38"/>
    <col min="10018" max="10018" width="13.85546875" style="38" customWidth="1"/>
    <col min="10019" max="10248" width="11.42578125" style="38"/>
    <col min="10249" max="10249" width="12.85546875" style="38" customWidth="1"/>
    <col min="10250" max="10273" width="11.42578125" style="38"/>
    <col min="10274" max="10274" width="13.85546875" style="38" customWidth="1"/>
    <col min="10275" max="10504" width="11.42578125" style="38"/>
    <col min="10505" max="10505" width="12.85546875" style="38" customWidth="1"/>
    <col min="10506" max="10529" width="11.42578125" style="38"/>
    <col min="10530" max="10530" width="13.85546875" style="38" customWidth="1"/>
    <col min="10531" max="10760" width="11.42578125" style="38"/>
    <col min="10761" max="10761" width="12.85546875" style="38" customWidth="1"/>
    <col min="10762" max="10785" width="11.42578125" style="38"/>
    <col min="10786" max="10786" width="13.85546875" style="38" customWidth="1"/>
    <col min="10787" max="11016" width="11.42578125" style="38"/>
    <col min="11017" max="11017" width="12.85546875" style="38" customWidth="1"/>
    <col min="11018" max="11041" width="11.42578125" style="38"/>
    <col min="11042" max="11042" width="13.85546875" style="38" customWidth="1"/>
    <col min="11043" max="11272" width="11.42578125" style="38"/>
    <col min="11273" max="11273" width="12.85546875" style="38" customWidth="1"/>
    <col min="11274" max="11297" width="11.42578125" style="38"/>
    <col min="11298" max="11298" width="13.85546875" style="38" customWidth="1"/>
    <col min="11299" max="11528" width="11.42578125" style="38"/>
    <col min="11529" max="11529" width="12.85546875" style="38" customWidth="1"/>
    <col min="11530" max="11553" width="11.42578125" style="38"/>
    <col min="11554" max="11554" width="13.85546875" style="38" customWidth="1"/>
    <col min="11555" max="11784" width="11.42578125" style="38"/>
    <col min="11785" max="11785" width="12.85546875" style="38" customWidth="1"/>
    <col min="11786" max="11809" width="11.42578125" style="38"/>
    <col min="11810" max="11810" width="13.85546875" style="38" customWidth="1"/>
    <col min="11811" max="12040" width="11.42578125" style="38"/>
    <col min="12041" max="12041" width="12.85546875" style="38" customWidth="1"/>
    <col min="12042" max="12065" width="11.42578125" style="38"/>
    <col min="12066" max="12066" width="13.85546875" style="38" customWidth="1"/>
    <col min="12067" max="12296" width="11.42578125" style="38"/>
    <col min="12297" max="12297" width="12.85546875" style="38" customWidth="1"/>
    <col min="12298" max="12321" width="11.42578125" style="38"/>
    <col min="12322" max="12322" width="13.85546875" style="38" customWidth="1"/>
    <col min="12323" max="12552" width="11.42578125" style="38"/>
    <col min="12553" max="12553" width="12.85546875" style="38" customWidth="1"/>
    <col min="12554" max="12577" width="11.42578125" style="38"/>
    <col min="12578" max="12578" width="13.85546875" style="38" customWidth="1"/>
    <col min="12579" max="12808" width="11.42578125" style="38"/>
    <col min="12809" max="12809" width="12.85546875" style="38" customWidth="1"/>
    <col min="12810" max="12833" width="11.42578125" style="38"/>
    <col min="12834" max="12834" width="13.85546875" style="38" customWidth="1"/>
    <col min="12835" max="13064" width="11.42578125" style="38"/>
    <col min="13065" max="13065" width="12.85546875" style="38" customWidth="1"/>
    <col min="13066" max="13089" width="11.42578125" style="38"/>
    <col min="13090" max="13090" width="13.85546875" style="38" customWidth="1"/>
    <col min="13091" max="13320" width="11.42578125" style="38"/>
    <col min="13321" max="13321" width="12.85546875" style="38" customWidth="1"/>
    <col min="13322" max="13345" width="11.42578125" style="38"/>
    <col min="13346" max="13346" width="13.85546875" style="38" customWidth="1"/>
    <col min="13347" max="13576" width="11.42578125" style="38"/>
    <col min="13577" max="13577" width="12.85546875" style="38" customWidth="1"/>
    <col min="13578" max="13601" width="11.42578125" style="38"/>
    <col min="13602" max="13602" width="13.85546875" style="38" customWidth="1"/>
    <col min="13603" max="13832" width="11.42578125" style="38"/>
    <col min="13833" max="13833" width="12.85546875" style="38" customWidth="1"/>
    <col min="13834" max="13857" width="11.42578125" style="38"/>
    <col min="13858" max="13858" width="13.85546875" style="38" customWidth="1"/>
    <col min="13859" max="14088" width="11.42578125" style="38"/>
    <col min="14089" max="14089" width="12.85546875" style="38" customWidth="1"/>
    <col min="14090" max="14113" width="11.42578125" style="38"/>
    <col min="14114" max="14114" width="13.85546875" style="38" customWidth="1"/>
    <col min="14115" max="14344" width="11.42578125" style="38"/>
    <col min="14345" max="14345" width="12.85546875" style="38" customWidth="1"/>
    <col min="14346" max="14369" width="11.42578125" style="38"/>
    <col min="14370" max="14370" width="13.85546875" style="38" customWidth="1"/>
    <col min="14371" max="14600" width="11.42578125" style="38"/>
    <col min="14601" max="14601" width="12.85546875" style="38" customWidth="1"/>
    <col min="14602" max="14625" width="11.42578125" style="38"/>
    <col min="14626" max="14626" width="13.85546875" style="38" customWidth="1"/>
    <col min="14627" max="14856" width="11.42578125" style="38"/>
    <col min="14857" max="14857" width="12.85546875" style="38" customWidth="1"/>
    <col min="14858" max="14881" width="11.42578125" style="38"/>
    <col min="14882" max="14882" width="13.85546875" style="38" customWidth="1"/>
    <col min="14883" max="15112" width="11.42578125" style="38"/>
    <col min="15113" max="15113" width="12.85546875" style="38" customWidth="1"/>
    <col min="15114" max="15137" width="11.42578125" style="38"/>
    <col min="15138" max="15138" width="13.85546875" style="38" customWidth="1"/>
    <col min="15139" max="15368" width="11.42578125" style="38"/>
    <col min="15369" max="15369" width="12.85546875" style="38" customWidth="1"/>
    <col min="15370" max="15393" width="11.42578125" style="38"/>
    <col min="15394" max="15394" width="13.85546875" style="38" customWidth="1"/>
    <col min="15395" max="15624" width="11.42578125" style="38"/>
    <col min="15625" max="15625" width="12.85546875" style="38" customWidth="1"/>
    <col min="15626" max="15649" width="11.42578125" style="38"/>
    <col min="15650" max="15650" width="13.85546875" style="38" customWidth="1"/>
    <col min="15651" max="15880" width="11.42578125" style="38"/>
    <col min="15881" max="15881" width="12.85546875" style="38" customWidth="1"/>
    <col min="15882" max="15905" width="11.42578125" style="38"/>
    <col min="15906" max="15906" width="13.85546875" style="38" customWidth="1"/>
    <col min="15907" max="16136" width="11.42578125" style="38"/>
    <col min="16137" max="16137" width="12.85546875" style="38" customWidth="1"/>
    <col min="16138" max="16161" width="11.42578125" style="38"/>
    <col min="16162" max="16162" width="13.85546875" style="38" customWidth="1"/>
    <col min="16163" max="16384" width="11.42578125" style="38"/>
  </cols>
  <sheetData>
    <row r="27" spans="2:12" ht="12.75" customHeight="1" x14ac:dyDescent="0.25"/>
    <row r="28" spans="2:12" x14ac:dyDescent="0.25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2:12" ht="24.95" customHeight="1" x14ac:dyDescent="0.25">
      <c r="B29" s="56"/>
      <c r="C29" s="56"/>
      <c r="D29" s="56"/>
      <c r="E29" s="56"/>
      <c r="F29" s="56"/>
      <c r="G29" s="56"/>
      <c r="H29" s="56"/>
      <c r="I29" s="56"/>
      <c r="J29" s="56"/>
      <c r="K29" s="56"/>
    </row>
    <row r="30" spans="2:12" ht="15" customHeight="1" thickBot="1" x14ac:dyDescent="0.3"/>
    <row r="31" spans="2:12" ht="30" customHeight="1" thickBot="1" x14ac:dyDescent="0.3">
      <c r="I31" s="36" t="s">
        <v>60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0099"/>
    <pageSetUpPr autoPageBreaks="0" fitToPage="1"/>
  </sheetPr>
  <dimension ref="B1:P49"/>
  <sheetViews>
    <sheetView showGridLines="0" showRowColHeaders="0" showOutlineSymbols="0" zoomScaleNormal="100" workbookViewId="0">
      <selection activeCell="Q28" sqref="Q28"/>
    </sheetView>
  </sheetViews>
  <sheetFormatPr baseColWidth="10" defaultRowHeight="12.75" x14ac:dyDescent="0.25"/>
  <cols>
    <col min="1" max="1" width="15.7109375" style="38" customWidth="1"/>
    <col min="2" max="2" width="23.7109375" style="38" customWidth="1"/>
    <col min="3" max="3" width="11.140625" style="38" customWidth="1"/>
    <col min="4" max="4" width="10.7109375" style="38" customWidth="1"/>
    <col min="5" max="5" width="11.140625" style="38" customWidth="1"/>
    <col min="6" max="7" width="10.7109375" style="38" customWidth="1"/>
    <col min="8" max="8" width="11.42578125" style="38"/>
    <col min="9" max="9" width="23.7109375" style="38" customWidth="1"/>
    <col min="10" max="10" width="11.140625" style="38" customWidth="1"/>
    <col min="11" max="11" width="10.7109375" style="38" customWidth="1"/>
    <col min="12" max="12" width="11.140625" style="38" customWidth="1"/>
    <col min="13" max="14" width="10.7109375" style="38" customWidth="1"/>
    <col min="15" max="15" width="13.28515625" style="38" customWidth="1"/>
    <col min="16" max="257" width="11.42578125" style="38"/>
    <col min="258" max="258" width="36.7109375" style="38" customWidth="1"/>
    <col min="259" max="259" width="12.7109375" style="38" customWidth="1"/>
    <col min="260" max="260" width="10.7109375" style="38" customWidth="1"/>
    <col min="261" max="261" width="12.7109375" style="38" customWidth="1"/>
    <col min="262" max="263" width="10.7109375" style="38" customWidth="1"/>
    <col min="264" max="270" width="11.42578125" style="38"/>
    <col min="271" max="271" width="13.28515625" style="38" customWidth="1"/>
    <col min="272" max="513" width="11.42578125" style="38"/>
    <col min="514" max="514" width="36.7109375" style="38" customWidth="1"/>
    <col min="515" max="515" width="12.7109375" style="38" customWidth="1"/>
    <col min="516" max="516" width="10.7109375" style="38" customWidth="1"/>
    <col min="517" max="517" width="12.7109375" style="38" customWidth="1"/>
    <col min="518" max="519" width="10.7109375" style="38" customWidth="1"/>
    <col min="520" max="526" width="11.42578125" style="38"/>
    <col min="527" max="527" width="13.28515625" style="38" customWidth="1"/>
    <col min="528" max="769" width="11.42578125" style="38"/>
    <col min="770" max="770" width="36.7109375" style="38" customWidth="1"/>
    <col min="771" max="771" width="12.7109375" style="38" customWidth="1"/>
    <col min="772" max="772" width="10.7109375" style="38" customWidth="1"/>
    <col min="773" max="773" width="12.7109375" style="38" customWidth="1"/>
    <col min="774" max="775" width="10.7109375" style="38" customWidth="1"/>
    <col min="776" max="782" width="11.42578125" style="38"/>
    <col min="783" max="783" width="13.28515625" style="38" customWidth="1"/>
    <col min="784" max="1025" width="11.42578125" style="38"/>
    <col min="1026" max="1026" width="36.7109375" style="38" customWidth="1"/>
    <col min="1027" max="1027" width="12.7109375" style="38" customWidth="1"/>
    <col min="1028" max="1028" width="10.7109375" style="38" customWidth="1"/>
    <col min="1029" max="1029" width="12.7109375" style="38" customWidth="1"/>
    <col min="1030" max="1031" width="10.7109375" style="38" customWidth="1"/>
    <col min="1032" max="1038" width="11.42578125" style="38"/>
    <col min="1039" max="1039" width="13.28515625" style="38" customWidth="1"/>
    <col min="1040" max="1281" width="11.42578125" style="38"/>
    <col min="1282" max="1282" width="36.7109375" style="38" customWidth="1"/>
    <col min="1283" max="1283" width="12.7109375" style="38" customWidth="1"/>
    <col min="1284" max="1284" width="10.7109375" style="38" customWidth="1"/>
    <col min="1285" max="1285" width="12.7109375" style="38" customWidth="1"/>
    <col min="1286" max="1287" width="10.7109375" style="38" customWidth="1"/>
    <col min="1288" max="1294" width="11.42578125" style="38"/>
    <col min="1295" max="1295" width="13.28515625" style="38" customWidth="1"/>
    <col min="1296" max="1537" width="11.42578125" style="38"/>
    <col min="1538" max="1538" width="36.7109375" style="38" customWidth="1"/>
    <col min="1539" max="1539" width="12.7109375" style="38" customWidth="1"/>
    <col min="1540" max="1540" width="10.7109375" style="38" customWidth="1"/>
    <col min="1541" max="1541" width="12.7109375" style="38" customWidth="1"/>
    <col min="1542" max="1543" width="10.7109375" style="38" customWidth="1"/>
    <col min="1544" max="1550" width="11.42578125" style="38"/>
    <col min="1551" max="1551" width="13.28515625" style="38" customWidth="1"/>
    <col min="1552" max="1793" width="11.42578125" style="38"/>
    <col min="1794" max="1794" width="36.7109375" style="38" customWidth="1"/>
    <col min="1795" max="1795" width="12.7109375" style="38" customWidth="1"/>
    <col min="1796" max="1796" width="10.7109375" style="38" customWidth="1"/>
    <col min="1797" max="1797" width="12.7109375" style="38" customWidth="1"/>
    <col min="1798" max="1799" width="10.7109375" style="38" customWidth="1"/>
    <col min="1800" max="1806" width="11.42578125" style="38"/>
    <col min="1807" max="1807" width="13.28515625" style="38" customWidth="1"/>
    <col min="1808" max="2049" width="11.42578125" style="38"/>
    <col min="2050" max="2050" width="36.7109375" style="38" customWidth="1"/>
    <col min="2051" max="2051" width="12.7109375" style="38" customWidth="1"/>
    <col min="2052" max="2052" width="10.7109375" style="38" customWidth="1"/>
    <col min="2053" max="2053" width="12.7109375" style="38" customWidth="1"/>
    <col min="2054" max="2055" width="10.7109375" style="38" customWidth="1"/>
    <col min="2056" max="2062" width="11.42578125" style="38"/>
    <col min="2063" max="2063" width="13.28515625" style="38" customWidth="1"/>
    <col min="2064" max="2305" width="11.42578125" style="38"/>
    <col min="2306" max="2306" width="36.7109375" style="38" customWidth="1"/>
    <col min="2307" max="2307" width="12.7109375" style="38" customWidth="1"/>
    <col min="2308" max="2308" width="10.7109375" style="38" customWidth="1"/>
    <col min="2309" max="2309" width="12.7109375" style="38" customWidth="1"/>
    <col min="2310" max="2311" width="10.7109375" style="38" customWidth="1"/>
    <col min="2312" max="2318" width="11.42578125" style="38"/>
    <col min="2319" max="2319" width="13.28515625" style="38" customWidth="1"/>
    <col min="2320" max="2561" width="11.42578125" style="38"/>
    <col min="2562" max="2562" width="36.7109375" style="38" customWidth="1"/>
    <col min="2563" max="2563" width="12.7109375" style="38" customWidth="1"/>
    <col min="2564" max="2564" width="10.7109375" style="38" customWidth="1"/>
    <col min="2565" max="2565" width="12.7109375" style="38" customWidth="1"/>
    <col min="2566" max="2567" width="10.7109375" style="38" customWidth="1"/>
    <col min="2568" max="2574" width="11.42578125" style="38"/>
    <col min="2575" max="2575" width="13.28515625" style="38" customWidth="1"/>
    <col min="2576" max="2817" width="11.42578125" style="38"/>
    <col min="2818" max="2818" width="36.7109375" style="38" customWidth="1"/>
    <col min="2819" max="2819" width="12.7109375" style="38" customWidth="1"/>
    <col min="2820" max="2820" width="10.7109375" style="38" customWidth="1"/>
    <col min="2821" max="2821" width="12.7109375" style="38" customWidth="1"/>
    <col min="2822" max="2823" width="10.7109375" style="38" customWidth="1"/>
    <col min="2824" max="2830" width="11.42578125" style="38"/>
    <col min="2831" max="2831" width="13.28515625" style="38" customWidth="1"/>
    <col min="2832" max="3073" width="11.42578125" style="38"/>
    <col min="3074" max="3074" width="36.7109375" style="38" customWidth="1"/>
    <col min="3075" max="3075" width="12.7109375" style="38" customWidth="1"/>
    <col min="3076" max="3076" width="10.7109375" style="38" customWidth="1"/>
    <col min="3077" max="3077" width="12.7109375" style="38" customWidth="1"/>
    <col min="3078" max="3079" width="10.7109375" style="38" customWidth="1"/>
    <col min="3080" max="3086" width="11.42578125" style="38"/>
    <col min="3087" max="3087" width="13.28515625" style="38" customWidth="1"/>
    <col min="3088" max="3329" width="11.42578125" style="38"/>
    <col min="3330" max="3330" width="36.7109375" style="38" customWidth="1"/>
    <col min="3331" max="3331" width="12.7109375" style="38" customWidth="1"/>
    <col min="3332" max="3332" width="10.7109375" style="38" customWidth="1"/>
    <col min="3333" max="3333" width="12.7109375" style="38" customWidth="1"/>
    <col min="3334" max="3335" width="10.7109375" style="38" customWidth="1"/>
    <col min="3336" max="3342" width="11.42578125" style="38"/>
    <col min="3343" max="3343" width="13.28515625" style="38" customWidth="1"/>
    <col min="3344" max="3585" width="11.42578125" style="38"/>
    <col min="3586" max="3586" width="36.7109375" style="38" customWidth="1"/>
    <col min="3587" max="3587" width="12.7109375" style="38" customWidth="1"/>
    <col min="3588" max="3588" width="10.7109375" style="38" customWidth="1"/>
    <col min="3589" max="3589" width="12.7109375" style="38" customWidth="1"/>
    <col min="3590" max="3591" width="10.7109375" style="38" customWidth="1"/>
    <col min="3592" max="3598" width="11.42578125" style="38"/>
    <col min="3599" max="3599" width="13.28515625" style="38" customWidth="1"/>
    <col min="3600" max="3841" width="11.42578125" style="38"/>
    <col min="3842" max="3842" width="36.7109375" style="38" customWidth="1"/>
    <col min="3843" max="3843" width="12.7109375" style="38" customWidth="1"/>
    <col min="3844" max="3844" width="10.7109375" style="38" customWidth="1"/>
    <col min="3845" max="3845" width="12.7109375" style="38" customWidth="1"/>
    <col min="3846" max="3847" width="10.7109375" style="38" customWidth="1"/>
    <col min="3848" max="3854" width="11.42578125" style="38"/>
    <col min="3855" max="3855" width="13.28515625" style="38" customWidth="1"/>
    <col min="3856" max="4097" width="11.42578125" style="38"/>
    <col min="4098" max="4098" width="36.7109375" style="38" customWidth="1"/>
    <col min="4099" max="4099" width="12.7109375" style="38" customWidth="1"/>
    <col min="4100" max="4100" width="10.7109375" style="38" customWidth="1"/>
    <col min="4101" max="4101" width="12.7109375" style="38" customWidth="1"/>
    <col min="4102" max="4103" width="10.7109375" style="38" customWidth="1"/>
    <col min="4104" max="4110" width="11.42578125" style="38"/>
    <col min="4111" max="4111" width="13.28515625" style="38" customWidth="1"/>
    <col min="4112" max="4353" width="11.42578125" style="38"/>
    <col min="4354" max="4354" width="36.7109375" style="38" customWidth="1"/>
    <col min="4355" max="4355" width="12.7109375" style="38" customWidth="1"/>
    <col min="4356" max="4356" width="10.7109375" style="38" customWidth="1"/>
    <col min="4357" max="4357" width="12.7109375" style="38" customWidth="1"/>
    <col min="4358" max="4359" width="10.7109375" style="38" customWidth="1"/>
    <col min="4360" max="4366" width="11.42578125" style="38"/>
    <col min="4367" max="4367" width="13.28515625" style="38" customWidth="1"/>
    <col min="4368" max="4609" width="11.42578125" style="38"/>
    <col min="4610" max="4610" width="36.7109375" style="38" customWidth="1"/>
    <col min="4611" max="4611" width="12.7109375" style="38" customWidth="1"/>
    <col min="4612" max="4612" width="10.7109375" style="38" customWidth="1"/>
    <col min="4613" max="4613" width="12.7109375" style="38" customWidth="1"/>
    <col min="4614" max="4615" width="10.7109375" style="38" customWidth="1"/>
    <col min="4616" max="4622" width="11.42578125" style="38"/>
    <col min="4623" max="4623" width="13.28515625" style="38" customWidth="1"/>
    <col min="4624" max="4865" width="11.42578125" style="38"/>
    <col min="4866" max="4866" width="36.7109375" style="38" customWidth="1"/>
    <col min="4867" max="4867" width="12.7109375" style="38" customWidth="1"/>
    <col min="4868" max="4868" width="10.7109375" style="38" customWidth="1"/>
    <col min="4869" max="4869" width="12.7109375" style="38" customWidth="1"/>
    <col min="4870" max="4871" width="10.7109375" style="38" customWidth="1"/>
    <col min="4872" max="4878" width="11.42578125" style="38"/>
    <col min="4879" max="4879" width="13.28515625" style="38" customWidth="1"/>
    <col min="4880" max="5121" width="11.42578125" style="38"/>
    <col min="5122" max="5122" width="36.7109375" style="38" customWidth="1"/>
    <col min="5123" max="5123" width="12.7109375" style="38" customWidth="1"/>
    <col min="5124" max="5124" width="10.7109375" style="38" customWidth="1"/>
    <col min="5125" max="5125" width="12.7109375" style="38" customWidth="1"/>
    <col min="5126" max="5127" width="10.7109375" style="38" customWidth="1"/>
    <col min="5128" max="5134" width="11.42578125" style="38"/>
    <col min="5135" max="5135" width="13.28515625" style="38" customWidth="1"/>
    <col min="5136" max="5377" width="11.42578125" style="38"/>
    <col min="5378" max="5378" width="36.7109375" style="38" customWidth="1"/>
    <col min="5379" max="5379" width="12.7109375" style="38" customWidth="1"/>
    <col min="5380" max="5380" width="10.7109375" style="38" customWidth="1"/>
    <col min="5381" max="5381" width="12.7109375" style="38" customWidth="1"/>
    <col min="5382" max="5383" width="10.7109375" style="38" customWidth="1"/>
    <col min="5384" max="5390" width="11.42578125" style="38"/>
    <col min="5391" max="5391" width="13.28515625" style="38" customWidth="1"/>
    <col min="5392" max="5633" width="11.42578125" style="38"/>
    <col min="5634" max="5634" width="36.7109375" style="38" customWidth="1"/>
    <col min="5635" max="5635" width="12.7109375" style="38" customWidth="1"/>
    <col min="5636" max="5636" width="10.7109375" style="38" customWidth="1"/>
    <col min="5637" max="5637" width="12.7109375" style="38" customWidth="1"/>
    <col min="5638" max="5639" width="10.7109375" style="38" customWidth="1"/>
    <col min="5640" max="5646" width="11.42578125" style="38"/>
    <col min="5647" max="5647" width="13.28515625" style="38" customWidth="1"/>
    <col min="5648" max="5889" width="11.42578125" style="38"/>
    <col min="5890" max="5890" width="36.7109375" style="38" customWidth="1"/>
    <col min="5891" max="5891" width="12.7109375" style="38" customWidth="1"/>
    <col min="5892" max="5892" width="10.7109375" style="38" customWidth="1"/>
    <col min="5893" max="5893" width="12.7109375" style="38" customWidth="1"/>
    <col min="5894" max="5895" width="10.7109375" style="38" customWidth="1"/>
    <col min="5896" max="5902" width="11.42578125" style="38"/>
    <col min="5903" max="5903" width="13.28515625" style="38" customWidth="1"/>
    <col min="5904" max="6145" width="11.42578125" style="38"/>
    <col min="6146" max="6146" width="36.7109375" style="38" customWidth="1"/>
    <col min="6147" max="6147" width="12.7109375" style="38" customWidth="1"/>
    <col min="6148" max="6148" width="10.7109375" style="38" customWidth="1"/>
    <col min="6149" max="6149" width="12.7109375" style="38" customWidth="1"/>
    <col min="6150" max="6151" width="10.7109375" style="38" customWidth="1"/>
    <col min="6152" max="6158" width="11.42578125" style="38"/>
    <col min="6159" max="6159" width="13.28515625" style="38" customWidth="1"/>
    <col min="6160" max="6401" width="11.42578125" style="38"/>
    <col min="6402" max="6402" width="36.7109375" style="38" customWidth="1"/>
    <col min="6403" max="6403" width="12.7109375" style="38" customWidth="1"/>
    <col min="6404" max="6404" width="10.7109375" style="38" customWidth="1"/>
    <col min="6405" max="6405" width="12.7109375" style="38" customWidth="1"/>
    <col min="6406" max="6407" width="10.7109375" style="38" customWidth="1"/>
    <col min="6408" max="6414" width="11.42578125" style="38"/>
    <col min="6415" max="6415" width="13.28515625" style="38" customWidth="1"/>
    <col min="6416" max="6657" width="11.42578125" style="38"/>
    <col min="6658" max="6658" width="36.7109375" style="38" customWidth="1"/>
    <col min="6659" max="6659" width="12.7109375" style="38" customWidth="1"/>
    <col min="6660" max="6660" width="10.7109375" style="38" customWidth="1"/>
    <col min="6661" max="6661" width="12.7109375" style="38" customWidth="1"/>
    <col min="6662" max="6663" width="10.7109375" style="38" customWidth="1"/>
    <col min="6664" max="6670" width="11.42578125" style="38"/>
    <col min="6671" max="6671" width="13.28515625" style="38" customWidth="1"/>
    <col min="6672" max="6913" width="11.42578125" style="38"/>
    <col min="6914" max="6914" width="36.7109375" style="38" customWidth="1"/>
    <col min="6915" max="6915" width="12.7109375" style="38" customWidth="1"/>
    <col min="6916" max="6916" width="10.7109375" style="38" customWidth="1"/>
    <col min="6917" max="6917" width="12.7109375" style="38" customWidth="1"/>
    <col min="6918" max="6919" width="10.7109375" style="38" customWidth="1"/>
    <col min="6920" max="6926" width="11.42578125" style="38"/>
    <col min="6927" max="6927" width="13.28515625" style="38" customWidth="1"/>
    <col min="6928" max="7169" width="11.42578125" style="38"/>
    <col min="7170" max="7170" width="36.7109375" style="38" customWidth="1"/>
    <col min="7171" max="7171" width="12.7109375" style="38" customWidth="1"/>
    <col min="7172" max="7172" width="10.7109375" style="38" customWidth="1"/>
    <col min="7173" max="7173" width="12.7109375" style="38" customWidth="1"/>
    <col min="7174" max="7175" width="10.7109375" style="38" customWidth="1"/>
    <col min="7176" max="7182" width="11.42578125" style="38"/>
    <col min="7183" max="7183" width="13.28515625" style="38" customWidth="1"/>
    <col min="7184" max="7425" width="11.42578125" style="38"/>
    <col min="7426" max="7426" width="36.7109375" style="38" customWidth="1"/>
    <col min="7427" max="7427" width="12.7109375" style="38" customWidth="1"/>
    <col min="7428" max="7428" width="10.7109375" style="38" customWidth="1"/>
    <col min="7429" max="7429" width="12.7109375" style="38" customWidth="1"/>
    <col min="7430" max="7431" width="10.7109375" style="38" customWidth="1"/>
    <col min="7432" max="7438" width="11.42578125" style="38"/>
    <col min="7439" max="7439" width="13.28515625" style="38" customWidth="1"/>
    <col min="7440" max="7681" width="11.42578125" style="38"/>
    <col min="7682" max="7682" width="36.7109375" style="38" customWidth="1"/>
    <col min="7683" max="7683" width="12.7109375" style="38" customWidth="1"/>
    <col min="7684" max="7684" width="10.7109375" style="38" customWidth="1"/>
    <col min="7685" max="7685" width="12.7109375" style="38" customWidth="1"/>
    <col min="7686" max="7687" width="10.7109375" style="38" customWidth="1"/>
    <col min="7688" max="7694" width="11.42578125" style="38"/>
    <col min="7695" max="7695" width="13.28515625" style="38" customWidth="1"/>
    <col min="7696" max="7937" width="11.42578125" style="38"/>
    <col min="7938" max="7938" width="36.7109375" style="38" customWidth="1"/>
    <col min="7939" max="7939" width="12.7109375" style="38" customWidth="1"/>
    <col min="7940" max="7940" width="10.7109375" style="38" customWidth="1"/>
    <col min="7941" max="7941" width="12.7109375" style="38" customWidth="1"/>
    <col min="7942" max="7943" width="10.7109375" style="38" customWidth="1"/>
    <col min="7944" max="7950" width="11.42578125" style="38"/>
    <col min="7951" max="7951" width="13.28515625" style="38" customWidth="1"/>
    <col min="7952" max="8193" width="11.42578125" style="38"/>
    <col min="8194" max="8194" width="36.7109375" style="38" customWidth="1"/>
    <col min="8195" max="8195" width="12.7109375" style="38" customWidth="1"/>
    <col min="8196" max="8196" width="10.7109375" style="38" customWidth="1"/>
    <col min="8197" max="8197" width="12.7109375" style="38" customWidth="1"/>
    <col min="8198" max="8199" width="10.7109375" style="38" customWidth="1"/>
    <col min="8200" max="8206" width="11.42578125" style="38"/>
    <col min="8207" max="8207" width="13.28515625" style="38" customWidth="1"/>
    <col min="8208" max="8449" width="11.42578125" style="38"/>
    <col min="8450" max="8450" width="36.7109375" style="38" customWidth="1"/>
    <col min="8451" max="8451" width="12.7109375" style="38" customWidth="1"/>
    <col min="8452" max="8452" width="10.7109375" style="38" customWidth="1"/>
    <col min="8453" max="8453" width="12.7109375" style="38" customWidth="1"/>
    <col min="8454" max="8455" width="10.7109375" style="38" customWidth="1"/>
    <col min="8456" max="8462" width="11.42578125" style="38"/>
    <col min="8463" max="8463" width="13.28515625" style="38" customWidth="1"/>
    <col min="8464" max="8705" width="11.42578125" style="38"/>
    <col min="8706" max="8706" width="36.7109375" style="38" customWidth="1"/>
    <col min="8707" max="8707" width="12.7109375" style="38" customWidth="1"/>
    <col min="8708" max="8708" width="10.7109375" style="38" customWidth="1"/>
    <col min="8709" max="8709" width="12.7109375" style="38" customWidth="1"/>
    <col min="8710" max="8711" width="10.7109375" style="38" customWidth="1"/>
    <col min="8712" max="8718" width="11.42578125" style="38"/>
    <col min="8719" max="8719" width="13.28515625" style="38" customWidth="1"/>
    <col min="8720" max="8961" width="11.42578125" style="38"/>
    <col min="8962" max="8962" width="36.7109375" style="38" customWidth="1"/>
    <col min="8963" max="8963" width="12.7109375" style="38" customWidth="1"/>
    <col min="8964" max="8964" width="10.7109375" style="38" customWidth="1"/>
    <col min="8965" max="8965" width="12.7109375" style="38" customWidth="1"/>
    <col min="8966" max="8967" width="10.7109375" style="38" customWidth="1"/>
    <col min="8968" max="8974" width="11.42578125" style="38"/>
    <col min="8975" max="8975" width="13.28515625" style="38" customWidth="1"/>
    <col min="8976" max="9217" width="11.42578125" style="38"/>
    <col min="9218" max="9218" width="36.7109375" style="38" customWidth="1"/>
    <col min="9219" max="9219" width="12.7109375" style="38" customWidth="1"/>
    <col min="9220" max="9220" width="10.7109375" style="38" customWidth="1"/>
    <col min="9221" max="9221" width="12.7109375" style="38" customWidth="1"/>
    <col min="9222" max="9223" width="10.7109375" style="38" customWidth="1"/>
    <col min="9224" max="9230" width="11.42578125" style="38"/>
    <col min="9231" max="9231" width="13.28515625" style="38" customWidth="1"/>
    <col min="9232" max="9473" width="11.42578125" style="38"/>
    <col min="9474" max="9474" width="36.7109375" style="38" customWidth="1"/>
    <col min="9475" max="9475" width="12.7109375" style="38" customWidth="1"/>
    <col min="9476" max="9476" width="10.7109375" style="38" customWidth="1"/>
    <col min="9477" max="9477" width="12.7109375" style="38" customWidth="1"/>
    <col min="9478" max="9479" width="10.7109375" style="38" customWidth="1"/>
    <col min="9480" max="9486" width="11.42578125" style="38"/>
    <col min="9487" max="9487" width="13.28515625" style="38" customWidth="1"/>
    <col min="9488" max="9729" width="11.42578125" style="38"/>
    <col min="9730" max="9730" width="36.7109375" style="38" customWidth="1"/>
    <col min="9731" max="9731" width="12.7109375" style="38" customWidth="1"/>
    <col min="9732" max="9732" width="10.7109375" style="38" customWidth="1"/>
    <col min="9733" max="9733" width="12.7109375" style="38" customWidth="1"/>
    <col min="9734" max="9735" width="10.7109375" style="38" customWidth="1"/>
    <col min="9736" max="9742" width="11.42578125" style="38"/>
    <col min="9743" max="9743" width="13.28515625" style="38" customWidth="1"/>
    <col min="9744" max="9985" width="11.42578125" style="38"/>
    <col min="9986" max="9986" width="36.7109375" style="38" customWidth="1"/>
    <col min="9987" max="9987" width="12.7109375" style="38" customWidth="1"/>
    <col min="9988" max="9988" width="10.7109375" style="38" customWidth="1"/>
    <col min="9989" max="9989" width="12.7109375" style="38" customWidth="1"/>
    <col min="9990" max="9991" width="10.7109375" style="38" customWidth="1"/>
    <col min="9992" max="9998" width="11.42578125" style="38"/>
    <col min="9999" max="9999" width="13.28515625" style="38" customWidth="1"/>
    <col min="10000" max="10241" width="11.42578125" style="38"/>
    <col min="10242" max="10242" width="36.7109375" style="38" customWidth="1"/>
    <col min="10243" max="10243" width="12.7109375" style="38" customWidth="1"/>
    <col min="10244" max="10244" width="10.7109375" style="38" customWidth="1"/>
    <col min="10245" max="10245" width="12.7109375" style="38" customWidth="1"/>
    <col min="10246" max="10247" width="10.7109375" style="38" customWidth="1"/>
    <col min="10248" max="10254" width="11.42578125" style="38"/>
    <col min="10255" max="10255" width="13.28515625" style="38" customWidth="1"/>
    <col min="10256" max="10497" width="11.42578125" style="38"/>
    <col min="10498" max="10498" width="36.7109375" style="38" customWidth="1"/>
    <col min="10499" max="10499" width="12.7109375" style="38" customWidth="1"/>
    <col min="10500" max="10500" width="10.7109375" style="38" customWidth="1"/>
    <col min="10501" max="10501" width="12.7109375" style="38" customWidth="1"/>
    <col min="10502" max="10503" width="10.7109375" style="38" customWidth="1"/>
    <col min="10504" max="10510" width="11.42578125" style="38"/>
    <col min="10511" max="10511" width="13.28515625" style="38" customWidth="1"/>
    <col min="10512" max="10753" width="11.42578125" style="38"/>
    <col min="10754" max="10754" width="36.7109375" style="38" customWidth="1"/>
    <col min="10755" max="10755" width="12.7109375" style="38" customWidth="1"/>
    <col min="10756" max="10756" width="10.7109375" style="38" customWidth="1"/>
    <col min="10757" max="10757" width="12.7109375" style="38" customWidth="1"/>
    <col min="10758" max="10759" width="10.7109375" style="38" customWidth="1"/>
    <col min="10760" max="10766" width="11.42578125" style="38"/>
    <col min="10767" max="10767" width="13.28515625" style="38" customWidth="1"/>
    <col min="10768" max="11009" width="11.42578125" style="38"/>
    <col min="11010" max="11010" width="36.7109375" style="38" customWidth="1"/>
    <col min="11011" max="11011" width="12.7109375" style="38" customWidth="1"/>
    <col min="11012" max="11012" width="10.7109375" style="38" customWidth="1"/>
    <col min="11013" max="11013" width="12.7109375" style="38" customWidth="1"/>
    <col min="11014" max="11015" width="10.7109375" style="38" customWidth="1"/>
    <col min="11016" max="11022" width="11.42578125" style="38"/>
    <col min="11023" max="11023" width="13.28515625" style="38" customWidth="1"/>
    <col min="11024" max="11265" width="11.42578125" style="38"/>
    <col min="11266" max="11266" width="36.7109375" style="38" customWidth="1"/>
    <col min="11267" max="11267" width="12.7109375" style="38" customWidth="1"/>
    <col min="11268" max="11268" width="10.7109375" style="38" customWidth="1"/>
    <col min="11269" max="11269" width="12.7109375" style="38" customWidth="1"/>
    <col min="11270" max="11271" width="10.7109375" style="38" customWidth="1"/>
    <col min="11272" max="11278" width="11.42578125" style="38"/>
    <col min="11279" max="11279" width="13.28515625" style="38" customWidth="1"/>
    <col min="11280" max="11521" width="11.42578125" style="38"/>
    <col min="11522" max="11522" width="36.7109375" style="38" customWidth="1"/>
    <col min="11523" max="11523" width="12.7109375" style="38" customWidth="1"/>
    <col min="11524" max="11524" width="10.7109375" style="38" customWidth="1"/>
    <col min="11525" max="11525" width="12.7109375" style="38" customWidth="1"/>
    <col min="11526" max="11527" width="10.7109375" style="38" customWidth="1"/>
    <col min="11528" max="11534" width="11.42578125" style="38"/>
    <col min="11535" max="11535" width="13.28515625" style="38" customWidth="1"/>
    <col min="11536" max="11777" width="11.42578125" style="38"/>
    <col min="11778" max="11778" width="36.7109375" style="38" customWidth="1"/>
    <col min="11779" max="11779" width="12.7109375" style="38" customWidth="1"/>
    <col min="11780" max="11780" width="10.7109375" style="38" customWidth="1"/>
    <col min="11781" max="11781" width="12.7109375" style="38" customWidth="1"/>
    <col min="11782" max="11783" width="10.7109375" style="38" customWidth="1"/>
    <col min="11784" max="11790" width="11.42578125" style="38"/>
    <col min="11791" max="11791" width="13.28515625" style="38" customWidth="1"/>
    <col min="11792" max="12033" width="11.42578125" style="38"/>
    <col min="12034" max="12034" width="36.7109375" style="38" customWidth="1"/>
    <col min="12035" max="12035" width="12.7109375" style="38" customWidth="1"/>
    <col min="12036" max="12036" width="10.7109375" style="38" customWidth="1"/>
    <col min="12037" max="12037" width="12.7109375" style="38" customWidth="1"/>
    <col min="12038" max="12039" width="10.7109375" style="38" customWidth="1"/>
    <col min="12040" max="12046" width="11.42578125" style="38"/>
    <col min="12047" max="12047" width="13.28515625" style="38" customWidth="1"/>
    <col min="12048" max="12289" width="11.42578125" style="38"/>
    <col min="12290" max="12290" width="36.7109375" style="38" customWidth="1"/>
    <col min="12291" max="12291" width="12.7109375" style="38" customWidth="1"/>
    <col min="12292" max="12292" width="10.7109375" style="38" customWidth="1"/>
    <col min="12293" max="12293" width="12.7109375" style="38" customWidth="1"/>
    <col min="12294" max="12295" width="10.7109375" style="38" customWidth="1"/>
    <col min="12296" max="12302" width="11.42578125" style="38"/>
    <col min="12303" max="12303" width="13.28515625" style="38" customWidth="1"/>
    <col min="12304" max="12545" width="11.42578125" style="38"/>
    <col min="12546" max="12546" width="36.7109375" style="38" customWidth="1"/>
    <col min="12547" max="12547" width="12.7109375" style="38" customWidth="1"/>
    <col min="12548" max="12548" width="10.7109375" style="38" customWidth="1"/>
    <col min="12549" max="12549" width="12.7109375" style="38" customWidth="1"/>
    <col min="12550" max="12551" width="10.7109375" style="38" customWidth="1"/>
    <col min="12552" max="12558" width="11.42578125" style="38"/>
    <col min="12559" max="12559" width="13.28515625" style="38" customWidth="1"/>
    <col min="12560" max="12801" width="11.42578125" style="38"/>
    <col min="12802" max="12802" width="36.7109375" style="38" customWidth="1"/>
    <col min="12803" max="12803" width="12.7109375" style="38" customWidth="1"/>
    <col min="12804" max="12804" width="10.7109375" style="38" customWidth="1"/>
    <col min="12805" max="12805" width="12.7109375" style="38" customWidth="1"/>
    <col min="12806" max="12807" width="10.7109375" style="38" customWidth="1"/>
    <col min="12808" max="12814" width="11.42578125" style="38"/>
    <col min="12815" max="12815" width="13.28515625" style="38" customWidth="1"/>
    <col min="12816" max="13057" width="11.42578125" style="38"/>
    <col min="13058" max="13058" width="36.7109375" style="38" customWidth="1"/>
    <col min="13059" max="13059" width="12.7109375" style="38" customWidth="1"/>
    <col min="13060" max="13060" width="10.7109375" style="38" customWidth="1"/>
    <col min="13061" max="13061" width="12.7109375" style="38" customWidth="1"/>
    <col min="13062" max="13063" width="10.7109375" style="38" customWidth="1"/>
    <col min="13064" max="13070" width="11.42578125" style="38"/>
    <col min="13071" max="13071" width="13.28515625" style="38" customWidth="1"/>
    <col min="13072" max="13313" width="11.42578125" style="38"/>
    <col min="13314" max="13314" width="36.7109375" style="38" customWidth="1"/>
    <col min="13315" max="13315" width="12.7109375" style="38" customWidth="1"/>
    <col min="13316" max="13316" width="10.7109375" style="38" customWidth="1"/>
    <col min="13317" max="13317" width="12.7109375" style="38" customWidth="1"/>
    <col min="13318" max="13319" width="10.7109375" style="38" customWidth="1"/>
    <col min="13320" max="13326" width="11.42578125" style="38"/>
    <col min="13327" max="13327" width="13.28515625" style="38" customWidth="1"/>
    <col min="13328" max="13569" width="11.42578125" style="38"/>
    <col min="13570" max="13570" width="36.7109375" style="38" customWidth="1"/>
    <col min="13571" max="13571" width="12.7109375" style="38" customWidth="1"/>
    <col min="13572" max="13572" width="10.7109375" style="38" customWidth="1"/>
    <col min="13573" max="13573" width="12.7109375" style="38" customWidth="1"/>
    <col min="13574" max="13575" width="10.7109375" style="38" customWidth="1"/>
    <col min="13576" max="13582" width="11.42578125" style="38"/>
    <col min="13583" max="13583" width="13.28515625" style="38" customWidth="1"/>
    <col min="13584" max="13825" width="11.42578125" style="38"/>
    <col min="13826" max="13826" width="36.7109375" style="38" customWidth="1"/>
    <col min="13827" max="13827" width="12.7109375" style="38" customWidth="1"/>
    <col min="13828" max="13828" width="10.7109375" style="38" customWidth="1"/>
    <col min="13829" max="13829" width="12.7109375" style="38" customWidth="1"/>
    <col min="13830" max="13831" width="10.7109375" style="38" customWidth="1"/>
    <col min="13832" max="13838" width="11.42578125" style="38"/>
    <col min="13839" max="13839" width="13.28515625" style="38" customWidth="1"/>
    <col min="13840" max="14081" width="11.42578125" style="38"/>
    <col min="14082" max="14082" width="36.7109375" style="38" customWidth="1"/>
    <col min="14083" max="14083" width="12.7109375" style="38" customWidth="1"/>
    <col min="14084" max="14084" width="10.7109375" style="38" customWidth="1"/>
    <col min="14085" max="14085" width="12.7109375" style="38" customWidth="1"/>
    <col min="14086" max="14087" width="10.7109375" style="38" customWidth="1"/>
    <col min="14088" max="14094" width="11.42578125" style="38"/>
    <col min="14095" max="14095" width="13.28515625" style="38" customWidth="1"/>
    <col min="14096" max="14337" width="11.42578125" style="38"/>
    <col min="14338" max="14338" width="36.7109375" style="38" customWidth="1"/>
    <col min="14339" max="14339" width="12.7109375" style="38" customWidth="1"/>
    <col min="14340" max="14340" width="10.7109375" style="38" customWidth="1"/>
    <col min="14341" max="14341" width="12.7109375" style="38" customWidth="1"/>
    <col min="14342" max="14343" width="10.7109375" style="38" customWidth="1"/>
    <col min="14344" max="14350" width="11.42578125" style="38"/>
    <col min="14351" max="14351" width="13.28515625" style="38" customWidth="1"/>
    <col min="14352" max="14593" width="11.42578125" style="38"/>
    <col min="14594" max="14594" width="36.7109375" style="38" customWidth="1"/>
    <col min="14595" max="14595" width="12.7109375" style="38" customWidth="1"/>
    <col min="14596" max="14596" width="10.7109375" style="38" customWidth="1"/>
    <col min="14597" max="14597" width="12.7109375" style="38" customWidth="1"/>
    <col min="14598" max="14599" width="10.7109375" style="38" customWidth="1"/>
    <col min="14600" max="14606" width="11.42578125" style="38"/>
    <col min="14607" max="14607" width="13.28515625" style="38" customWidth="1"/>
    <col min="14608" max="14849" width="11.42578125" style="38"/>
    <col min="14850" max="14850" width="36.7109375" style="38" customWidth="1"/>
    <col min="14851" max="14851" width="12.7109375" style="38" customWidth="1"/>
    <col min="14852" max="14852" width="10.7109375" style="38" customWidth="1"/>
    <col min="14853" max="14853" width="12.7109375" style="38" customWidth="1"/>
    <col min="14854" max="14855" width="10.7109375" style="38" customWidth="1"/>
    <col min="14856" max="14862" width="11.42578125" style="38"/>
    <col min="14863" max="14863" width="13.28515625" style="38" customWidth="1"/>
    <col min="14864" max="15105" width="11.42578125" style="38"/>
    <col min="15106" max="15106" width="36.7109375" style="38" customWidth="1"/>
    <col min="15107" max="15107" width="12.7109375" style="38" customWidth="1"/>
    <col min="15108" max="15108" width="10.7109375" style="38" customWidth="1"/>
    <col min="15109" max="15109" width="12.7109375" style="38" customWidth="1"/>
    <col min="15110" max="15111" width="10.7109375" style="38" customWidth="1"/>
    <col min="15112" max="15118" width="11.42578125" style="38"/>
    <col min="15119" max="15119" width="13.28515625" style="38" customWidth="1"/>
    <col min="15120" max="15361" width="11.42578125" style="38"/>
    <col min="15362" max="15362" width="36.7109375" style="38" customWidth="1"/>
    <col min="15363" max="15363" width="12.7109375" style="38" customWidth="1"/>
    <col min="15364" max="15364" width="10.7109375" style="38" customWidth="1"/>
    <col min="15365" max="15365" width="12.7109375" style="38" customWidth="1"/>
    <col min="15366" max="15367" width="10.7109375" style="38" customWidth="1"/>
    <col min="15368" max="15374" width="11.42578125" style="38"/>
    <col min="15375" max="15375" width="13.28515625" style="38" customWidth="1"/>
    <col min="15376" max="15617" width="11.42578125" style="38"/>
    <col min="15618" max="15618" width="36.7109375" style="38" customWidth="1"/>
    <col min="15619" max="15619" width="12.7109375" style="38" customWidth="1"/>
    <col min="15620" max="15620" width="10.7109375" style="38" customWidth="1"/>
    <col min="15621" max="15621" width="12.7109375" style="38" customWidth="1"/>
    <col min="15622" max="15623" width="10.7109375" style="38" customWidth="1"/>
    <col min="15624" max="15630" width="11.42578125" style="38"/>
    <col min="15631" max="15631" width="13.28515625" style="38" customWidth="1"/>
    <col min="15632" max="15873" width="11.42578125" style="38"/>
    <col min="15874" max="15874" width="36.7109375" style="38" customWidth="1"/>
    <col min="15875" max="15875" width="12.7109375" style="38" customWidth="1"/>
    <col min="15876" max="15876" width="10.7109375" style="38" customWidth="1"/>
    <col min="15877" max="15877" width="12.7109375" style="38" customWidth="1"/>
    <col min="15878" max="15879" width="10.7109375" style="38" customWidth="1"/>
    <col min="15880" max="15886" width="11.42578125" style="38"/>
    <col min="15887" max="15887" width="13.28515625" style="38" customWidth="1"/>
    <col min="15888" max="16129" width="11.42578125" style="38"/>
    <col min="16130" max="16130" width="36.7109375" style="38" customWidth="1"/>
    <col min="16131" max="16131" width="12.7109375" style="38" customWidth="1"/>
    <col min="16132" max="16132" width="10.7109375" style="38" customWidth="1"/>
    <col min="16133" max="16133" width="12.7109375" style="38" customWidth="1"/>
    <col min="16134" max="16135" width="10.7109375" style="38" customWidth="1"/>
    <col min="16136" max="16142" width="11.42578125" style="38"/>
    <col min="16143" max="16143" width="13.28515625" style="38" customWidth="1"/>
    <col min="16144" max="16384" width="11.42578125" style="38"/>
  </cols>
  <sheetData>
    <row r="1" spans="2:14" ht="15" customHeight="1" x14ac:dyDescent="0.25">
      <c r="B1" s="57"/>
    </row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222" t="s">
        <v>61</v>
      </c>
      <c r="C5" s="222"/>
      <c r="D5" s="222"/>
      <c r="E5" s="222"/>
      <c r="F5" s="222"/>
      <c r="G5" s="222"/>
      <c r="H5" s="58"/>
      <c r="I5" s="222" t="s">
        <v>62</v>
      </c>
      <c r="J5" s="222"/>
      <c r="K5" s="222"/>
      <c r="L5" s="222"/>
      <c r="M5" s="222"/>
      <c r="N5" s="222"/>
    </row>
    <row r="6" spans="2:14" ht="42.75" customHeight="1" x14ac:dyDescent="0.25">
      <c r="B6" s="59" t="s">
        <v>63</v>
      </c>
      <c r="C6" s="40" t="str">
        <f>actualizaciones!$A$3</f>
        <v>acum. agosto 2012</v>
      </c>
      <c r="D6" s="60" t="s">
        <v>49</v>
      </c>
      <c r="E6" s="40" t="str">
        <f>actualizaciones!$A$2</f>
        <v>acum. agosto 2013</v>
      </c>
      <c r="F6" s="60" t="s">
        <v>49</v>
      </c>
      <c r="G6" s="61" t="s">
        <v>50</v>
      </c>
      <c r="H6" s="58"/>
      <c r="I6" s="59" t="s">
        <v>63</v>
      </c>
      <c r="J6" s="40" t="str">
        <f>actualizaciones!$A$3</f>
        <v>acum. agosto 2012</v>
      </c>
      <c r="K6" s="60" t="s">
        <v>49</v>
      </c>
      <c r="L6" s="40" t="str">
        <f>actualizaciones!$A$2</f>
        <v>acum. agosto 2013</v>
      </c>
      <c r="M6" s="60" t="s">
        <v>49</v>
      </c>
      <c r="N6" s="61" t="s">
        <v>50</v>
      </c>
    </row>
    <row r="7" spans="2:14" ht="15" customHeight="1" x14ac:dyDescent="0.25">
      <c r="B7" s="43" t="s">
        <v>64</v>
      </c>
      <c r="C7" s="44"/>
      <c r="D7" s="44"/>
      <c r="E7" s="44"/>
      <c r="F7" s="44"/>
      <c r="G7" s="44"/>
      <c r="H7" s="58"/>
      <c r="I7" s="43" t="s">
        <v>64</v>
      </c>
      <c r="J7" s="44"/>
      <c r="K7" s="44"/>
      <c r="L7" s="44"/>
      <c r="M7" s="44"/>
      <c r="N7" s="44"/>
    </row>
    <row r="8" spans="2:14" ht="15" customHeight="1" x14ac:dyDescent="0.2">
      <c r="B8" s="62" t="s">
        <v>65</v>
      </c>
      <c r="C8" s="63">
        <v>1185934</v>
      </c>
      <c r="D8" s="47">
        <f>C8/$C$8</f>
        <v>1</v>
      </c>
      <c r="E8" s="63">
        <v>1164025</v>
      </c>
      <c r="F8" s="47">
        <f>E8/$E$8</f>
        <v>1</v>
      </c>
      <c r="G8" s="47">
        <f>(E8-C8)/C8</f>
        <v>-1.8474046616422161E-2</v>
      </c>
      <c r="H8" s="58"/>
      <c r="I8" s="62" t="s">
        <v>65</v>
      </c>
      <c r="J8" s="63">
        <v>942103</v>
      </c>
      <c r="K8" s="47">
        <f>J8/$J$8</f>
        <v>1</v>
      </c>
      <c r="L8" s="63">
        <v>937107</v>
      </c>
      <c r="M8" s="47">
        <f>L8/$L$8</f>
        <v>1</v>
      </c>
      <c r="N8" s="47">
        <f>(L8-J8)/J8</f>
        <v>-5.3030294988976791E-3</v>
      </c>
    </row>
    <row r="9" spans="2:14" ht="15" customHeight="1" x14ac:dyDescent="0.25">
      <c r="B9" s="43" t="s">
        <v>66</v>
      </c>
      <c r="C9" s="44"/>
      <c r="D9" s="44"/>
      <c r="E9" s="44"/>
      <c r="F9" s="50"/>
      <c r="G9" s="50"/>
      <c r="H9" s="58"/>
      <c r="I9" s="43" t="s">
        <v>66</v>
      </c>
      <c r="J9" s="44"/>
      <c r="K9" s="44"/>
      <c r="L9" s="44"/>
      <c r="M9" s="50"/>
      <c r="N9" s="50"/>
    </row>
    <row r="10" spans="2:14" ht="15" customHeight="1" x14ac:dyDescent="0.2">
      <c r="B10" s="64" t="s">
        <v>67</v>
      </c>
      <c r="C10" s="65">
        <v>828253</v>
      </c>
      <c r="D10" s="66">
        <f>C10/$C$8</f>
        <v>0.69839721266107557</v>
      </c>
      <c r="E10" s="65">
        <v>808557</v>
      </c>
      <c r="F10" s="66">
        <f>E10/$E$8</f>
        <v>0.69462167908764849</v>
      </c>
      <c r="G10" s="66">
        <f>(E10-C10)/C10</f>
        <v>-2.3780173449417026E-2</v>
      </c>
      <c r="H10" s="58"/>
      <c r="I10" s="64" t="s">
        <v>67</v>
      </c>
      <c r="J10" s="65">
        <v>460008</v>
      </c>
      <c r="K10" s="66">
        <f t="shared" ref="K10:K14" si="0">J10/$J$8</f>
        <v>0.48827782100258676</v>
      </c>
      <c r="L10" s="65">
        <v>463604</v>
      </c>
      <c r="M10" s="66">
        <f t="shared" ref="M10:M14" si="1">L10/$L$8</f>
        <v>0.4947183192527641</v>
      </c>
      <c r="N10" s="66">
        <f>(L10-J10)/J10</f>
        <v>7.8172553520808336E-3</v>
      </c>
    </row>
    <row r="11" spans="2:14" ht="15" customHeight="1" x14ac:dyDescent="0.2">
      <c r="B11" s="67" t="s">
        <v>68</v>
      </c>
      <c r="C11" s="68">
        <v>143391</v>
      </c>
      <c r="D11" s="53">
        <f>C11/$C$8</f>
        <v>0.12090976394976449</v>
      </c>
      <c r="E11" s="68">
        <v>162396</v>
      </c>
      <c r="F11" s="53">
        <f>E11/$E$8</f>
        <v>0.13951246751573204</v>
      </c>
      <c r="G11" s="54">
        <f>(E11-C11)/C11</f>
        <v>0.13253969914429775</v>
      </c>
      <c r="H11" s="58"/>
      <c r="I11" s="67" t="s">
        <v>68</v>
      </c>
      <c r="J11" s="68">
        <v>58679</v>
      </c>
      <c r="K11" s="53">
        <f t="shared" si="0"/>
        <v>6.2285121690515796E-2</v>
      </c>
      <c r="L11" s="68">
        <v>56098</v>
      </c>
      <c r="M11" s="53">
        <f t="shared" si="1"/>
        <v>5.9862961220010093E-2</v>
      </c>
      <c r="N11" s="54">
        <f>(L11-J11)/J11</f>
        <v>-4.3985071320233812E-2</v>
      </c>
    </row>
    <row r="12" spans="2:14" ht="15" customHeight="1" x14ac:dyDescent="0.2">
      <c r="B12" s="67" t="s">
        <v>69</v>
      </c>
      <c r="C12" s="68">
        <v>543258</v>
      </c>
      <c r="D12" s="53">
        <f>C12/$C$8</f>
        <v>0.45808451397801225</v>
      </c>
      <c r="E12" s="68">
        <v>514165</v>
      </c>
      <c r="F12" s="53">
        <f>E12/$E$8</f>
        <v>0.44171302162754239</v>
      </c>
      <c r="G12" s="54">
        <f>(E12-C12)/C12</f>
        <v>-5.3552823888465516E-2</v>
      </c>
      <c r="H12" s="58"/>
      <c r="I12" s="67" t="s">
        <v>69</v>
      </c>
      <c r="J12" s="68">
        <v>264734</v>
      </c>
      <c r="K12" s="53">
        <f t="shared" si="0"/>
        <v>0.28100324486813011</v>
      </c>
      <c r="L12" s="68">
        <v>264173</v>
      </c>
      <c r="M12" s="53">
        <f t="shared" si="1"/>
        <v>0.28190270694808595</v>
      </c>
      <c r="N12" s="54">
        <f>(L12-J12)/J12</f>
        <v>-2.1191082369472754E-3</v>
      </c>
    </row>
    <row r="13" spans="2:14" ht="15" customHeight="1" x14ac:dyDescent="0.2">
      <c r="B13" s="67" t="s">
        <v>70</v>
      </c>
      <c r="C13" s="68">
        <v>128228</v>
      </c>
      <c r="D13" s="53">
        <f>C13/$C$8</f>
        <v>0.1081240608667936</v>
      </c>
      <c r="E13" s="68">
        <v>117457</v>
      </c>
      <c r="F13" s="53">
        <f>E13/$E$8</f>
        <v>0.10090590837825648</v>
      </c>
      <c r="G13" s="54">
        <f>(E13-C13)/C13</f>
        <v>-8.3998814611473308E-2</v>
      </c>
      <c r="H13" s="58"/>
      <c r="I13" s="67" t="s">
        <v>70</v>
      </c>
      <c r="J13" s="68">
        <v>125179</v>
      </c>
      <c r="K13" s="53">
        <f t="shared" si="0"/>
        <v>0.13287188343525072</v>
      </c>
      <c r="L13" s="68">
        <v>131474</v>
      </c>
      <c r="M13" s="53">
        <f t="shared" si="1"/>
        <v>0.14029774614851878</v>
      </c>
      <c r="N13" s="54">
        <f>(L13-J13)/J13</f>
        <v>5.0287987601754285E-2</v>
      </c>
    </row>
    <row r="14" spans="2:14" ht="15" customHeight="1" x14ac:dyDescent="0.2">
      <c r="B14" s="67" t="s">
        <v>71</v>
      </c>
      <c r="C14" s="68">
        <v>13376</v>
      </c>
      <c r="D14" s="53">
        <f>C14/$C$8</f>
        <v>1.1278873866505218E-2</v>
      </c>
      <c r="E14" s="68">
        <v>14539</v>
      </c>
      <c r="F14" s="53">
        <f>E14/$E$8</f>
        <v>1.2490281566117567E-2</v>
      </c>
      <c r="G14" s="54">
        <f>(E14-C14)/C14</f>
        <v>8.6946770334928231E-2</v>
      </c>
      <c r="H14" s="58"/>
      <c r="I14" s="67" t="s">
        <v>71</v>
      </c>
      <c r="J14" s="68">
        <v>11416</v>
      </c>
      <c r="K14" s="53">
        <f t="shared" si="0"/>
        <v>1.2117571008690133E-2</v>
      </c>
      <c r="L14" s="68">
        <v>11859</v>
      </c>
      <c r="M14" s="53">
        <f t="shared" si="1"/>
        <v>1.2654904936149234E-2</v>
      </c>
      <c r="N14" s="54">
        <f>(L14-J14)/J14</f>
        <v>3.88051857042747E-2</v>
      </c>
    </row>
    <row r="15" spans="2:14" ht="15" customHeight="1" x14ac:dyDescent="0.25">
      <c r="B15" s="43" t="s">
        <v>72</v>
      </c>
      <c r="C15" s="44"/>
      <c r="D15" s="44"/>
      <c r="E15" s="44"/>
      <c r="F15" s="50"/>
      <c r="G15" s="50"/>
      <c r="H15" s="58"/>
      <c r="I15" s="43" t="s">
        <v>72</v>
      </c>
      <c r="J15" s="44"/>
      <c r="K15" s="44"/>
      <c r="L15" s="44"/>
      <c r="M15" s="50"/>
      <c r="N15" s="50"/>
    </row>
    <row r="16" spans="2:14" ht="15" customHeight="1" x14ac:dyDescent="0.2">
      <c r="B16" s="64" t="s">
        <v>73</v>
      </c>
      <c r="C16" s="65">
        <v>357681</v>
      </c>
      <c r="D16" s="66">
        <f>C16/$C$8</f>
        <v>0.30160278733892443</v>
      </c>
      <c r="E16" s="65">
        <v>355468</v>
      </c>
      <c r="F16" s="66">
        <f>E16/$E$8</f>
        <v>0.30537832091235156</v>
      </c>
      <c r="G16" s="66">
        <f>(E16-C16)/C16</f>
        <v>-6.1870773119064191E-3</v>
      </c>
      <c r="H16" s="58"/>
      <c r="I16" s="64" t="s">
        <v>73</v>
      </c>
      <c r="J16" s="65">
        <v>482095</v>
      </c>
      <c r="K16" s="66">
        <f>J16/$J$8</f>
        <v>0.51172217899741324</v>
      </c>
      <c r="L16" s="65">
        <v>473503</v>
      </c>
      <c r="M16" s="66">
        <f>L16/$L$8</f>
        <v>0.5052816807472359</v>
      </c>
      <c r="N16" s="66">
        <f>(L16-J16)/J16</f>
        <v>-1.7822213464151256E-2</v>
      </c>
    </row>
    <row r="17" spans="2:16" ht="15" customHeight="1" x14ac:dyDescent="0.2">
      <c r="B17" s="224" t="s">
        <v>74</v>
      </c>
      <c r="C17" s="224"/>
      <c r="D17" s="224"/>
      <c r="E17" s="224"/>
      <c r="F17" s="224"/>
      <c r="G17" s="224"/>
      <c r="H17" s="58"/>
      <c r="I17" s="224" t="s">
        <v>74</v>
      </c>
      <c r="J17" s="224"/>
      <c r="K17" s="224"/>
      <c r="L17" s="224"/>
      <c r="M17" s="224"/>
      <c r="N17" s="224"/>
    </row>
    <row r="18" spans="2:16" ht="20.100000000000001" customHeight="1" thickBot="1" x14ac:dyDescent="0.3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spans="2:16" ht="36" customHeight="1" thickBot="1" x14ac:dyDescent="0.3">
      <c r="B19" s="222" t="s">
        <v>75</v>
      </c>
      <c r="C19" s="222"/>
      <c r="D19" s="222"/>
      <c r="E19" s="222"/>
      <c r="F19" s="222"/>
      <c r="G19" s="222"/>
      <c r="H19" s="58"/>
      <c r="I19" s="222" t="s">
        <v>76</v>
      </c>
      <c r="J19" s="222"/>
      <c r="K19" s="222"/>
      <c r="L19" s="222"/>
      <c r="M19" s="222"/>
      <c r="N19" s="222"/>
      <c r="P19" s="36" t="s">
        <v>45</v>
      </c>
    </row>
    <row r="20" spans="2:16" ht="42.75" customHeight="1" x14ac:dyDescent="0.25">
      <c r="B20" s="59" t="s">
        <v>63</v>
      </c>
      <c r="C20" s="40" t="str">
        <f>actualizaciones!$A$3</f>
        <v>acum. agosto 2012</v>
      </c>
      <c r="D20" s="60" t="s">
        <v>49</v>
      </c>
      <c r="E20" s="40" t="str">
        <f>actualizaciones!$A$2</f>
        <v>acum. agosto 2013</v>
      </c>
      <c r="F20" s="60" t="s">
        <v>49</v>
      </c>
      <c r="G20" s="61" t="s">
        <v>50</v>
      </c>
      <c r="H20" s="58"/>
      <c r="I20" s="59" t="s">
        <v>63</v>
      </c>
      <c r="J20" s="40" t="str">
        <f>actualizaciones!$A$3</f>
        <v>acum. agosto 2012</v>
      </c>
      <c r="K20" s="60" t="s">
        <v>49</v>
      </c>
      <c r="L20" s="40" t="str">
        <f>actualizaciones!$A$2</f>
        <v>acum. agosto 2013</v>
      </c>
      <c r="M20" s="60" t="s">
        <v>49</v>
      </c>
      <c r="N20" s="61" t="s">
        <v>50</v>
      </c>
    </row>
    <row r="21" spans="2:16" ht="15" customHeight="1" x14ac:dyDescent="0.25">
      <c r="B21" s="43" t="s">
        <v>64</v>
      </c>
      <c r="C21" s="44"/>
      <c r="D21" s="44"/>
      <c r="E21" s="44"/>
      <c r="F21" s="44"/>
      <c r="G21" s="44"/>
      <c r="H21" s="58"/>
      <c r="I21" s="43" t="s">
        <v>64</v>
      </c>
      <c r="J21" s="44"/>
      <c r="K21" s="44"/>
      <c r="L21" s="44"/>
      <c r="M21" s="44"/>
      <c r="N21" s="44"/>
    </row>
    <row r="22" spans="2:16" ht="15" customHeight="1" x14ac:dyDescent="0.2">
      <c r="B22" s="62" t="s">
        <v>65</v>
      </c>
      <c r="C22" s="63">
        <v>457313</v>
      </c>
      <c r="D22" s="47">
        <f>C22/$C$22</f>
        <v>1</v>
      </c>
      <c r="E22" s="63">
        <v>489444</v>
      </c>
      <c r="F22" s="47">
        <f>E22/$E$22</f>
        <v>1</v>
      </c>
      <c r="G22" s="47">
        <f>(E22-C22)/C22</f>
        <v>7.0260412452740242E-2</v>
      </c>
      <c r="H22" s="58"/>
      <c r="I22" s="62" t="s">
        <v>65</v>
      </c>
      <c r="J22" s="63">
        <v>110216</v>
      </c>
      <c r="K22" s="47">
        <f>J22/$J$22</f>
        <v>1</v>
      </c>
      <c r="L22" s="63">
        <v>114141</v>
      </c>
      <c r="M22" s="47">
        <f>L22/$L$22</f>
        <v>1</v>
      </c>
      <c r="N22" s="47">
        <f>(L22-J22)/J22</f>
        <v>3.5611889380852142E-2</v>
      </c>
    </row>
    <row r="23" spans="2:16" ht="15" customHeight="1" x14ac:dyDescent="0.25">
      <c r="B23" s="43" t="s">
        <v>66</v>
      </c>
      <c r="C23" s="44"/>
      <c r="D23" s="44"/>
      <c r="E23" s="44"/>
      <c r="F23" s="50"/>
      <c r="G23" s="50"/>
      <c r="H23" s="58"/>
      <c r="I23" s="43" t="s">
        <v>66</v>
      </c>
      <c r="J23" s="44"/>
      <c r="K23" s="44"/>
      <c r="L23" s="44"/>
      <c r="M23" s="50"/>
      <c r="N23" s="50"/>
    </row>
    <row r="24" spans="2:16" ht="15" customHeight="1" x14ac:dyDescent="0.2">
      <c r="B24" s="64" t="s">
        <v>67</v>
      </c>
      <c r="C24" s="65">
        <v>346802</v>
      </c>
      <c r="D24" s="66">
        <f t="shared" ref="D24:D27" si="2">C24/$C$22</f>
        <v>0.75834712767841717</v>
      </c>
      <c r="E24" s="65">
        <v>360177</v>
      </c>
      <c r="F24" s="66">
        <f t="shared" ref="F24:F27" si="3">E24/$E$22</f>
        <v>0.7358901120455047</v>
      </c>
      <c r="G24" s="66">
        <f>(E24-C24)/C24</f>
        <v>3.8566674932670512E-2</v>
      </c>
      <c r="H24" s="58"/>
      <c r="I24" s="64" t="s">
        <v>67</v>
      </c>
      <c r="J24" s="65">
        <v>110216</v>
      </c>
      <c r="K24" s="66">
        <f t="shared" ref="K24:K28" si="4">J24/$J$22</f>
        <v>1</v>
      </c>
      <c r="L24" s="65">
        <v>114141</v>
      </c>
      <c r="M24" s="66">
        <f t="shared" ref="M24:M28" si="5">L24/$L$22</f>
        <v>1</v>
      </c>
      <c r="N24" s="66">
        <f>(L24-J24)/J24</f>
        <v>3.5611889380852142E-2</v>
      </c>
    </row>
    <row r="25" spans="2:16" ht="15" customHeight="1" x14ac:dyDescent="0.2">
      <c r="B25" s="67" t="s">
        <v>77</v>
      </c>
      <c r="C25" s="68">
        <v>292873</v>
      </c>
      <c r="D25" s="53">
        <f t="shared" si="2"/>
        <v>0.64042133068598528</v>
      </c>
      <c r="E25" s="68">
        <v>305437</v>
      </c>
      <c r="F25" s="53">
        <f t="shared" si="3"/>
        <v>0.62404892081627317</v>
      </c>
      <c r="G25" s="54">
        <f>(E25-C25)/C25</f>
        <v>4.2899140583119645E-2</v>
      </c>
      <c r="H25" s="58"/>
      <c r="I25" s="67" t="s">
        <v>77</v>
      </c>
      <c r="J25" s="68">
        <v>40003</v>
      </c>
      <c r="K25" s="53">
        <f t="shared" si="4"/>
        <v>0.36295093271394352</v>
      </c>
      <c r="L25" s="68">
        <v>44762</v>
      </c>
      <c r="M25" s="53">
        <f t="shared" si="5"/>
        <v>0.39216407776346801</v>
      </c>
      <c r="N25" s="54">
        <f>(L25-J25)/J25</f>
        <v>0.11896607754418419</v>
      </c>
    </row>
    <row r="26" spans="2:16" ht="15" customHeight="1" x14ac:dyDescent="0.2">
      <c r="B26" s="67" t="s">
        <v>70</v>
      </c>
      <c r="C26" s="68">
        <v>44877</v>
      </c>
      <c r="D26" s="53">
        <f t="shared" si="2"/>
        <v>9.8131914028247613E-2</v>
      </c>
      <c r="E26" s="68">
        <v>45536</v>
      </c>
      <c r="F26" s="53">
        <f t="shared" si="3"/>
        <v>9.3036179828540136E-2</v>
      </c>
      <c r="G26" s="54">
        <f>(E26-C26)/C26</f>
        <v>1.4684582302738596E-2</v>
      </c>
      <c r="H26" s="58"/>
      <c r="I26" s="67" t="s">
        <v>70</v>
      </c>
      <c r="J26" s="68">
        <v>36275</v>
      </c>
      <c r="K26" s="53">
        <f t="shared" si="4"/>
        <v>0.32912644262176088</v>
      </c>
      <c r="L26" s="68">
        <v>40929</v>
      </c>
      <c r="M26" s="53">
        <f t="shared" si="5"/>
        <v>0.35858280547743582</v>
      </c>
      <c r="N26" s="54">
        <f>(L26-J26)/J26</f>
        <v>0.12829772570640938</v>
      </c>
    </row>
    <row r="27" spans="2:16" ht="15" customHeight="1" x14ac:dyDescent="0.2">
      <c r="B27" s="67" t="s">
        <v>71</v>
      </c>
      <c r="C27" s="68">
        <v>9052</v>
      </c>
      <c r="D27" s="53">
        <f t="shared" si="2"/>
        <v>1.9793882964184269E-2</v>
      </c>
      <c r="E27" s="68">
        <v>9204</v>
      </c>
      <c r="F27" s="53">
        <f t="shared" si="3"/>
        <v>1.8805011400691397E-2</v>
      </c>
      <c r="G27" s="54">
        <f>(E27-C27)/C27</f>
        <v>1.6791869200176758E-2</v>
      </c>
      <c r="H27" s="58"/>
      <c r="I27" s="67" t="s">
        <v>78</v>
      </c>
      <c r="J27" s="68">
        <v>28576</v>
      </c>
      <c r="K27" s="53">
        <f t="shared" si="4"/>
        <v>0.25927270087827536</v>
      </c>
      <c r="L27" s="68">
        <v>19984</v>
      </c>
      <c r="M27" s="53">
        <f t="shared" si="5"/>
        <v>0.17508169719907835</v>
      </c>
      <c r="N27" s="54">
        <f>(L27-J27)/J27</f>
        <v>-0.30067189249720044</v>
      </c>
    </row>
    <row r="28" spans="2:16" ht="15" customHeight="1" x14ac:dyDescent="0.2">
      <c r="B28" s="43" t="s">
        <v>72</v>
      </c>
      <c r="C28" s="44"/>
      <c r="D28" s="44"/>
      <c r="E28" s="44"/>
      <c r="F28" s="50"/>
      <c r="G28" s="50"/>
      <c r="H28" s="58"/>
      <c r="I28" s="67" t="s">
        <v>79</v>
      </c>
      <c r="J28" s="68">
        <v>5362</v>
      </c>
      <c r="K28" s="53">
        <f t="shared" si="4"/>
        <v>4.8649923786020177E-2</v>
      </c>
      <c r="L28" s="68">
        <v>8466</v>
      </c>
      <c r="M28" s="53">
        <f t="shared" si="5"/>
        <v>7.4171419560017868E-2</v>
      </c>
      <c r="N28" s="54">
        <f>(L28-J28)/J28</f>
        <v>0.57888847444983216</v>
      </c>
    </row>
    <row r="29" spans="2:16" ht="15" customHeight="1" x14ac:dyDescent="0.2">
      <c r="B29" s="64" t="s">
        <v>73</v>
      </c>
      <c r="C29" s="65">
        <v>110511</v>
      </c>
      <c r="D29" s="66">
        <f>C29/$C$22</f>
        <v>0.24165287232158281</v>
      </c>
      <c r="E29" s="65">
        <v>129267</v>
      </c>
      <c r="F29" s="66">
        <f>E29/$E$22</f>
        <v>0.2641098879544953</v>
      </c>
      <c r="G29" s="66">
        <f>(E29-C29)/C29</f>
        <v>0.16972066129163613</v>
      </c>
      <c r="H29" s="58"/>
      <c r="I29" s="43" t="s">
        <v>72</v>
      </c>
      <c r="J29" s="44"/>
      <c r="K29" s="44"/>
      <c r="L29" s="44"/>
      <c r="M29" s="50"/>
      <c r="N29" s="50"/>
    </row>
    <row r="30" spans="2:16" ht="15" customHeight="1" x14ac:dyDescent="0.2">
      <c r="B30" s="224" t="s">
        <v>74</v>
      </c>
      <c r="C30" s="224"/>
      <c r="D30" s="224"/>
      <c r="E30" s="224"/>
      <c r="F30" s="224"/>
      <c r="G30" s="224"/>
      <c r="H30" s="58"/>
      <c r="I30" s="64" t="s">
        <v>73</v>
      </c>
      <c r="J30" s="65">
        <v>0</v>
      </c>
      <c r="K30" s="66">
        <f>J30/$J$22</f>
        <v>0</v>
      </c>
      <c r="L30" s="65">
        <v>0</v>
      </c>
      <c r="M30" s="66">
        <f>L30/$L$22</f>
        <v>0</v>
      </c>
      <c r="N30" s="69" t="str">
        <f>IFERROR((L30-J30)/J30,"-")</f>
        <v>-</v>
      </c>
    </row>
    <row r="31" spans="2:16" x14ac:dyDescent="0.2">
      <c r="B31" s="58"/>
      <c r="C31" s="58"/>
      <c r="D31" s="58"/>
      <c r="E31" s="58"/>
      <c r="F31" s="58"/>
      <c r="G31" s="58"/>
      <c r="H31" s="58"/>
      <c r="I31" s="224" t="s">
        <v>74</v>
      </c>
      <c r="J31" s="224"/>
      <c r="K31" s="224"/>
      <c r="L31" s="224"/>
      <c r="M31" s="224"/>
      <c r="N31" s="224"/>
    </row>
    <row r="32" spans="2:16" x14ac:dyDescent="0.25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2:14" x14ac:dyDescent="0.25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</row>
    <row r="34" spans="2:14" ht="36" customHeight="1" x14ac:dyDescent="0.25">
      <c r="B34" s="222" t="s">
        <v>80</v>
      </c>
      <c r="C34" s="222"/>
      <c r="D34" s="222"/>
      <c r="E34" s="222"/>
      <c r="F34" s="222"/>
      <c r="G34" s="222"/>
      <c r="H34" s="58"/>
      <c r="I34" s="58"/>
    </row>
    <row r="35" spans="2:14" ht="18" customHeight="1" x14ac:dyDescent="0.25">
      <c r="B35" s="222"/>
      <c r="C35" s="222"/>
      <c r="D35" s="222"/>
      <c r="E35" s="222"/>
      <c r="F35" s="222"/>
      <c r="G35" s="222"/>
      <c r="H35" s="58"/>
      <c r="I35" s="58"/>
    </row>
    <row r="36" spans="2:14" ht="42" customHeight="1" x14ac:dyDescent="0.25">
      <c r="B36" s="59" t="s">
        <v>63</v>
      </c>
      <c r="C36" s="40" t="str">
        <f>actualizaciones!$A$3</f>
        <v>acum. agosto 2012</v>
      </c>
      <c r="D36" s="60" t="s">
        <v>49</v>
      </c>
      <c r="E36" s="40" t="str">
        <f>actualizaciones!$A$2</f>
        <v>acum. agosto 2013</v>
      </c>
      <c r="F36" s="60" t="s">
        <v>49</v>
      </c>
      <c r="G36" s="61" t="s">
        <v>50</v>
      </c>
      <c r="H36" s="58"/>
      <c r="I36" s="58"/>
    </row>
    <row r="37" spans="2:14" ht="15" customHeight="1" x14ac:dyDescent="0.25">
      <c r="B37" s="43" t="s">
        <v>64</v>
      </c>
      <c r="C37" s="44"/>
      <c r="D37" s="44"/>
      <c r="E37" s="44"/>
      <c r="F37" s="44"/>
      <c r="G37" s="44"/>
      <c r="H37" s="58"/>
      <c r="I37" s="58"/>
    </row>
    <row r="38" spans="2:14" ht="15" customHeight="1" x14ac:dyDescent="0.2">
      <c r="B38" s="62" t="s">
        <v>65</v>
      </c>
      <c r="C38" s="63">
        <v>3299231</v>
      </c>
      <c r="D38" s="47">
        <f>C38/$C$38</f>
        <v>1</v>
      </c>
      <c r="E38" s="63">
        <v>3273898</v>
      </c>
      <c r="F38" s="47">
        <f>E38/$E$38</f>
        <v>1</v>
      </c>
      <c r="G38" s="47">
        <f>E38/C38-1</f>
        <v>-7.6784559795903817E-3</v>
      </c>
      <c r="H38" s="58"/>
      <c r="I38" s="58"/>
    </row>
    <row r="39" spans="2:14" ht="15" customHeight="1" x14ac:dyDescent="0.25">
      <c r="B39" s="43" t="s">
        <v>66</v>
      </c>
      <c r="C39" s="44"/>
      <c r="D39" s="44"/>
      <c r="E39" s="44"/>
      <c r="F39" s="50"/>
      <c r="G39" s="50"/>
      <c r="H39" s="58"/>
      <c r="I39" s="58"/>
    </row>
    <row r="40" spans="2:14" ht="15" customHeight="1" x14ac:dyDescent="0.2">
      <c r="B40" s="64" t="s">
        <v>67</v>
      </c>
      <c r="C40" s="65">
        <v>2135703</v>
      </c>
      <c r="D40" s="66">
        <f t="shared" ref="D40:D45" si="6">C40/$C$38</f>
        <v>0.64733357561201388</v>
      </c>
      <c r="E40" s="65">
        <v>2115502</v>
      </c>
      <c r="F40" s="66">
        <f t="shared" ref="F40:F45" si="7">E40/$E$38</f>
        <v>0.64617223871971574</v>
      </c>
      <c r="G40" s="66">
        <f t="shared" ref="G40:G45" si="8">E40/C40-1</f>
        <v>-9.4587121898503934E-3</v>
      </c>
      <c r="H40" s="58"/>
      <c r="I40" s="58"/>
    </row>
    <row r="41" spans="2:14" ht="15" customHeight="1" x14ac:dyDescent="0.2">
      <c r="B41" s="67" t="s">
        <v>68</v>
      </c>
      <c r="C41" s="68">
        <v>322668</v>
      </c>
      <c r="D41" s="53">
        <f t="shared" si="6"/>
        <v>9.7800972408418813E-2</v>
      </c>
      <c r="E41" s="68">
        <v>345475</v>
      </c>
      <c r="F41" s="53">
        <f t="shared" si="7"/>
        <v>0.10552405725529629</v>
      </c>
      <c r="G41" s="54">
        <f t="shared" si="8"/>
        <v>7.068255916297872E-2</v>
      </c>
      <c r="H41" s="58"/>
      <c r="I41" s="58"/>
    </row>
    <row r="42" spans="2:14" ht="15" customHeight="1" x14ac:dyDescent="0.2">
      <c r="B42" s="67" t="s">
        <v>69</v>
      </c>
      <c r="C42" s="68">
        <v>1311322</v>
      </c>
      <c r="D42" s="53">
        <f t="shared" si="6"/>
        <v>0.39746292393591115</v>
      </c>
      <c r="E42" s="68">
        <v>1287798</v>
      </c>
      <c r="F42" s="53">
        <f t="shared" si="7"/>
        <v>0.3933531221803489</v>
      </c>
      <c r="G42" s="54">
        <f t="shared" si="8"/>
        <v>-1.7939148431887819E-2</v>
      </c>
      <c r="H42" s="58"/>
      <c r="I42" s="58"/>
    </row>
    <row r="43" spans="2:14" ht="15" customHeight="1" x14ac:dyDescent="0.2">
      <c r="B43" s="67" t="s">
        <v>70</v>
      </c>
      <c r="C43" s="68">
        <v>409066</v>
      </c>
      <c r="D43" s="53">
        <f t="shared" si="6"/>
        <v>0.12398828696747818</v>
      </c>
      <c r="E43" s="68">
        <v>390815</v>
      </c>
      <c r="F43" s="53">
        <f t="shared" si="7"/>
        <v>0.11937299207244698</v>
      </c>
      <c r="G43" s="54">
        <f t="shared" si="8"/>
        <v>-4.4616272190795669E-2</v>
      </c>
      <c r="H43" s="58"/>
      <c r="I43" s="58"/>
    </row>
    <row r="44" spans="2:14" ht="15" customHeight="1" x14ac:dyDescent="0.2">
      <c r="B44" s="67" t="s">
        <v>78</v>
      </c>
      <c r="C44" s="68">
        <v>68972</v>
      </c>
      <c r="D44" s="53">
        <f t="shared" si="6"/>
        <v>2.0905477670402586E-2</v>
      </c>
      <c r="E44" s="68">
        <v>64810</v>
      </c>
      <c r="F44" s="53">
        <f t="shared" si="7"/>
        <v>1.9795974095710985E-2</v>
      </c>
      <c r="G44" s="54">
        <f t="shared" si="8"/>
        <v>-6.0343327727193641E-2</v>
      </c>
      <c r="H44" s="58"/>
      <c r="I44" s="58"/>
    </row>
    <row r="45" spans="2:14" ht="15" customHeight="1" x14ac:dyDescent="0.2">
      <c r="B45" s="67" t="s">
        <v>79</v>
      </c>
      <c r="C45" s="68">
        <v>23675</v>
      </c>
      <c r="D45" s="53">
        <f t="shared" si="6"/>
        <v>7.1759146298031266E-3</v>
      </c>
      <c r="E45" s="68">
        <v>26604</v>
      </c>
      <c r="F45" s="53">
        <f t="shared" si="7"/>
        <v>8.1260931159125912E-3</v>
      </c>
      <c r="G45" s="54">
        <f t="shared" si="8"/>
        <v>0.12371700105596628</v>
      </c>
      <c r="H45" s="58"/>
      <c r="I45" s="58"/>
    </row>
    <row r="46" spans="2:14" ht="15" customHeight="1" x14ac:dyDescent="0.25">
      <c r="B46" s="43" t="s">
        <v>72</v>
      </c>
      <c r="C46" s="44"/>
      <c r="D46" s="44"/>
      <c r="E46" s="44"/>
      <c r="F46" s="50"/>
      <c r="G46" s="50"/>
      <c r="H46" s="58"/>
      <c r="I46" s="58"/>
    </row>
    <row r="47" spans="2:14" ht="15" customHeight="1" x14ac:dyDescent="0.2">
      <c r="B47" s="64" t="s">
        <v>73</v>
      </c>
      <c r="C47" s="65">
        <v>1163528</v>
      </c>
      <c r="D47" s="66">
        <f>C47/$C$38</f>
        <v>0.35266642438798618</v>
      </c>
      <c r="E47" s="65">
        <v>1158396</v>
      </c>
      <c r="F47" s="66">
        <f>E47/$E$38</f>
        <v>0.35382776128028426</v>
      </c>
      <c r="G47" s="66">
        <f>E47/C47-1</f>
        <v>-4.4107232486024772E-3</v>
      </c>
      <c r="H47" s="58"/>
      <c r="I47" s="58"/>
    </row>
    <row r="48" spans="2:14" ht="15" customHeight="1" x14ac:dyDescent="0.2">
      <c r="B48" s="224" t="s">
        <v>74</v>
      </c>
      <c r="C48" s="224"/>
      <c r="D48" s="224"/>
      <c r="E48" s="224"/>
      <c r="F48" s="224"/>
      <c r="G48" s="224"/>
      <c r="H48" s="58"/>
      <c r="I48" s="58"/>
    </row>
    <row r="49" ht="15" customHeight="1" x14ac:dyDescent="0.25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aloj tipolog y categorí'!A1" tooltip="Ir a gráfica" display="Gráfica"/>
  </hyperlinks>
  <printOptions horizontalCentered="1" verticalCentered="1"/>
  <pageMargins left="0.92" right="0.78740157480314965" top="0.64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thickBot="1" x14ac:dyDescent="0.3"/>
    <row r="21" spans="2:19" ht="15" customHeight="1" thickBot="1" x14ac:dyDescent="0.3">
      <c r="S21" s="36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Alojados tipología y categoría'!A1" tooltip="Ir a tabla" display="Tabla"/>
  </hyperlinks>
  <printOptions horizontalCentered="1" verticalCentered="1"/>
  <pageMargins left="0.93" right="0.78740157480314965" top="0.52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>
    <tabColor rgb="FF000099"/>
    <pageSetUpPr fitToPage="1"/>
  </sheetPr>
  <dimension ref="B1:R108"/>
  <sheetViews>
    <sheetView showGridLines="0" showRowColHeaders="0" zoomScaleNormal="100" workbookViewId="0">
      <selection activeCell="B1" sqref="B1"/>
    </sheetView>
  </sheetViews>
  <sheetFormatPr baseColWidth="10" defaultRowHeight="15" outlineLevelRow="1" x14ac:dyDescent="0.25"/>
  <cols>
    <col min="1" max="1" width="15.7109375" style="70" customWidth="1"/>
    <col min="2" max="2" width="13" style="70" customWidth="1"/>
    <col min="3" max="12" width="10.7109375" style="70" customWidth="1"/>
    <col min="13" max="14" width="11.42578125" style="70"/>
    <col min="15" max="15" width="13.28515625" style="70" customWidth="1"/>
    <col min="16" max="16" width="11.42578125" style="70"/>
    <col min="17" max="17" width="15" style="70" customWidth="1"/>
    <col min="18" max="16384" width="11.42578125" style="70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36" customHeight="1" x14ac:dyDescent="0.25">
      <c r="B5" s="219" t="s">
        <v>81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2:18" ht="15" customHeight="1" x14ac:dyDescent="0.25">
      <c r="B6" s="71"/>
      <c r="C6" s="220" t="s">
        <v>26</v>
      </c>
      <c r="D6" s="220"/>
      <c r="E6" s="221" t="s">
        <v>27</v>
      </c>
      <c r="F6" s="221"/>
      <c r="G6" s="220" t="s">
        <v>28</v>
      </c>
      <c r="H6" s="220"/>
      <c r="I6" s="221" t="s">
        <v>29</v>
      </c>
      <c r="J6" s="221"/>
      <c r="K6" s="220" t="s">
        <v>30</v>
      </c>
      <c r="L6" s="220"/>
      <c r="N6" s="72"/>
      <c r="O6" s="72"/>
      <c r="P6" s="72"/>
    </row>
    <row r="7" spans="2:18" ht="30" customHeight="1" x14ac:dyDescent="0.25">
      <c r="B7" s="71"/>
      <c r="C7" s="17" t="s">
        <v>31</v>
      </c>
      <c r="D7" s="17" t="s">
        <v>32</v>
      </c>
      <c r="E7" s="18" t="s">
        <v>31</v>
      </c>
      <c r="F7" s="18" t="s">
        <v>32</v>
      </c>
      <c r="G7" s="17" t="s">
        <v>31</v>
      </c>
      <c r="H7" s="17" t="s">
        <v>32</v>
      </c>
      <c r="I7" s="18" t="s">
        <v>31</v>
      </c>
      <c r="J7" s="18" t="s">
        <v>32</v>
      </c>
      <c r="K7" s="17" t="s">
        <v>31</v>
      </c>
      <c r="L7" s="17" t="s">
        <v>32</v>
      </c>
      <c r="N7" s="72"/>
      <c r="O7" s="72"/>
      <c r="P7" s="72"/>
    </row>
    <row r="8" spans="2:18" x14ac:dyDescent="0.25">
      <c r="B8" s="73" t="s">
        <v>37</v>
      </c>
      <c r="C8" s="74">
        <v>3676768</v>
      </c>
      <c r="D8" s="75">
        <f t="shared" ref="D8:D14" si="0">C8/C21-1</f>
        <v>2.21057875353603E-2</v>
      </c>
      <c r="E8" s="76">
        <v>1406650</v>
      </c>
      <c r="F8" s="77">
        <f t="shared" ref="F8:F14" si="1">E8/E21-1</f>
        <v>3.0115113066237376E-2</v>
      </c>
      <c r="G8" s="74">
        <v>1141554</v>
      </c>
      <c r="H8" s="75">
        <f t="shared" ref="H8:H14" si="2">G8/G21-1</f>
        <v>6.4146531978932497E-3</v>
      </c>
      <c r="I8" s="76">
        <v>501523</v>
      </c>
      <c r="J8" s="77">
        <f t="shared" ref="J8:J14" si="3">I8/I21-1</f>
        <v>0.11400291870928192</v>
      </c>
      <c r="K8" s="74">
        <v>28954</v>
      </c>
      <c r="L8" s="75">
        <f t="shared" ref="L8:L13" si="4">K8/K21-1</f>
        <v>0.10380847089321787</v>
      </c>
    </row>
    <row r="9" spans="2:18" x14ac:dyDescent="0.25">
      <c r="B9" s="73" t="s">
        <v>38</v>
      </c>
      <c r="C9" s="74">
        <v>3383520</v>
      </c>
      <c r="D9" s="75">
        <f t="shared" si="0"/>
        <v>-4.8455953611696856E-3</v>
      </c>
      <c r="E9" s="76">
        <v>1263886</v>
      </c>
      <c r="F9" s="77">
        <f t="shared" si="1"/>
        <v>-4.3265121975775145E-2</v>
      </c>
      <c r="G9" s="74">
        <v>1104199</v>
      </c>
      <c r="H9" s="75">
        <f t="shared" si="2"/>
        <v>-9.1600286071426007E-3</v>
      </c>
      <c r="I9" s="76">
        <v>446248</v>
      </c>
      <c r="J9" s="77">
        <f t="shared" si="3"/>
        <v>0.41694820534965826</v>
      </c>
      <c r="K9" s="74">
        <v>30589</v>
      </c>
      <c r="L9" s="75">
        <f t="shared" si="4"/>
        <v>0.10353908871171402</v>
      </c>
    </row>
    <row r="10" spans="2:18" x14ac:dyDescent="0.25">
      <c r="B10" s="73" t="s">
        <v>39</v>
      </c>
      <c r="C10" s="74">
        <v>2777793</v>
      </c>
      <c r="D10" s="75">
        <f t="shared" si="0"/>
        <v>-6.8112511142026655E-3</v>
      </c>
      <c r="E10" s="76">
        <v>1086633</v>
      </c>
      <c r="F10" s="77">
        <f t="shared" si="1"/>
        <v>9.5648392976928065E-3</v>
      </c>
      <c r="G10" s="74">
        <v>853547</v>
      </c>
      <c r="H10" s="75">
        <f t="shared" si="2"/>
        <v>-2.8311187410065441E-2</v>
      </c>
      <c r="I10" s="76">
        <v>373055</v>
      </c>
      <c r="J10" s="77">
        <f t="shared" si="3"/>
        <v>-1.3632601907400899E-2</v>
      </c>
      <c r="K10" s="74">
        <v>25638</v>
      </c>
      <c r="L10" s="75">
        <f t="shared" si="4"/>
        <v>-9.300597870308136E-2</v>
      </c>
      <c r="N10" s="78"/>
      <c r="O10" s="78"/>
      <c r="P10" s="78"/>
    </row>
    <row r="11" spans="2:18" x14ac:dyDescent="0.25">
      <c r="B11" s="73" t="s">
        <v>40</v>
      </c>
      <c r="C11" s="74">
        <v>2676094</v>
      </c>
      <c r="D11" s="75">
        <f t="shared" si="0"/>
        <v>4.4141114850707819E-2</v>
      </c>
      <c r="E11" s="76">
        <v>1073133</v>
      </c>
      <c r="F11" s="77">
        <f t="shared" si="1"/>
        <v>5.8632905098860988E-2</v>
      </c>
      <c r="G11" s="74">
        <v>808603</v>
      </c>
      <c r="H11" s="75">
        <f t="shared" si="2"/>
        <v>4.1858433533131567E-2</v>
      </c>
      <c r="I11" s="76">
        <v>338270</v>
      </c>
      <c r="J11" s="77">
        <f t="shared" si="3"/>
        <v>-4.004744850758557E-2</v>
      </c>
      <c r="K11" s="74">
        <v>28167</v>
      </c>
      <c r="L11" s="75">
        <f t="shared" si="4"/>
        <v>-0.11544138429168105</v>
      </c>
    </row>
    <row r="12" spans="2:18" x14ac:dyDescent="0.25">
      <c r="B12" s="73" t="s">
        <v>41</v>
      </c>
      <c r="C12" s="74">
        <v>2855277</v>
      </c>
      <c r="D12" s="75">
        <f t="shared" si="0"/>
        <v>-3.9991325456758431E-2</v>
      </c>
      <c r="E12" s="76">
        <v>1083852</v>
      </c>
      <c r="F12" s="77">
        <f t="shared" si="1"/>
        <v>-5.6625024262147883E-2</v>
      </c>
      <c r="G12" s="74">
        <v>883659</v>
      </c>
      <c r="H12" s="75">
        <f t="shared" si="2"/>
        <v>-3.7933546071261759E-2</v>
      </c>
      <c r="I12" s="76">
        <v>375746</v>
      </c>
      <c r="J12" s="77">
        <f t="shared" si="3"/>
        <v>-6.2414069303496578E-2</v>
      </c>
      <c r="K12" s="74">
        <v>28936</v>
      </c>
      <c r="L12" s="75">
        <f t="shared" si="4"/>
        <v>-2.1804536695852028E-2</v>
      </c>
    </row>
    <row r="13" spans="2:18" x14ac:dyDescent="0.25">
      <c r="B13" s="73" t="s">
        <v>42</v>
      </c>
      <c r="C13" s="74">
        <v>3444746</v>
      </c>
      <c r="D13" s="75">
        <f t="shared" si="0"/>
        <v>2.6240017255211745E-2</v>
      </c>
      <c r="E13" s="76">
        <v>1263706</v>
      </c>
      <c r="F13" s="77">
        <f t="shared" si="1"/>
        <v>2.2351340287587007E-2</v>
      </c>
      <c r="G13" s="74">
        <v>1052886</v>
      </c>
      <c r="H13" s="75">
        <f t="shared" si="2"/>
        <v>1.9373090283828942E-2</v>
      </c>
      <c r="I13" s="76">
        <v>526906</v>
      </c>
      <c r="J13" s="77">
        <f t="shared" si="3"/>
        <v>3.6151830067352453E-3</v>
      </c>
      <c r="K13" s="74">
        <v>34392</v>
      </c>
      <c r="L13" s="75">
        <f t="shared" si="4"/>
        <v>0.16377910124526252</v>
      </c>
    </row>
    <row r="14" spans="2:18" x14ac:dyDescent="0.25">
      <c r="B14" s="73" t="s">
        <v>43</v>
      </c>
      <c r="C14" s="74">
        <v>3157463</v>
      </c>
      <c r="D14" s="75">
        <f t="shared" si="0"/>
        <v>-0.10011819013763579</v>
      </c>
      <c r="E14" s="76">
        <v>1135466</v>
      </c>
      <c r="F14" s="77">
        <f t="shared" si="1"/>
        <v>-0.12201801946696278</v>
      </c>
      <c r="G14" s="74">
        <v>962021</v>
      </c>
      <c r="H14" s="75">
        <f t="shared" si="2"/>
        <v>-9.6406273921933794E-2</v>
      </c>
      <c r="I14" s="76">
        <v>510784</v>
      </c>
      <c r="J14" s="77">
        <f t="shared" si="3"/>
        <v>-6.7648696255327656E-2</v>
      </c>
      <c r="K14" s="74">
        <v>38948</v>
      </c>
      <c r="L14" s="75">
        <f>K14/K27-1</f>
        <v>-6.8140491913101786E-2</v>
      </c>
    </row>
    <row r="15" spans="2:18" x14ac:dyDescent="0.25">
      <c r="B15" s="73" t="s">
        <v>44</v>
      </c>
      <c r="C15" s="74">
        <v>3483725</v>
      </c>
      <c r="D15" s="75">
        <f>C15/C28-1</f>
        <v>-3.3974397191538608E-2</v>
      </c>
      <c r="E15" s="76">
        <v>1292180</v>
      </c>
      <c r="F15" s="77">
        <f>E15/E28-1</f>
        <v>-6.5959921383863751E-2</v>
      </c>
      <c r="G15" s="74">
        <v>1043793</v>
      </c>
      <c r="H15" s="75">
        <f>G15/G28-1</f>
        <v>-3.8529099934507482E-2</v>
      </c>
      <c r="I15" s="76">
        <v>544262</v>
      </c>
      <c r="J15" s="77">
        <f>I15/I28-1</f>
        <v>-1.2481379538085591E-2</v>
      </c>
      <c r="K15" s="74">
        <v>35844</v>
      </c>
      <c r="L15" s="75">
        <f>K15/K28-1</f>
        <v>9.1407344254308409E-2</v>
      </c>
    </row>
    <row r="16" spans="2:18" ht="25.5" x14ac:dyDescent="0.25">
      <c r="B16" s="25" t="str">
        <f>actualizaciones!$A$2</f>
        <v>acum. agosto 2013</v>
      </c>
      <c r="C16" s="26">
        <v>25455386</v>
      </c>
      <c r="D16" s="27">
        <v>-1.3469282736191301E-2</v>
      </c>
      <c r="E16" s="28">
        <v>9605506</v>
      </c>
      <c r="F16" s="29">
        <v>-2.3660923154422475E-2</v>
      </c>
      <c r="G16" s="26">
        <v>7850262</v>
      </c>
      <c r="H16" s="27">
        <v>-1.9314977521200816E-2</v>
      </c>
      <c r="I16" s="28">
        <v>3616794</v>
      </c>
      <c r="J16" s="29">
        <v>2.7357909331139796E-2</v>
      </c>
      <c r="K16" s="26">
        <v>251468</v>
      </c>
      <c r="L16" s="27">
        <v>1.4675323103243709E-2</v>
      </c>
      <c r="O16" s="72"/>
      <c r="P16" s="72"/>
      <c r="Q16" s="72"/>
      <c r="R16" s="72"/>
    </row>
    <row r="17" spans="2:18" outlineLevel="1" x14ac:dyDescent="0.25">
      <c r="B17" s="73" t="s">
        <v>33</v>
      </c>
      <c r="C17" s="74">
        <v>3162978</v>
      </c>
      <c r="D17" s="75">
        <f>C17/C30-1</f>
        <v>-3.4750446312769911E-2</v>
      </c>
      <c r="E17" s="76">
        <v>1181092</v>
      </c>
      <c r="F17" s="77">
        <f t="shared" ref="F17:F28" si="5">E17/E30-1</f>
        <v>-3.8876492636300441E-2</v>
      </c>
      <c r="G17" s="74">
        <v>949974</v>
      </c>
      <c r="H17" s="75">
        <f t="shared" ref="H17:H28" si="6">G17/G30-1</f>
        <v>-8.3318939438531969E-2</v>
      </c>
      <c r="I17" s="76">
        <v>473197</v>
      </c>
      <c r="J17" s="77">
        <f t="shared" ref="J17:J28" si="7">I17/I30-1</f>
        <v>-3.753671295957306E-2</v>
      </c>
      <c r="K17" s="74">
        <v>34700</v>
      </c>
      <c r="L17" s="75">
        <f t="shared" ref="L17:L28" si="8">K17/K30-1</f>
        <v>0.20695652173913048</v>
      </c>
    </row>
    <row r="18" spans="2:18" outlineLevel="1" x14ac:dyDescent="0.25">
      <c r="B18" s="73" t="s">
        <v>34</v>
      </c>
      <c r="C18" s="74">
        <v>3170372</v>
      </c>
      <c r="D18" s="75">
        <f t="shared" ref="D18:D26" si="9">C18/C31-1</f>
        <v>-8.3338995532597049E-2</v>
      </c>
      <c r="E18" s="76">
        <v>1217077</v>
      </c>
      <c r="F18" s="77">
        <f t="shared" si="5"/>
        <v>-6.0157685832985863E-2</v>
      </c>
      <c r="G18" s="74">
        <v>982622</v>
      </c>
      <c r="H18" s="75">
        <f t="shared" si="6"/>
        <v>-0.10635062538594953</v>
      </c>
      <c r="I18" s="76">
        <v>428725</v>
      </c>
      <c r="J18" s="77">
        <f t="shared" si="7"/>
        <v>-0.11465087848274835</v>
      </c>
      <c r="K18" s="74">
        <v>34242</v>
      </c>
      <c r="L18" s="75">
        <f t="shared" si="8"/>
        <v>0.13639984070091593</v>
      </c>
    </row>
    <row r="19" spans="2:18" outlineLevel="1" x14ac:dyDescent="0.25">
      <c r="B19" s="73" t="s">
        <v>35</v>
      </c>
      <c r="C19" s="74">
        <v>3196134</v>
      </c>
      <c r="D19" s="75">
        <f t="shared" si="9"/>
        <v>-4.4967134023501942E-2</v>
      </c>
      <c r="E19" s="76">
        <v>1259881</v>
      </c>
      <c r="F19" s="77">
        <f t="shared" si="5"/>
        <v>-5.9680828514364404E-2</v>
      </c>
      <c r="G19" s="74">
        <v>997520</v>
      </c>
      <c r="H19" s="75">
        <f t="shared" si="6"/>
        <v>-7.3492191019323916E-2</v>
      </c>
      <c r="I19" s="76">
        <v>386308</v>
      </c>
      <c r="J19" s="77">
        <f t="shared" si="7"/>
        <v>6.575074143044346E-2</v>
      </c>
      <c r="K19" s="74">
        <v>32572</v>
      </c>
      <c r="L19" s="75">
        <f t="shared" si="8"/>
        <v>0.18202932210770784</v>
      </c>
    </row>
    <row r="20" spans="2:18" outlineLevel="1" x14ac:dyDescent="0.25">
      <c r="B20" s="73" t="s">
        <v>36</v>
      </c>
      <c r="C20" s="74">
        <v>2946370</v>
      </c>
      <c r="D20" s="75">
        <f t="shared" si="9"/>
        <v>-7.6365512696968674E-2</v>
      </c>
      <c r="E20" s="76">
        <v>1133021</v>
      </c>
      <c r="F20" s="77">
        <f t="shared" si="5"/>
        <v>-9.6878509693829162E-2</v>
      </c>
      <c r="G20" s="74">
        <v>928873</v>
      </c>
      <c r="H20" s="75">
        <f t="shared" si="6"/>
        <v>-8.6584726670554168E-2</v>
      </c>
      <c r="I20" s="76">
        <v>397200</v>
      </c>
      <c r="J20" s="77">
        <f t="shared" si="7"/>
        <v>5.0225826448895283E-3</v>
      </c>
      <c r="K20" s="74">
        <v>26480</v>
      </c>
      <c r="L20" s="75">
        <f t="shared" si="8"/>
        <v>-1.0574300340021714E-2</v>
      </c>
    </row>
    <row r="21" spans="2:18" outlineLevel="1" x14ac:dyDescent="0.25">
      <c r="B21" s="73" t="s">
        <v>37</v>
      </c>
      <c r="C21" s="74">
        <v>3597248</v>
      </c>
      <c r="D21" s="75">
        <f t="shared" si="9"/>
        <v>-6.7789595673515057E-2</v>
      </c>
      <c r="E21" s="76">
        <v>1365527</v>
      </c>
      <c r="F21" s="77">
        <f t="shared" si="5"/>
        <v>-6.5437900928110304E-2</v>
      </c>
      <c r="G21" s="74">
        <v>1134278</v>
      </c>
      <c r="H21" s="75">
        <f t="shared" si="6"/>
        <v>-7.1274114139784017E-2</v>
      </c>
      <c r="I21" s="76">
        <v>450199</v>
      </c>
      <c r="J21" s="77">
        <f t="shared" si="7"/>
        <v>-9.2991723682195881E-2</v>
      </c>
      <c r="K21" s="74">
        <v>26231</v>
      </c>
      <c r="L21" s="75">
        <f t="shared" si="8"/>
        <v>0.39385727190605246</v>
      </c>
    </row>
    <row r="22" spans="2:18" outlineLevel="1" x14ac:dyDescent="0.25">
      <c r="B22" s="73" t="s">
        <v>38</v>
      </c>
      <c r="C22" s="74">
        <v>3399995</v>
      </c>
      <c r="D22" s="75">
        <f t="shared" si="9"/>
        <v>-4.3527173151655774E-2</v>
      </c>
      <c r="E22" s="76">
        <v>1321041</v>
      </c>
      <c r="F22" s="77">
        <f t="shared" si="5"/>
        <v>-5.424431382936834E-2</v>
      </c>
      <c r="G22" s="74">
        <v>1114407</v>
      </c>
      <c r="H22" s="75">
        <f t="shared" si="6"/>
        <v>-2.8038777032065587E-2</v>
      </c>
      <c r="I22" s="76">
        <v>314936</v>
      </c>
      <c r="J22" s="77">
        <f t="shared" si="7"/>
        <v>-0.23808510020612172</v>
      </c>
      <c r="K22" s="74">
        <v>27719</v>
      </c>
      <c r="L22" s="75">
        <f t="shared" si="8"/>
        <v>0.15433306958730686</v>
      </c>
    </row>
    <row r="23" spans="2:18" outlineLevel="1" x14ac:dyDescent="0.25">
      <c r="B23" s="73" t="s">
        <v>39</v>
      </c>
      <c r="C23" s="74">
        <v>2796843</v>
      </c>
      <c r="D23" s="75">
        <f t="shared" si="9"/>
        <v>-3.07347456913446E-2</v>
      </c>
      <c r="E23" s="76">
        <v>1076338</v>
      </c>
      <c r="F23" s="77">
        <f t="shared" si="5"/>
        <v>-4.6512225349317871E-2</v>
      </c>
      <c r="G23" s="74">
        <v>878416</v>
      </c>
      <c r="H23" s="75">
        <f t="shared" si="6"/>
        <v>-6.9282319970756623E-2</v>
      </c>
      <c r="I23" s="76">
        <v>378211</v>
      </c>
      <c r="J23" s="77">
        <f t="shared" si="7"/>
        <v>8.6971596212828128E-3</v>
      </c>
      <c r="K23" s="74">
        <v>28267</v>
      </c>
      <c r="L23" s="75">
        <f t="shared" si="8"/>
        <v>0.11948514851485159</v>
      </c>
      <c r="N23" s="78"/>
      <c r="O23" s="78"/>
      <c r="P23" s="78"/>
    </row>
    <row r="24" spans="2:18" outlineLevel="1" x14ac:dyDescent="0.25">
      <c r="B24" s="73" t="s">
        <v>40</v>
      </c>
      <c r="C24" s="74">
        <v>2562962</v>
      </c>
      <c r="D24" s="75">
        <f t="shared" si="9"/>
        <v>-2.2221052278186271E-2</v>
      </c>
      <c r="E24" s="76">
        <v>1013697</v>
      </c>
      <c r="F24" s="77">
        <f t="shared" si="5"/>
        <v>-1.6205435779482635E-2</v>
      </c>
      <c r="G24" s="74">
        <v>776116</v>
      </c>
      <c r="H24" s="75">
        <f t="shared" si="6"/>
        <v>-5.1382684210204643E-2</v>
      </c>
      <c r="I24" s="76">
        <v>352382</v>
      </c>
      <c r="J24" s="77">
        <f t="shared" si="7"/>
        <v>4.3389946939548896E-2</v>
      </c>
      <c r="K24" s="74">
        <v>31843</v>
      </c>
      <c r="L24" s="75">
        <f t="shared" si="8"/>
        <v>0.1954873104069681</v>
      </c>
    </row>
    <row r="25" spans="2:18" outlineLevel="1" x14ac:dyDescent="0.25">
      <c r="B25" s="73" t="s">
        <v>41</v>
      </c>
      <c r="C25" s="74">
        <v>2974220</v>
      </c>
      <c r="D25" s="75">
        <f t="shared" si="9"/>
        <v>-0.12201624946827461</v>
      </c>
      <c r="E25" s="76">
        <v>1148909</v>
      </c>
      <c r="F25" s="77">
        <f t="shared" si="5"/>
        <v>-0.10991313024729954</v>
      </c>
      <c r="G25" s="74">
        <v>918501</v>
      </c>
      <c r="H25" s="75">
        <f t="shared" si="6"/>
        <v>-0.13776015019948373</v>
      </c>
      <c r="I25" s="76">
        <v>400759</v>
      </c>
      <c r="J25" s="77">
        <f t="shared" si="7"/>
        <v>-7.8117308232003246E-2</v>
      </c>
      <c r="K25" s="74">
        <v>29581</v>
      </c>
      <c r="L25" s="75">
        <f t="shared" si="8"/>
        <v>0.10690764855560553</v>
      </c>
    </row>
    <row r="26" spans="2:18" outlineLevel="1" x14ac:dyDescent="0.25">
      <c r="B26" s="73" t="s">
        <v>42</v>
      </c>
      <c r="C26" s="74">
        <v>3356667</v>
      </c>
      <c r="D26" s="75">
        <f t="shared" si="9"/>
        <v>-8.2141826847485611E-2</v>
      </c>
      <c r="E26" s="76">
        <v>1236078</v>
      </c>
      <c r="F26" s="77">
        <f t="shared" si="5"/>
        <v>-8.2085761642517241E-2</v>
      </c>
      <c r="G26" s="74">
        <v>1032876</v>
      </c>
      <c r="H26" s="75">
        <f t="shared" si="6"/>
        <v>-0.10911656534849545</v>
      </c>
      <c r="I26" s="76">
        <v>525008</v>
      </c>
      <c r="J26" s="77">
        <f t="shared" si="7"/>
        <v>-5.062702868870983E-2</v>
      </c>
      <c r="K26" s="74">
        <v>29552</v>
      </c>
      <c r="L26" s="75">
        <f t="shared" si="8"/>
        <v>-0.1389026486785746</v>
      </c>
    </row>
    <row r="27" spans="2:18" outlineLevel="1" x14ac:dyDescent="0.25">
      <c r="B27" s="73" t="s">
        <v>43</v>
      </c>
      <c r="C27" s="74">
        <v>3508753</v>
      </c>
      <c r="D27" s="75">
        <f>C27/C40-1</f>
        <v>-1.9238972020767076E-2</v>
      </c>
      <c r="E27" s="76">
        <v>1293268</v>
      </c>
      <c r="F27" s="77">
        <f t="shared" si="5"/>
        <v>-1.7319852712106232E-2</v>
      </c>
      <c r="G27" s="74">
        <v>1064661</v>
      </c>
      <c r="H27" s="75">
        <f t="shared" si="6"/>
        <v>-5.2181344728583823E-2</v>
      </c>
      <c r="I27" s="76">
        <v>547845</v>
      </c>
      <c r="J27" s="77">
        <f t="shared" si="7"/>
        <v>2.6101826341192957E-2</v>
      </c>
      <c r="K27" s="74">
        <v>41796</v>
      </c>
      <c r="L27" s="75">
        <f t="shared" si="8"/>
        <v>0.31628507542594408</v>
      </c>
    </row>
    <row r="28" spans="2:18" outlineLevel="1" x14ac:dyDescent="0.25">
      <c r="B28" s="73" t="s">
        <v>44</v>
      </c>
      <c r="C28" s="74">
        <v>3606245</v>
      </c>
      <c r="D28" s="75">
        <f>C28/C41-1</f>
        <v>5.5713345581820617E-2</v>
      </c>
      <c r="E28" s="76">
        <v>1383431</v>
      </c>
      <c r="F28" s="77">
        <f t="shared" si="5"/>
        <v>9.1925191303627196E-2</v>
      </c>
      <c r="G28" s="74">
        <v>1085621</v>
      </c>
      <c r="H28" s="75">
        <f t="shared" si="6"/>
        <v>-2.7543735499879096E-2</v>
      </c>
      <c r="I28" s="76">
        <v>551141</v>
      </c>
      <c r="J28" s="77">
        <f t="shared" si="7"/>
        <v>5.9566630844148927E-2</v>
      </c>
      <c r="K28" s="74">
        <v>32842</v>
      </c>
      <c r="L28" s="75">
        <f t="shared" si="8"/>
        <v>0.14173474708847555</v>
      </c>
    </row>
    <row r="29" spans="2:18" ht="15" customHeight="1" x14ac:dyDescent="0.25">
      <c r="B29" s="30">
        <v>2012</v>
      </c>
      <c r="C29" s="79">
        <v>38278787</v>
      </c>
      <c r="D29" s="80">
        <f>C29/C42-1</f>
        <v>-4.8512959835658953E-2</v>
      </c>
      <c r="E29" s="79">
        <v>14629360</v>
      </c>
      <c r="F29" s="80">
        <f>E29/E42-1</f>
        <v>-4.7311301101481296E-2</v>
      </c>
      <c r="G29" s="79">
        <v>11863865</v>
      </c>
      <c r="H29" s="80">
        <f>G29/G42-1</f>
        <v>-7.4839071712407002E-2</v>
      </c>
      <c r="I29" s="79">
        <v>5205911</v>
      </c>
      <c r="J29" s="80">
        <f>I29/I42-1</f>
        <v>-3.5541800047686478E-2</v>
      </c>
      <c r="K29" s="79">
        <v>375825</v>
      </c>
      <c r="L29" s="80">
        <f>K29/K42-1</f>
        <v>0.14066104164137427</v>
      </c>
      <c r="O29" s="72"/>
      <c r="P29" s="72"/>
      <c r="Q29" s="72"/>
      <c r="R29" s="72"/>
    </row>
    <row r="30" spans="2:18" hidden="1" outlineLevel="1" x14ac:dyDescent="0.25">
      <c r="B30" s="73" t="s">
        <v>33</v>
      </c>
      <c r="C30" s="74">
        <v>3276850</v>
      </c>
      <c r="D30" s="75">
        <f>C30/C43-1</f>
        <v>7.8053742633071854E-2</v>
      </c>
      <c r="E30" s="76">
        <v>1228866</v>
      </c>
      <c r="F30" s="77">
        <f t="shared" ref="F30:F41" si="10">E30/E43-1</f>
        <v>8.1070666976331696E-2</v>
      </c>
      <c r="G30" s="74">
        <v>1036319</v>
      </c>
      <c r="H30" s="75">
        <f t="shared" ref="H30:H41" si="11">G30/G43-1</f>
        <v>6.5918490564485177E-2</v>
      </c>
      <c r="I30" s="76">
        <v>491652</v>
      </c>
      <c r="J30" s="77">
        <f t="shared" ref="J30:J41" si="12">I30/I43-1</f>
        <v>0.10035540674825216</v>
      </c>
      <c r="K30" s="74">
        <v>28750</v>
      </c>
      <c r="L30" s="75">
        <f t="shared" ref="L30:L41" si="13">K30/K43-1</f>
        <v>6.229875402491869E-3</v>
      </c>
    </row>
    <row r="31" spans="2:18" hidden="1" outlineLevel="1" x14ac:dyDescent="0.25">
      <c r="B31" s="73" t="s">
        <v>34</v>
      </c>
      <c r="C31" s="74">
        <v>3458609</v>
      </c>
      <c r="D31" s="75">
        <f t="shared" ref="D31:D41" si="14">C31/C44-1</f>
        <v>7.3821046229201492E-2</v>
      </c>
      <c r="E31" s="76">
        <v>1294980</v>
      </c>
      <c r="F31" s="77">
        <f t="shared" si="10"/>
        <v>6.3632488355302996E-2</v>
      </c>
      <c r="G31" s="74">
        <v>1099561</v>
      </c>
      <c r="H31" s="75">
        <f t="shared" si="11"/>
        <v>6.2478379595362732E-2</v>
      </c>
      <c r="I31" s="76">
        <v>484244</v>
      </c>
      <c r="J31" s="77">
        <f t="shared" si="12"/>
        <v>8.7509376165002539E-2</v>
      </c>
      <c r="K31" s="74">
        <v>30132</v>
      </c>
      <c r="L31" s="75">
        <f t="shared" si="13"/>
        <v>-9.4348926657681353E-3</v>
      </c>
    </row>
    <row r="32" spans="2:18" hidden="1" outlineLevel="1" x14ac:dyDescent="0.25">
      <c r="B32" s="73" t="s">
        <v>35</v>
      </c>
      <c r="C32" s="74">
        <v>3346622</v>
      </c>
      <c r="D32" s="75">
        <f t="shared" si="14"/>
        <v>9.3253241664349895E-2</v>
      </c>
      <c r="E32" s="76">
        <v>1339844</v>
      </c>
      <c r="F32" s="77">
        <f t="shared" si="10"/>
        <v>0.1422389466989713</v>
      </c>
      <c r="G32" s="74">
        <v>1076645</v>
      </c>
      <c r="H32" s="75">
        <f t="shared" si="11"/>
        <v>2.38414034580543E-2</v>
      </c>
      <c r="I32" s="76">
        <v>362475</v>
      </c>
      <c r="J32" s="77">
        <f t="shared" si="12"/>
        <v>5.8253192495664408E-2</v>
      </c>
      <c r="K32" s="74">
        <v>27556</v>
      </c>
      <c r="L32" s="75">
        <f t="shared" si="13"/>
        <v>-1.5786841917279859E-2</v>
      </c>
    </row>
    <row r="33" spans="2:18" hidden="1" outlineLevel="1" x14ac:dyDescent="0.25">
      <c r="B33" s="73" t="s">
        <v>36</v>
      </c>
      <c r="C33" s="74">
        <v>3189974</v>
      </c>
      <c r="D33" s="75">
        <f t="shared" si="14"/>
        <v>0.15137034038610553</v>
      </c>
      <c r="E33" s="76">
        <v>1254561</v>
      </c>
      <c r="F33" s="77">
        <f t="shared" si="10"/>
        <v>0.16173382078406973</v>
      </c>
      <c r="G33" s="74">
        <v>1016923</v>
      </c>
      <c r="H33" s="75">
        <f t="shared" si="11"/>
        <v>0.13699285663972494</v>
      </c>
      <c r="I33" s="76">
        <v>395215</v>
      </c>
      <c r="J33" s="77">
        <f t="shared" si="12"/>
        <v>0.14596260684999818</v>
      </c>
      <c r="K33" s="74">
        <v>26763</v>
      </c>
      <c r="L33" s="75">
        <f t="shared" si="13"/>
        <v>0.18483265450681774</v>
      </c>
    </row>
    <row r="34" spans="2:18" hidden="1" outlineLevel="1" x14ac:dyDescent="0.25">
      <c r="B34" s="73" t="s">
        <v>37</v>
      </c>
      <c r="C34" s="74">
        <v>3858837</v>
      </c>
      <c r="D34" s="75">
        <f t="shared" si="14"/>
        <v>7.0787629618920489E-2</v>
      </c>
      <c r="E34" s="76">
        <v>1461141</v>
      </c>
      <c r="F34" s="77">
        <f t="shared" si="10"/>
        <v>5.1947210449053927E-2</v>
      </c>
      <c r="G34" s="74">
        <v>1221327</v>
      </c>
      <c r="H34" s="75">
        <f t="shared" si="11"/>
        <v>4.8292667435151593E-2</v>
      </c>
      <c r="I34" s="76">
        <v>496356</v>
      </c>
      <c r="J34" s="77">
        <f t="shared" si="12"/>
        <v>0.1115102113937656</v>
      </c>
      <c r="K34" s="74">
        <v>18819</v>
      </c>
      <c r="L34" s="75">
        <f t="shared" si="13"/>
        <v>-0.16800035368495514</v>
      </c>
    </row>
    <row r="35" spans="2:18" hidden="1" outlineLevel="1" x14ac:dyDescent="0.25">
      <c r="B35" s="73" t="s">
        <v>38</v>
      </c>
      <c r="C35" s="74">
        <v>3554722</v>
      </c>
      <c r="D35" s="75">
        <f t="shared" si="14"/>
        <v>9.2600105979740999E-2</v>
      </c>
      <c r="E35" s="76">
        <v>1396810</v>
      </c>
      <c r="F35" s="77">
        <f t="shared" si="10"/>
        <v>6.9248828986478994E-2</v>
      </c>
      <c r="G35" s="74">
        <v>1146555</v>
      </c>
      <c r="H35" s="75">
        <f t="shared" si="11"/>
        <v>6.3812711140224465E-2</v>
      </c>
      <c r="I35" s="76">
        <v>413348</v>
      </c>
      <c r="J35" s="77">
        <f t="shared" si="12"/>
        <v>0.11183198304337072</v>
      </c>
      <c r="K35" s="74">
        <v>24013</v>
      </c>
      <c r="L35" s="75">
        <f t="shared" si="13"/>
        <v>4.7048050928752083E-2</v>
      </c>
    </row>
    <row r="36" spans="2:18" hidden="1" outlineLevel="1" x14ac:dyDescent="0.25">
      <c r="B36" s="73" t="s">
        <v>39</v>
      </c>
      <c r="C36" s="74">
        <v>2885529</v>
      </c>
      <c r="D36" s="75">
        <f t="shared" si="14"/>
        <v>8.4266846831139386E-2</v>
      </c>
      <c r="E36" s="76">
        <v>1128843</v>
      </c>
      <c r="F36" s="77">
        <f t="shared" si="10"/>
        <v>0.13264756316467019</v>
      </c>
      <c r="G36" s="74">
        <v>943805</v>
      </c>
      <c r="H36" s="75">
        <f t="shared" si="11"/>
        <v>0.1211775271502189</v>
      </c>
      <c r="I36" s="76">
        <v>374950</v>
      </c>
      <c r="J36" s="77">
        <f t="shared" si="12"/>
        <v>-8.8200962988181475E-2</v>
      </c>
      <c r="K36" s="74">
        <v>25250</v>
      </c>
      <c r="L36" s="75">
        <f t="shared" si="13"/>
        <v>-3.3566808282619487E-2</v>
      </c>
      <c r="N36" s="78"/>
      <c r="O36" s="78"/>
      <c r="P36" s="78"/>
    </row>
    <row r="37" spans="2:18" hidden="1" outlineLevel="1" x14ac:dyDescent="0.25">
      <c r="B37" s="73" t="s">
        <v>40</v>
      </c>
      <c r="C37" s="74">
        <v>2621208</v>
      </c>
      <c r="D37" s="75">
        <f t="shared" si="14"/>
        <v>6.6137585505909424E-2</v>
      </c>
      <c r="E37" s="76">
        <v>1030395</v>
      </c>
      <c r="F37" s="77">
        <f t="shared" si="10"/>
        <v>8.1722744212902265E-2</v>
      </c>
      <c r="G37" s="74">
        <v>818155</v>
      </c>
      <c r="H37" s="75">
        <f t="shared" si="11"/>
        <v>7.9202122116682094E-2</v>
      </c>
      <c r="I37" s="76">
        <v>337728</v>
      </c>
      <c r="J37" s="77">
        <f t="shared" si="12"/>
        <v>-0.10121593246771221</v>
      </c>
      <c r="K37" s="74">
        <v>26636</v>
      </c>
      <c r="L37" s="75">
        <f t="shared" si="13"/>
        <v>5.2140938536893611E-2</v>
      </c>
    </row>
    <row r="38" spans="2:18" hidden="1" outlineLevel="1" x14ac:dyDescent="0.25">
      <c r="B38" s="73" t="s">
        <v>41</v>
      </c>
      <c r="C38" s="74">
        <v>3387557</v>
      </c>
      <c r="D38" s="75">
        <f t="shared" si="14"/>
        <v>0.25249552067072734</v>
      </c>
      <c r="E38" s="76">
        <v>1290783</v>
      </c>
      <c r="F38" s="77">
        <f t="shared" si="10"/>
        <v>0.21625113071008584</v>
      </c>
      <c r="G38" s="74">
        <v>1065250</v>
      </c>
      <c r="H38" s="75">
        <f t="shared" si="11"/>
        <v>0.29587412655468404</v>
      </c>
      <c r="I38" s="76">
        <v>434718</v>
      </c>
      <c r="J38" s="77">
        <f t="shared" si="12"/>
        <v>0.15690026373146759</v>
      </c>
      <c r="K38" s="74">
        <v>26724</v>
      </c>
      <c r="L38" s="75">
        <f t="shared" si="13"/>
        <v>-2.9981851179673336E-2</v>
      </c>
    </row>
    <row r="39" spans="2:18" hidden="1" outlineLevel="1" x14ac:dyDescent="0.25">
      <c r="B39" s="73" t="s">
        <v>42</v>
      </c>
      <c r="C39" s="74">
        <v>3657065</v>
      </c>
      <c r="D39" s="75">
        <f t="shared" si="14"/>
        <v>0.1506685054381256</v>
      </c>
      <c r="E39" s="76">
        <v>1346616</v>
      </c>
      <c r="F39" s="77">
        <f t="shared" si="10"/>
        <v>0.18307587286610039</v>
      </c>
      <c r="G39" s="74">
        <v>1159384</v>
      </c>
      <c r="H39" s="75">
        <f t="shared" si="11"/>
        <v>0.14445458987507953</v>
      </c>
      <c r="I39" s="76">
        <v>553005</v>
      </c>
      <c r="J39" s="77">
        <f t="shared" si="12"/>
        <v>0.13452748280785842</v>
      </c>
      <c r="K39" s="74">
        <v>34319</v>
      </c>
      <c r="L39" s="75">
        <f t="shared" si="13"/>
        <v>0.20565606885649035</v>
      </c>
    </row>
    <row r="40" spans="2:18" hidden="1" outlineLevel="1" x14ac:dyDescent="0.25">
      <c r="B40" s="73" t="s">
        <v>43</v>
      </c>
      <c r="C40" s="74">
        <v>3577582</v>
      </c>
      <c r="D40" s="75">
        <f>C40/C53-1</f>
        <v>0.17311309370786399</v>
      </c>
      <c r="E40" s="76">
        <v>1316062</v>
      </c>
      <c r="F40" s="77">
        <f t="shared" si="10"/>
        <v>0.21722683285284727</v>
      </c>
      <c r="G40" s="74">
        <v>1123275</v>
      </c>
      <c r="H40" s="75">
        <f t="shared" si="11"/>
        <v>0.19382149351636246</v>
      </c>
      <c r="I40" s="76">
        <v>533909</v>
      </c>
      <c r="J40" s="77">
        <f t="shared" si="12"/>
        <v>2.1569505353630447E-2</v>
      </c>
      <c r="K40" s="74">
        <v>31753</v>
      </c>
      <c r="L40" s="75">
        <f t="shared" si="13"/>
        <v>-8.3104732753891075E-2</v>
      </c>
    </row>
    <row r="41" spans="2:18" hidden="1" outlineLevel="1" x14ac:dyDescent="0.25">
      <c r="B41" s="73" t="s">
        <v>44</v>
      </c>
      <c r="C41" s="74">
        <v>3415932</v>
      </c>
      <c r="D41" s="75">
        <f t="shared" si="14"/>
        <v>5.8338344739510717E-2</v>
      </c>
      <c r="E41" s="76">
        <v>1266965</v>
      </c>
      <c r="F41" s="77">
        <f t="shared" si="10"/>
        <v>8.9998322371392492E-2</v>
      </c>
      <c r="G41" s="74">
        <v>1116370</v>
      </c>
      <c r="H41" s="75">
        <f t="shared" si="11"/>
        <v>9.1681620160079857E-2</v>
      </c>
      <c r="I41" s="76">
        <v>520157</v>
      </c>
      <c r="J41" s="77">
        <f t="shared" si="12"/>
        <v>-4.7212839694320885E-2</v>
      </c>
      <c r="K41" s="74">
        <v>28765</v>
      </c>
      <c r="L41" s="75">
        <f t="shared" si="13"/>
        <v>4.1892127770990495E-3</v>
      </c>
    </row>
    <row r="42" spans="2:18" ht="15" customHeight="1" collapsed="1" x14ac:dyDescent="0.25">
      <c r="B42" s="33">
        <v>2011</v>
      </c>
      <c r="C42" s="81">
        <v>40230487</v>
      </c>
      <c r="D42" s="82">
        <f>C42/C55-1</f>
        <v>0.11043781800147245</v>
      </c>
      <c r="E42" s="81">
        <v>15355866</v>
      </c>
      <c r="F42" s="82">
        <f>E42/E55-1</f>
        <v>0.12129901828523426</v>
      </c>
      <c r="G42" s="81">
        <v>12823569</v>
      </c>
      <c r="H42" s="82">
        <f>G42/G55-1</f>
        <v>0.10600887286283589</v>
      </c>
      <c r="I42" s="81">
        <v>5397757</v>
      </c>
      <c r="J42" s="82">
        <f>I42/I55-1</f>
        <v>5.4957801742654633E-2</v>
      </c>
      <c r="K42" s="81">
        <v>329480</v>
      </c>
      <c r="L42" s="82">
        <f>K42/K55-1</f>
        <v>1.1096653818771118E-2</v>
      </c>
      <c r="O42" s="72"/>
      <c r="P42" s="72"/>
      <c r="Q42" s="72"/>
      <c r="R42" s="72"/>
    </row>
    <row r="43" spans="2:18" hidden="1" outlineLevel="1" x14ac:dyDescent="0.25">
      <c r="B43" s="73" t="s">
        <v>33</v>
      </c>
      <c r="C43" s="74">
        <v>3039598</v>
      </c>
      <c r="D43" s="75">
        <f>C43/C56-1</f>
        <v>6.4640757384912817E-3</v>
      </c>
      <c r="E43" s="76">
        <v>1136712</v>
      </c>
      <c r="F43" s="77">
        <f>E43/E56-1</f>
        <v>2.0222028557298932E-2</v>
      </c>
      <c r="G43" s="74">
        <v>972231</v>
      </c>
      <c r="H43" s="75">
        <f>G43/G56-1</f>
        <v>6.1057422090288416E-2</v>
      </c>
      <c r="I43" s="76">
        <v>446812</v>
      </c>
      <c r="J43" s="77">
        <f>I43/I56-1</f>
        <v>-0.11982854058568837</v>
      </c>
      <c r="K43" s="74">
        <v>28572</v>
      </c>
      <c r="L43" s="75">
        <f>K43/K56-1</f>
        <v>-0.20800532209779354</v>
      </c>
    </row>
    <row r="44" spans="2:18" hidden="1" outlineLevel="1" x14ac:dyDescent="0.25">
      <c r="B44" s="73" t="s">
        <v>34</v>
      </c>
      <c r="C44" s="74">
        <v>3220843</v>
      </c>
      <c r="D44" s="75">
        <f t="shared" ref="D44:F94" si="15">C44/C57-1</f>
        <v>7.4448105062862036E-2</v>
      </c>
      <c r="E44" s="76">
        <v>1217507</v>
      </c>
      <c r="F44" s="77">
        <f t="shared" si="15"/>
        <v>6.7316374423827874E-2</v>
      </c>
      <c r="G44" s="74">
        <v>1034902</v>
      </c>
      <c r="H44" s="75">
        <f t="shared" ref="H44:H54" si="16">G44/G57-1</f>
        <v>0.16204480864867787</v>
      </c>
      <c r="I44" s="76">
        <v>445278</v>
      </c>
      <c r="J44" s="77">
        <f t="shared" ref="J44:J54" si="17">I44/I57-1</f>
        <v>-8.6603609868368459E-2</v>
      </c>
      <c r="K44" s="74">
        <v>30419</v>
      </c>
      <c r="L44" s="75">
        <f t="shared" ref="L44:L54" si="18">K44/K57-1</f>
        <v>9.8000288766965094E-2</v>
      </c>
    </row>
    <row r="45" spans="2:18" hidden="1" outlineLevel="1" x14ac:dyDescent="0.25">
      <c r="B45" s="73" t="s">
        <v>35</v>
      </c>
      <c r="C45" s="74">
        <v>3061159</v>
      </c>
      <c r="D45" s="75">
        <f t="shared" si="15"/>
        <v>6.3841048647435006E-2</v>
      </c>
      <c r="E45" s="76">
        <v>1172998</v>
      </c>
      <c r="F45" s="77">
        <f t="shared" si="15"/>
        <v>6.7908343628545698E-2</v>
      </c>
      <c r="G45" s="74">
        <v>1051574</v>
      </c>
      <c r="H45" s="75">
        <f t="shared" si="16"/>
        <v>0.12665906685123351</v>
      </c>
      <c r="I45" s="76">
        <v>342522</v>
      </c>
      <c r="J45" s="77">
        <f t="shared" si="17"/>
        <v>-8.60523198104447E-2</v>
      </c>
      <c r="K45" s="74">
        <v>27998</v>
      </c>
      <c r="L45" s="75">
        <f t="shared" si="18"/>
        <v>-3.3551950293406962E-2</v>
      </c>
    </row>
    <row r="46" spans="2:18" hidden="1" outlineLevel="1" x14ac:dyDescent="0.25">
      <c r="B46" s="73" t="s">
        <v>36</v>
      </c>
      <c r="C46" s="74">
        <v>2770589</v>
      </c>
      <c r="D46" s="75">
        <f t="shared" si="15"/>
        <v>1.9562233433795928E-2</v>
      </c>
      <c r="E46" s="76">
        <v>1079904</v>
      </c>
      <c r="F46" s="77">
        <f t="shared" si="15"/>
        <v>2.1019749033726942E-2</v>
      </c>
      <c r="G46" s="74">
        <v>894397</v>
      </c>
      <c r="H46" s="75">
        <f t="shared" si="16"/>
        <v>5.5148941190349854E-2</v>
      </c>
      <c r="I46" s="76">
        <v>344876</v>
      </c>
      <c r="J46" s="77">
        <f t="shared" si="17"/>
        <v>-0.11994488108604673</v>
      </c>
      <c r="K46" s="74">
        <v>22588</v>
      </c>
      <c r="L46" s="75">
        <f t="shared" si="18"/>
        <v>-0.12656123119755613</v>
      </c>
    </row>
    <row r="47" spans="2:18" hidden="1" outlineLevel="1" x14ac:dyDescent="0.25">
      <c r="B47" s="73" t="s">
        <v>37</v>
      </c>
      <c r="C47" s="74">
        <v>3603737</v>
      </c>
      <c r="D47" s="75">
        <f t="shared" si="15"/>
        <v>9.482941182402671E-3</v>
      </c>
      <c r="E47" s="76">
        <v>1388987</v>
      </c>
      <c r="F47" s="77">
        <f t="shared" si="15"/>
        <v>-5.6241109416018675E-3</v>
      </c>
      <c r="G47" s="74">
        <v>1165063</v>
      </c>
      <c r="H47" s="75">
        <f t="shared" si="16"/>
        <v>6.6312834692007883E-2</v>
      </c>
      <c r="I47" s="76">
        <v>446560</v>
      </c>
      <c r="J47" s="77">
        <f t="shared" si="17"/>
        <v>-0.20802333933369399</v>
      </c>
      <c r="K47" s="74">
        <v>22619</v>
      </c>
      <c r="L47" s="75">
        <f t="shared" si="18"/>
        <v>5.7753460531238199E-2</v>
      </c>
    </row>
    <row r="48" spans="2:18" hidden="1" outlineLevel="1" x14ac:dyDescent="0.25">
      <c r="B48" s="73" t="s">
        <v>38</v>
      </c>
      <c r="C48" s="74">
        <v>3253452</v>
      </c>
      <c r="D48" s="75">
        <f t="shared" si="15"/>
        <v>2.3377128292525029E-2</v>
      </c>
      <c r="E48" s="76">
        <v>1306347</v>
      </c>
      <c r="F48" s="77">
        <f t="shared" si="15"/>
        <v>6.2691066817865959E-2</v>
      </c>
      <c r="G48" s="74">
        <v>1077779</v>
      </c>
      <c r="H48" s="75">
        <f t="shared" si="16"/>
        <v>5.9954800081823967E-2</v>
      </c>
      <c r="I48" s="76">
        <v>371772</v>
      </c>
      <c r="J48" s="77">
        <f t="shared" si="17"/>
        <v>-0.18210977890221103</v>
      </c>
      <c r="K48" s="74">
        <v>22934</v>
      </c>
      <c r="L48" s="75">
        <f t="shared" si="18"/>
        <v>-0.15869405722670582</v>
      </c>
    </row>
    <row r="49" spans="2:17" hidden="1" outlineLevel="1" x14ac:dyDescent="0.25">
      <c r="B49" s="73" t="s">
        <v>39</v>
      </c>
      <c r="C49" s="74">
        <v>2661272</v>
      </c>
      <c r="D49" s="75">
        <f t="shared" si="15"/>
        <v>3.607557089287261E-2</v>
      </c>
      <c r="E49" s="76">
        <v>996641</v>
      </c>
      <c r="F49" s="77">
        <f t="shared" si="15"/>
        <v>2.8320468678580957E-2</v>
      </c>
      <c r="G49" s="74">
        <v>841798</v>
      </c>
      <c r="H49" s="75">
        <f t="shared" si="16"/>
        <v>3.9864019359453051E-2</v>
      </c>
      <c r="I49" s="76">
        <v>411220</v>
      </c>
      <c r="J49" s="77">
        <f t="shared" si="17"/>
        <v>1.8269521248408971E-2</v>
      </c>
      <c r="K49" s="74">
        <v>26127</v>
      </c>
      <c r="L49" s="75">
        <f t="shared" si="18"/>
        <v>-7.0279695395345509E-2</v>
      </c>
      <c r="N49" s="78"/>
      <c r="O49" s="78"/>
      <c r="P49" s="78"/>
    </row>
    <row r="50" spans="2:17" hidden="1" outlineLevel="1" x14ac:dyDescent="0.25">
      <c r="B50" s="73" t="s">
        <v>40</v>
      </c>
      <c r="C50" s="74">
        <v>2458602</v>
      </c>
      <c r="D50" s="75">
        <f t="shared" si="15"/>
        <v>1.4648129592242709E-2</v>
      </c>
      <c r="E50" s="76">
        <v>952550</v>
      </c>
      <c r="F50" s="77">
        <f t="shared" si="15"/>
        <v>5.6023396480771925E-2</v>
      </c>
      <c r="G50" s="74">
        <v>758111</v>
      </c>
      <c r="H50" s="75">
        <f t="shared" si="16"/>
        <v>1.3876573919904711E-2</v>
      </c>
      <c r="I50" s="76">
        <v>375761</v>
      </c>
      <c r="J50" s="77">
        <f t="shared" si="17"/>
        <v>-6.123107523355098E-3</v>
      </c>
      <c r="K50" s="74">
        <v>25316</v>
      </c>
      <c r="L50" s="75">
        <f t="shared" si="18"/>
        <v>-0.16008095285491519</v>
      </c>
    </row>
    <row r="51" spans="2:17" hidden="1" outlineLevel="1" x14ac:dyDescent="0.25">
      <c r="B51" s="73" t="s">
        <v>41</v>
      </c>
      <c r="C51" s="74">
        <v>2704646</v>
      </c>
      <c r="D51" s="75">
        <f t="shared" si="15"/>
        <v>-7.3257212835748375E-2</v>
      </c>
      <c r="E51" s="76">
        <v>1061280</v>
      </c>
      <c r="F51" s="77">
        <f t="shared" si="15"/>
        <v>-3.62592387094548E-2</v>
      </c>
      <c r="G51" s="74">
        <v>822032</v>
      </c>
      <c r="H51" s="75">
        <f t="shared" si="16"/>
        <v>-8.4832298150475771E-2</v>
      </c>
      <c r="I51" s="76">
        <v>375761</v>
      </c>
      <c r="J51" s="77">
        <f t="shared" si="17"/>
        <v>-0.16679749170702285</v>
      </c>
      <c r="K51" s="74">
        <v>27550</v>
      </c>
      <c r="L51" s="75">
        <f t="shared" si="18"/>
        <v>-7.6649797231625127E-2</v>
      </c>
    </row>
    <row r="52" spans="2:17" hidden="1" outlineLevel="1" x14ac:dyDescent="0.25">
      <c r="B52" s="73" t="s">
        <v>42</v>
      </c>
      <c r="C52" s="74">
        <v>3178209</v>
      </c>
      <c r="D52" s="75">
        <f t="shared" si="15"/>
        <v>-3.2647373846854788E-2</v>
      </c>
      <c r="E52" s="76">
        <v>1138233</v>
      </c>
      <c r="F52" s="77">
        <f t="shared" si="15"/>
        <v>-1.7154822554183546E-2</v>
      </c>
      <c r="G52" s="74">
        <v>1013045</v>
      </c>
      <c r="H52" s="75">
        <f t="shared" si="16"/>
        <v>-2.182026045654728E-2</v>
      </c>
      <c r="I52" s="76">
        <v>487432</v>
      </c>
      <c r="J52" s="77">
        <f t="shared" si="17"/>
        <v>-0.10964006174023433</v>
      </c>
      <c r="K52" s="74">
        <v>28465</v>
      </c>
      <c r="L52" s="75">
        <f t="shared" si="18"/>
        <v>-0.22362535457124155</v>
      </c>
    </row>
    <row r="53" spans="2:17" hidden="1" outlineLevel="1" x14ac:dyDescent="0.25">
      <c r="B53" s="73" t="s">
        <v>43</v>
      </c>
      <c r="C53" s="74">
        <v>3049648</v>
      </c>
      <c r="D53" s="75">
        <f t="shared" si="15"/>
        <v>-3.0898829095330149E-2</v>
      </c>
      <c r="E53" s="76">
        <v>1081197</v>
      </c>
      <c r="F53" s="77">
        <f t="shared" si="15"/>
        <v>-2.5021980350693696E-2</v>
      </c>
      <c r="G53" s="74">
        <v>940907</v>
      </c>
      <c r="H53" s="75">
        <f t="shared" si="16"/>
        <v>-6.0253586820276928E-2</v>
      </c>
      <c r="I53" s="76">
        <v>522636</v>
      </c>
      <c r="J53" s="77">
        <f t="shared" si="17"/>
        <v>-1.6238661453931491E-2</v>
      </c>
      <c r="K53" s="74">
        <v>34631</v>
      </c>
      <c r="L53" s="75">
        <f t="shared" si="18"/>
        <v>-0.11819825325287092</v>
      </c>
    </row>
    <row r="54" spans="2:17" hidden="1" outlineLevel="1" x14ac:dyDescent="0.25">
      <c r="B54" s="73" t="s">
        <v>44</v>
      </c>
      <c r="C54" s="74">
        <v>3227637</v>
      </c>
      <c r="D54" s="75">
        <f t="shared" si="15"/>
        <v>-5.6395205550938021E-2</v>
      </c>
      <c r="E54" s="76">
        <v>1162355</v>
      </c>
      <c r="F54" s="77">
        <f t="shared" si="15"/>
        <v>-6.4817630768884138E-2</v>
      </c>
      <c r="G54" s="74">
        <v>1022615</v>
      </c>
      <c r="H54" s="75">
        <f t="shared" si="16"/>
        <v>-5.5476328141885189E-2</v>
      </c>
      <c r="I54" s="76">
        <v>545932</v>
      </c>
      <c r="J54" s="77">
        <f t="shared" si="17"/>
        <v>-8.1423600594961676E-2</v>
      </c>
      <c r="K54" s="74">
        <v>28645</v>
      </c>
      <c r="L54" s="75">
        <f t="shared" si="18"/>
        <v>-0.13141696230934841</v>
      </c>
    </row>
    <row r="55" spans="2:17" collapsed="1" x14ac:dyDescent="0.25">
      <c r="B55" s="33">
        <v>2010</v>
      </c>
      <c r="C55" s="81">
        <v>36229392</v>
      </c>
      <c r="D55" s="82">
        <f>C55/C68-1</f>
        <v>2.8979059372828964E-3</v>
      </c>
      <c r="E55" s="81">
        <v>13694711</v>
      </c>
      <c r="F55" s="82">
        <f>E55/E68-1</f>
        <v>1.2961071591193862E-2</v>
      </c>
      <c r="G55" s="81">
        <v>11594454</v>
      </c>
      <c r="H55" s="82">
        <f>G55/G68-1</f>
        <v>2.8574515770976694E-2</v>
      </c>
      <c r="I55" s="81">
        <v>5116562</v>
      </c>
      <c r="J55" s="82">
        <f>I55/I68-1</f>
        <v>-0.10016953504486348</v>
      </c>
      <c r="K55" s="81">
        <v>325864</v>
      </c>
      <c r="L55" s="82">
        <f>K55/K68-1</f>
        <v>-0.10538612110879586</v>
      </c>
    </row>
    <row r="56" spans="2:17" ht="15" hidden="1" customHeight="1" outlineLevel="1" x14ac:dyDescent="0.25">
      <c r="B56" s="73" t="s">
        <v>33</v>
      </c>
      <c r="C56" s="74">
        <v>3020076</v>
      </c>
      <c r="D56" s="75">
        <f t="shared" si="15"/>
        <v>-0.10062421660235699</v>
      </c>
      <c r="E56" s="76">
        <v>1114181</v>
      </c>
      <c r="F56" s="77">
        <f t="shared" si="15"/>
        <v>-9.2075037504899426E-2</v>
      </c>
      <c r="G56" s="74">
        <v>916285</v>
      </c>
      <c r="H56" s="75">
        <f t="shared" ref="H56:H94" si="19">G56/G69-1</f>
        <v>-0.12024590887968012</v>
      </c>
      <c r="I56" s="76">
        <v>507642</v>
      </c>
      <c r="J56" s="77">
        <f t="shared" ref="J56:J94" si="20">I56/I69-1</f>
        <v>-0.12698887673607528</v>
      </c>
      <c r="K56" s="74">
        <v>36076</v>
      </c>
      <c r="L56" s="75">
        <f t="shared" ref="L56:L94" si="21">K56/K69-1</f>
        <v>-5.4810312303500308E-2</v>
      </c>
      <c r="N56" s="78"/>
      <c r="O56" s="78"/>
      <c r="P56" s="78"/>
    </row>
    <row r="57" spans="2:17" ht="15" hidden="1" customHeight="1" outlineLevel="1" x14ac:dyDescent="0.25">
      <c r="B57" s="73" t="s">
        <v>34</v>
      </c>
      <c r="C57" s="74">
        <v>2997672</v>
      </c>
      <c r="D57" s="75">
        <f t="shared" si="15"/>
        <v>-0.11885319628502189</v>
      </c>
      <c r="E57" s="76">
        <v>1140718</v>
      </c>
      <c r="F57" s="77">
        <f t="shared" si="15"/>
        <v>-9.1916617178084081E-2</v>
      </c>
      <c r="G57" s="74">
        <v>890587</v>
      </c>
      <c r="H57" s="75">
        <f t="shared" si="19"/>
        <v>-0.16278385482275881</v>
      </c>
      <c r="I57" s="76">
        <v>487497</v>
      </c>
      <c r="J57" s="77">
        <f t="shared" si="20"/>
        <v>-0.11267867121220665</v>
      </c>
      <c r="K57" s="74">
        <v>27704</v>
      </c>
      <c r="L57" s="75">
        <f t="shared" si="21"/>
        <v>-0.34725036520427877</v>
      </c>
      <c r="O57" s="78"/>
      <c r="P57" s="78"/>
      <c r="Q57" s="78"/>
    </row>
    <row r="58" spans="2:17" ht="15" hidden="1" customHeight="1" outlineLevel="1" x14ac:dyDescent="0.25">
      <c r="B58" s="73" t="s">
        <v>35</v>
      </c>
      <c r="C58" s="74">
        <v>2877459</v>
      </c>
      <c r="D58" s="75">
        <f t="shared" si="15"/>
        <v>-0.12571846305344481</v>
      </c>
      <c r="E58" s="76">
        <v>1098407</v>
      </c>
      <c r="F58" s="77">
        <f t="shared" si="15"/>
        <v>-0.14627355913207107</v>
      </c>
      <c r="G58" s="74">
        <v>933356</v>
      </c>
      <c r="H58" s="75">
        <f t="shared" si="19"/>
        <v>-9.4199361231962486E-2</v>
      </c>
      <c r="I58" s="76">
        <v>374772</v>
      </c>
      <c r="J58" s="77">
        <f t="shared" si="20"/>
        <v>-0.21729922998043105</v>
      </c>
      <c r="K58" s="74">
        <v>28970</v>
      </c>
      <c r="L58" s="75">
        <f t="shared" si="21"/>
        <v>-0.32806049079185418</v>
      </c>
    </row>
    <row r="59" spans="2:17" ht="15" hidden="1" customHeight="1" outlineLevel="1" x14ac:dyDescent="0.25">
      <c r="B59" s="73" t="s">
        <v>36</v>
      </c>
      <c r="C59" s="74">
        <v>2717430</v>
      </c>
      <c r="D59" s="75">
        <f t="shared" si="15"/>
        <v>-0.11981197986997827</v>
      </c>
      <c r="E59" s="76">
        <v>1057672</v>
      </c>
      <c r="F59" s="77">
        <f t="shared" si="15"/>
        <v>-0.1130276103356781</v>
      </c>
      <c r="G59" s="74">
        <v>847650</v>
      </c>
      <c r="H59" s="75">
        <f t="shared" si="19"/>
        <v>-9.9423095311454213E-2</v>
      </c>
      <c r="I59" s="76">
        <v>391880</v>
      </c>
      <c r="J59" s="77">
        <f t="shared" si="20"/>
        <v>-0.22710382858540357</v>
      </c>
      <c r="K59" s="74">
        <v>25861</v>
      </c>
      <c r="L59" s="75">
        <f t="shared" si="21"/>
        <v>-0.24259020618556704</v>
      </c>
    </row>
    <row r="60" spans="2:17" ht="15" hidden="1" customHeight="1" outlineLevel="1" x14ac:dyDescent="0.25">
      <c r="B60" s="73" t="s">
        <v>37</v>
      </c>
      <c r="C60" s="74">
        <v>3569884</v>
      </c>
      <c r="D60" s="75">
        <f t="shared" si="15"/>
        <v>-0.14115038584531348</v>
      </c>
      <c r="E60" s="76">
        <v>1396843</v>
      </c>
      <c r="F60" s="77">
        <f t="shared" si="15"/>
        <v>-0.12639381489850454</v>
      </c>
      <c r="G60" s="74">
        <v>1092609</v>
      </c>
      <c r="H60" s="75">
        <f t="shared" si="19"/>
        <v>-0.11538875696384754</v>
      </c>
      <c r="I60" s="76">
        <v>563855</v>
      </c>
      <c r="J60" s="77">
        <f t="shared" si="20"/>
        <v>-0.24445590856101518</v>
      </c>
      <c r="K60" s="74">
        <v>21384</v>
      </c>
      <c r="L60" s="75">
        <f t="shared" si="21"/>
        <v>-0.32942393928941016</v>
      </c>
    </row>
    <row r="61" spans="2:17" ht="15" hidden="1" customHeight="1" outlineLevel="1" x14ac:dyDescent="0.25">
      <c r="B61" s="73" t="s">
        <v>38</v>
      </c>
      <c r="C61" s="74">
        <v>3179133</v>
      </c>
      <c r="D61" s="75">
        <f t="shared" si="15"/>
        <v>-0.16385121540279957</v>
      </c>
      <c r="E61" s="76">
        <v>1229282</v>
      </c>
      <c r="F61" s="77">
        <f t="shared" si="15"/>
        <v>-0.17766683546607032</v>
      </c>
      <c r="G61" s="74">
        <v>1016816</v>
      </c>
      <c r="H61" s="75">
        <f t="shared" si="19"/>
        <v>-0.13327628003395919</v>
      </c>
      <c r="I61" s="76">
        <v>454550</v>
      </c>
      <c r="J61" s="77">
        <f t="shared" si="20"/>
        <v>-0.24326043128578301</v>
      </c>
      <c r="K61" s="74">
        <v>27260</v>
      </c>
      <c r="L61" s="75">
        <f t="shared" si="21"/>
        <v>-0.35486924624304816</v>
      </c>
      <c r="O61" s="72"/>
      <c r="P61" s="72"/>
      <c r="Q61" s="72"/>
    </row>
    <row r="62" spans="2:17" ht="15" hidden="1" customHeight="1" outlineLevel="1" x14ac:dyDescent="0.25">
      <c r="B62" s="73" t="s">
        <v>39</v>
      </c>
      <c r="C62" s="74">
        <v>2568608</v>
      </c>
      <c r="D62" s="75">
        <f t="shared" si="15"/>
        <v>-0.16802419155012427</v>
      </c>
      <c r="E62" s="76">
        <v>969193</v>
      </c>
      <c r="F62" s="77">
        <f t="shared" si="15"/>
        <v>-0.20338817271116283</v>
      </c>
      <c r="G62" s="74">
        <v>809527</v>
      </c>
      <c r="H62" s="75">
        <f t="shared" si="19"/>
        <v>-0.18128786859779866</v>
      </c>
      <c r="I62" s="76">
        <v>403842</v>
      </c>
      <c r="J62" s="77">
        <f t="shared" si="20"/>
        <v>-0.20322858134983268</v>
      </c>
      <c r="K62" s="74">
        <v>28102</v>
      </c>
      <c r="L62" s="75">
        <f t="shared" si="21"/>
        <v>-0.28193990188062146</v>
      </c>
    </row>
    <row r="63" spans="2:17" ht="15" hidden="1" customHeight="1" outlineLevel="1" x14ac:dyDescent="0.25">
      <c r="B63" s="73" t="s">
        <v>40</v>
      </c>
      <c r="C63" s="74">
        <v>2423108</v>
      </c>
      <c r="D63" s="75">
        <f t="shared" si="15"/>
        <v>-0.18381636922596034</v>
      </c>
      <c r="E63" s="76">
        <v>902016</v>
      </c>
      <c r="F63" s="77">
        <f t="shared" si="15"/>
        <v>-0.24811887179820602</v>
      </c>
      <c r="G63" s="74">
        <v>747735</v>
      </c>
      <c r="H63" s="75">
        <f t="shared" si="19"/>
        <v>-0.15025961495845819</v>
      </c>
      <c r="I63" s="76">
        <v>378076</v>
      </c>
      <c r="J63" s="77">
        <f t="shared" si="20"/>
        <v>-0.25850731047196918</v>
      </c>
      <c r="K63" s="74">
        <v>30141</v>
      </c>
      <c r="L63" s="75">
        <f t="shared" si="21"/>
        <v>-0.36440892412804182</v>
      </c>
    </row>
    <row r="64" spans="2:17" ht="15" hidden="1" customHeight="1" outlineLevel="1" x14ac:dyDescent="0.25">
      <c r="B64" s="73" t="s">
        <v>41</v>
      </c>
      <c r="C64" s="74">
        <v>2918443</v>
      </c>
      <c r="D64" s="75">
        <f t="shared" si="15"/>
        <v>-0.13583689398582843</v>
      </c>
      <c r="E64" s="76">
        <v>1101209</v>
      </c>
      <c r="F64" s="77">
        <f t="shared" si="15"/>
        <v>-0.16406812804258264</v>
      </c>
      <c r="G64" s="74">
        <v>898231</v>
      </c>
      <c r="H64" s="75">
        <f t="shared" si="19"/>
        <v>-8.3659359930302601E-2</v>
      </c>
      <c r="I64" s="76">
        <v>450984</v>
      </c>
      <c r="J64" s="77">
        <f t="shared" si="20"/>
        <v>-0.26445855052419376</v>
      </c>
      <c r="K64" s="74">
        <v>29837</v>
      </c>
      <c r="L64" s="75">
        <f t="shared" si="21"/>
        <v>-0.29333049121311161</v>
      </c>
    </row>
    <row r="65" spans="2:12" ht="15" hidden="1" customHeight="1" outlineLevel="1" x14ac:dyDescent="0.25">
      <c r="B65" s="73" t="s">
        <v>42</v>
      </c>
      <c r="C65" s="74">
        <v>3285471</v>
      </c>
      <c r="D65" s="75">
        <f t="shared" si="15"/>
        <v>-0.17517913745897196</v>
      </c>
      <c r="E65" s="76">
        <v>1158100</v>
      </c>
      <c r="F65" s="77">
        <f t="shared" si="15"/>
        <v>-0.23331495125217727</v>
      </c>
      <c r="G65" s="74">
        <v>1035643</v>
      </c>
      <c r="H65" s="75">
        <f t="shared" si="19"/>
        <v>-0.16210452223089711</v>
      </c>
      <c r="I65" s="76">
        <v>547455</v>
      </c>
      <c r="J65" s="77">
        <f t="shared" si="20"/>
        <v>-0.17383614503649758</v>
      </c>
      <c r="K65" s="74">
        <v>36664</v>
      </c>
      <c r="L65" s="75">
        <f t="shared" si="21"/>
        <v>-0.23743760399334446</v>
      </c>
    </row>
    <row r="66" spans="2:12" ht="15" hidden="1" customHeight="1" outlineLevel="1" x14ac:dyDescent="0.25">
      <c r="B66" s="73" t="s">
        <v>43</v>
      </c>
      <c r="C66" s="74">
        <v>3146883</v>
      </c>
      <c r="D66" s="75">
        <f t="shared" si="15"/>
        <v>-0.16047434562851515</v>
      </c>
      <c r="E66" s="76">
        <v>1108945</v>
      </c>
      <c r="F66" s="77">
        <f t="shared" si="15"/>
        <v>-0.20602548433773582</v>
      </c>
      <c r="G66" s="74">
        <v>1001235</v>
      </c>
      <c r="H66" s="75">
        <f t="shared" si="19"/>
        <v>-0.16602043561664603</v>
      </c>
      <c r="I66" s="76">
        <v>531263</v>
      </c>
      <c r="J66" s="77">
        <f t="shared" si="20"/>
        <v>-0.16080813186639598</v>
      </c>
      <c r="K66" s="74">
        <v>39273</v>
      </c>
      <c r="L66" s="75">
        <f t="shared" si="21"/>
        <v>-0.1910646975220911</v>
      </c>
    </row>
    <row r="67" spans="2:12" ht="15" hidden="1" customHeight="1" outlineLevel="1" x14ac:dyDescent="0.25">
      <c r="B67" s="73" t="s">
        <v>44</v>
      </c>
      <c r="C67" s="74">
        <v>3420539</v>
      </c>
      <c r="D67" s="75">
        <f t="shared" si="15"/>
        <v>-9.9811253323199511E-2</v>
      </c>
      <c r="E67" s="76">
        <v>1242918</v>
      </c>
      <c r="F67" s="77">
        <f t="shared" si="15"/>
        <v>-0.14317681089085155</v>
      </c>
      <c r="G67" s="74">
        <v>1082678</v>
      </c>
      <c r="H67" s="75">
        <f t="shared" si="19"/>
        <v>-0.10436098286529238</v>
      </c>
      <c r="I67" s="76">
        <v>594324</v>
      </c>
      <c r="J67" s="77">
        <f t="shared" si="20"/>
        <v>-6.7863041156349002E-2</v>
      </c>
      <c r="K67" s="74">
        <v>32979</v>
      </c>
      <c r="L67" s="75">
        <f t="shared" si="21"/>
        <v>-0.23347433990330979</v>
      </c>
    </row>
    <row r="68" spans="2:12" collapsed="1" x14ac:dyDescent="0.25">
      <c r="B68" s="33">
        <v>2009</v>
      </c>
      <c r="C68" s="81">
        <v>36124706</v>
      </c>
      <c r="D68" s="82">
        <f t="shared" si="15"/>
        <v>-0.1411573422777006</v>
      </c>
      <c r="E68" s="81">
        <v>13519484</v>
      </c>
      <c r="F68" s="82">
        <f t="shared" si="15"/>
        <v>-0.16276246416833373</v>
      </c>
      <c r="G68" s="81">
        <v>11272352</v>
      </c>
      <c r="H68" s="82">
        <f t="shared" si="19"/>
        <v>-0.13153237221397163</v>
      </c>
      <c r="I68" s="81">
        <v>5686140</v>
      </c>
      <c r="J68" s="82">
        <f t="shared" si="20"/>
        <v>-0.1907996498579807</v>
      </c>
      <c r="K68" s="81">
        <v>364251</v>
      </c>
      <c r="L68" s="82">
        <f t="shared" si="21"/>
        <v>-0.27214579024668051</v>
      </c>
    </row>
    <row r="69" spans="2:12" ht="15" hidden="1" customHeight="1" outlineLevel="1" x14ac:dyDescent="0.25">
      <c r="B69" s="73" t="s">
        <v>33</v>
      </c>
      <c r="C69" s="74">
        <v>3357969</v>
      </c>
      <c r="D69" s="75">
        <f t="shared" si="15"/>
        <v>-7.3087376260990933E-2</v>
      </c>
      <c r="E69" s="76">
        <v>1227173</v>
      </c>
      <c r="F69" s="77">
        <f t="shared" si="15"/>
        <v>-9.7680844634016717E-2</v>
      </c>
      <c r="G69" s="74">
        <v>1041524</v>
      </c>
      <c r="H69" s="75">
        <f t="shared" si="19"/>
        <v>-7.734611347096787E-2</v>
      </c>
      <c r="I69" s="76">
        <v>581484</v>
      </c>
      <c r="J69" s="77">
        <f t="shared" si="20"/>
        <v>-7.5771350825550421E-2</v>
      </c>
      <c r="K69" s="74">
        <v>38168</v>
      </c>
      <c r="L69" s="75">
        <f t="shared" si="21"/>
        <v>-8.4261036468330164E-2</v>
      </c>
    </row>
    <row r="70" spans="2:12" ht="15" hidden="1" customHeight="1" outlineLevel="1" x14ac:dyDescent="0.25">
      <c r="B70" s="73" t="s">
        <v>34</v>
      </c>
      <c r="C70" s="74">
        <v>3402012</v>
      </c>
      <c r="D70" s="75">
        <f t="shared" si="15"/>
        <v>-6.7762877199155191E-2</v>
      </c>
      <c r="E70" s="76">
        <v>1256182</v>
      </c>
      <c r="F70" s="77">
        <f t="shared" si="15"/>
        <v>-9.2129046432750328E-2</v>
      </c>
      <c r="G70" s="74">
        <v>1063748</v>
      </c>
      <c r="H70" s="75">
        <f t="shared" si="19"/>
        <v>-5.7954817169829753E-2</v>
      </c>
      <c r="I70" s="76">
        <v>549403</v>
      </c>
      <c r="J70" s="77">
        <f t="shared" si="20"/>
        <v>-9.6544556686010696E-2</v>
      </c>
      <c r="K70" s="74">
        <v>42442</v>
      </c>
      <c r="L70" s="75">
        <f t="shared" si="21"/>
        <v>-1.911299082483997E-2</v>
      </c>
    </row>
    <row r="71" spans="2:12" ht="15" hidden="1" customHeight="1" outlineLevel="1" x14ac:dyDescent="0.25">
      <c r="B71" s="73" t="s">
        <v>35</v>
      </c>
      <c r="C71" s="74">
        <v>3291227</v>
      </c>
      <c r="D71" s="75">
        <f t="shared" si="15"/>
        <v>-4.4851448513034131E-2</v>
      </c>
      <c r="E71" s="76">
        <v>1286603</v>
      </c>
      <c r="F71" s="77">
        <f t="shared" si="15"/>
        <v>-6.4076357689890395E-2</v>
      </c>
      <c r="G71" s="74">
        <v>1030421</v>
      </c>
      <c r="H71" s="75">
        <f t="shared" si="19"/>
        <v>-6.7350550603041404E-3</v>
      </c>
      <c r="I71" s="76">
        <v>478819</v>
      </c>
      <c r="J71" s="77">
        <f t="shared" si="20"/>
        <v>-7.7478695959601773E-2</v>
      </c>
      <c r="K71" s="74">
        <v>43114</v>
      </c>
      <c r="L71" s="75">
        <f t="shared" si="21"/>
        <v>-1.1894666880572058E-2</v>
      </c>
    </row>
    <row r="72" spans="2:12" ht="15" hidden="1" customHeight="1" outlineLevel="1" x14ac:dyDescent="0.25">
      <c r="B72" s="73" t="s">
        <v>36</v>
      </c>
      <c r="C72" s="74">
        <v>3087329</v>
      </c>
      <c r="D72" s="75">
        <f t="shared" si="15"/>
        <v>-4.1075012121172594E-2</v>
      </c>
      <c r="E72" s="76">
        <v>1192452</v>
      </c>
      <c r="F72" s="77">
        <f t="shared" si="15"/>
        <v>-4.1001741144490844E-2</v>
      </c>
      <c r="G72" s="74">
        <v>941230</v>
      </c>
      <c r="H72" s="75">
        <f t="shared" si="19"/>
        <v>-6.6907985689711458E-3</v>
      </c>
      <c r="I72" s="76">
        <v>507028</v>
      </c>
      <c r="J72" s="77">
        <f t="shared" si="20"/>
        <v>-9.5819958627576862E-2</v>
      </c>
      <c r="K72" s="74">
        <v>34144</v>
      </c>
      <c r="L72" s="75">
        <f t="shared" si="21"/>
        <v>-7.4562948909066229E-2</v>
      </c>
    </row>
    <row r="73" spans="2:12" ht="13.5" hidden="1" customHeight="1" outlineLevel="1" x14ac:dyDescent="0.25">
      <c r="B73" s="73" t="s">
        <v>37</v>
      </c>
      <c r="C73" s="74">
        <v>4156588</v>
      </c>
      <c r="D73" s="75">
        <f t="shared" si="15"/>
        <v>-1.7439634036220064E-2</v>
      </c>
      <c r="E73" s="76">
        <v>1598939</v>
      </c>
      <c r="F73" s="77">
        <f t="shared" si="15"/>
        <v>-2.3279694132551931E-2</v>
      </c>
      <c r="G73" s="74">
        <v>1235129</v>
      </c>
      <c r="H73" s="75">
        <f t="shared" si="19"/>
        <v>1.4205606862704112E-2</v>
      </c>
      <c r="I73" s="76">
        <v>746290</v>
      </c>
      <c r="J73" s="77">
        <f t="shared" si="20"/>
        <v>-3.5677690040457399E-2</v>
      </c>
      <c r="K73" s="74">
        <v>31889</v>
      </c>
      <c r="L73" s="75">
        <f t="shared" si="21"/>
        <v>0.17706333973128596</v>
      </c>
    </row>
    <row r="74" spans="2:12" ht="13.5" hidden="1" customHeight="1" outlineLevel="1" x14ac:dyDescent="0.25">
      <c r="B74" s="73" t="s">
        <v>38</v>
      </c>
      <c r="C74" s="74">
        <v>3802114</v>
      </c>
      <c r="D74" s="75">
        <f t="shared" si="15"/>
        <v>3.2414452282811146E-2</v>
      </c>
      <c r="E74" s="76">
        <v>1494871</v>
      </c>
      <c r="F74" s="77">
        <f t="shared" si="15"/>
        <v>5.8478364463779631E-2</v>
      </c>
      <c r="G74" s="74">
        <v>1173172</v>
      </c>
      <c r="H74" s="75">
        <f t="shared" si="19"/>
        <v>5.9619947559663711E-2</v>
      </c>
      <c r="I74" s="76">
        <v>600669</v>
      </c>
      <c r="J74" s="77">
        <f t="shared" si="20"/>
        <v>-8.5029474934881E-2</v>
      </c>
      <c r="K74" s="74">
        <v>42255</v>
      </c>
      <c r="L74" s="75">
        <f t="shared" si="21"/>
        <v>7.318584914656201E-3</v>
      </c>
    </row>
    <row r="75" spans="2:12" ht="15" hidden="1" customHeight="1" outlineLevel="1" x14ac:dyDescent="0.25">
      <c r="B75" s="73" t="s">
        <v>39</v>
      </c>
      <c r="C75" s="74">
        <v>3087359</v>
      </c>
      <c r="D75" s="75">
        <f t="shared" si="15"/>
        <v>5.3191050247438643E-2</v>
      </c>
      <c r="E75" s="76">
        <v>1216644</v>
      </c>
      <c r="F75" s="77">
        <f t="shared" si="15"/>
        <v>0.10804253505426176</v>
      </c>
      <c r="G75" s="74">
        <v>988781</v>
      </c>
      <c r="H75" s="75">
        <f t="shared" si="19"/>
        <v>0.1353905793382042</v>
      </c>
      <c r="I75" s="76">
        <v>506848</v>
      </c>
      <c r="J75" s="77">
        <f t="shared" si="20"/>
        <v>-2.2996349112722636E-2</v>
      </c>
      <c r="K75" s="74">
        <v>39136</v>
      </c>
      <c r="L75" s="75">
        <f t="shared" si="21"/>
        <v>-7.4230023182097704E-2</v>
      </c>
    </row>
    <row r="76" spans="2:12" ht="15" hidden="1" customHeight="1" outlineLevel="1" x14ac:dyDescent="0.25">
      <c r="B76" s="73" t="s">
        <v>40</v>
      </c>
      <c r="C76" s="74">
        <v>2968827</v>
      </c>
      <c r="D76" s="75">
        <f t="shared" si="15"/>
        <v>9.5694103058083568E-2</v>
      </c>
      <c r="E76" s="76">
        <v>1199679</v>
      </c>
      <c r="F76" s="77">
        <f t="shared" si="15"/>
        <v>0.19350856074096923</v>
      </c>
      <c r="G76" s="74">
        <v>879957</v>
      </c>
      <c r="H76" s="75">
        <f t="shared" si="19"/>
        <v>4.3191420753884824E-2</v>
      </c>
      <c r="I76" s="76">
        <v>509885</v>
      </c>
      <c r="J76" s="77">
        <f t="shared" si="20"/>
        <v>0.18899488616887061</v>
      </c>
      <c r="K76" s="74">
        <v>47422</v>
      </c>
      <c r="L76" s="75">
        <f t="shared" si="21"/>
        <v>8.0227790432801926E-2</v>
      </c>
    </row>
    <row r="77" spans="2:12" ht="15" hidden="1" customHeight="1" outlineLevel="1" x14ac:dyDescent="0.25">
      <c r="B77" s="73" t="s">
        <v>41</v>
      </c>
      <c r="C77" s="74">
        <v>3377190</v>
      </c>
      <c r="D77" s="75">
        <f t="shared" si="15"/>
        <v>2.2995041009888029E-2</v>
      </c>
      <c r="E77" s="76">
        <v>1317343</v>
      </c>
      <c r="F77" s="77">
        <f t="shared" si="15"/>
        <v>1.5665862775091188E-2</v>
      </c>
      <c r="G77" s="74">
        <v>980237</v>
      </c>
      <c r="H77" s="75">
        <f t="shared" si="19"/>
        <v>6.3934607720127046E-2</v>
      </c>
      <c r="I77" s="76">
        <v>613132</v>
      </c>
      <c r="J77" s="77">
        <f t="shared" si="20"/>
        <v>0.10866361563512017</v>
      </c>
      <c r="K77" s="74">
        <v>42222</v>
      </c>
      <c r="L77" s="75">
        <f t="shared" si="21"/>
        <v>-4.9760313280669766E-2</v>
      </c>
    </row>
    <row r="78" spans="2:12" ht="15" hidden="1" customHeight="1" outlineLevel="1" x14ac:dyDescent="0.25">
      <c r="B78" s="73" t="s">
        <v>42</v>
      </c>
      <c r="C78" s="74">
        <v>3983254</v>
      </c>
      <c r="D78" s="75">
        <f t="shared" si="15"/>
        <v>3.0876709520935686E-2</v>
      </c>
      <c r="E78" s="76">
        <v>1510529</v>
      </c>
      <c r="F78" s="77">
        <f t="shared" si="15"/>
        <v>6.5267447166076353E-2</v>
      </c>
      <c r="G78" s="74">
        <v>1236005</v>
      </c>
      <c r="H78" s="75">
        <f t="shared" si="19"/>
        <v>6.4159244415554317E-2</v>
      </c>
      <c r="I78" s="76">
        <v>662647</v>
      </c>
      <c r="J78" s="77">
        <f t="shared" si="20"/>
        <v>-2.3091211982721793E-2</v>
      </c>
      <c r="K78" s="74">
        <v>48080</v>
      </c>
      <c r="L78" s="75">
        <f t="shared" si="21"/>
        <v>-2.9294785084088781E-2</v>
      </c>
    </row>
    <row r="79" spans="2:12" ht="15" hidden="1" customHeight="1" outlineLevel="1" x14ac:dyDescent="0.25">
      <c r="B79" s="73" t="s">
        <v>43</v>
      </c>
      <c r="C79" s="74">
        <v>3748406</v>
      </c>
      <c r="D79" s="75">
        <f t="shared" si="15"/>
        <v>5.9235601833850238E-2</v>
      </c>
      <c r="E79" s="76">
        <v>1396701</v>
      </c>
      <c r="F79" s="77">
        <f t="shared" si="15"/>
        <v>8.3445489163613606E-2</v>
      </c>
      <c r="G79" s="74">
        <v>1200551</v>
      </c>
      <c r="H79" s="75">
        <f t="shared" si="19"/>
        <v>0.1040351437023932</v>
      </c>
      <c r="I79" s="76">
        <v>633065</v>
      </c>
      <c r="J79" s="77">
        <f t="shared" si="20"/>
        <v>1.6640356638718545E-2</v>
      </c>
      <c r="K79" s="74">
        <v>48549</v>
      </c>
      <c r="L79" s="75">
        <f t="shared" si="21"/>
        <v>0.20675598419129537</v>
      </c>
    </row>
    <row r="80" spans="2:12" ht="15" hidden="1" customHeight="1" outlineLevel="1" x14ac:dyDescent="0.25">
      <c r="B80" s="73" t="s">
        <v>44</v>
      </c>
      <c r="C80" s="74">
        <v>3799802</v>
      </c>
      <c r="D80" s="75">
        <f t="shared" si="15"/>
        <v>1.5006585866151667E-2</v>
      </c>
      <c r="E80" s="76">
        <v>1450612</v>
      </c>
      <c r="F80" s="77">
        <f t="shared" si="15"/>
        <v>3.2811757979732681E-2</v>
      </c>
      <c r="G80" s="74">
        <v>1208833</v>
      </c>
      <c r="H80" s="75">
        <f t="shared" si="19"/>
        <v>6.4048926605690282E-2</v>
      </c>
      <c r="I80" s="76">
        <v>637593</v>
      </c>
      <c r="J80" s="77">
        <f t="shared" si="20"/>
        <v>-8.9654175494007227E-3</v>
      </c>
      <c r="K80" s="74">
        <v>43024</v>
      </c>
      <c r="L80" s="75">
        <f t="shared" si="21"/>
        <v>0.10741036266762771</v>
      </c>
    </row>
    <row r="81" spans="2:14" collapsed="1" x14ac:dyDescent="0.25">
      <c r="B81" s="33">
        <v>2008</v>
      </c>
      <c r="C81" s="81">
        <v>42062077</v>
      </c>
      <c r="D81" s="82">
        <f t="shared" si="15"/>
        <v>2.9322277811290043E-3</v>
      </c>
      <c r="E81" s="81">
        <v>16147728</v>
      </c>
      <c r="F81" s="82">
        <f t="shared" si="15"/>
        <v>1.411494936624913E-2</v>
      </c>
      <c r="G81" s="81">
        <v>12979588</v>
      </c>
      <c r="H81" s="82">
        <f t="shared" si="19"/>
        <v>3.1050786105855765E-2</v>
      </c>
      <c r="I81" s="81">
        <v>7026863</v>
      </c>
      <c r="J81" s="82">
        <f t="shared" si="20"/>
        <v>-2.3026275085405223E-2</v>
      </c>
      <c r="K81" s="81">
        <v>500445</v>
      </c>
      <c r="L81" s="82">
        <f t="shared" si="21"/>
        <v>1.3586180496904188E-2</v>
      </c>
    </row>
    <row r="82" spans="2:14" ht="15" hidden="1" customHeight="1" outlineLevel="1" x14ac:dyDescent="0.25">
      <c r="B82" s="73" t="s">
        <v>33</v>
      </c>
      <c r="C82" s="74">
        <v>3622746</v>
      </c>
      <c r="D82" s="75">
        <f t="shared" si="15"/>
        <v>1.0631483921937912E-2</v>
      </c>
      <c r="E82" s="76">
        <v>1360021</v>
      </c>
      <c r="F82" s="77">
        <f t="shared" si="15"/>
        <v>3.7176087664429813E-2</v>
      </c>
      <c r="G82" s="74">
        <v>1128835</v>
      </c>
      <c r="H82" s="75">
        <f t="shared" si="19"/>
        <v>8.9468862422630302E-3</v>
      </c>
      <c r="I82" s="76">
        <v>629156</v>
      </c>
      <c r="J82" s="77">
        <f t="shared" si="20"/>
        <v>3.0739212277991479E-2</v>
      </c>
      <c r="K82" s="74">
        <v>41680</v>
      </c>
      <c r="L82" s="75">
        <f t="shared" si="21"/>
        <v>-8.9280251715247116E-2</v>
      </c>
    </row>
    <row r="83" spans="2:14" ht="15" hidden="1" customHeight="1" outlineLevel="1" x14ac:dyDescent="0.25">
      <c r="B83" s="73" t="s">
        <v>34</v>
      </c>
      <c r="C83" s="74">
        <v>3649299</v>
      </c>
      <c r="D83" s="75">
        <f t="shared" si="15"/>
        <v>1.7668444628620383E-2</v>
      </c>
      <c r="E83" s="76">
        <v>1383657</v>
      </c>
      <c r="F83" s="77">
        <f t="shared" si="15"/>
        <v>4.4559545594549999E-2</v>
      </c>
      <c r="G83" s="74">
        <v>1129190</v>
      </c>
      <c r="H83" s="75">
        <f t="shared" si="19"/>
        <v>3.1531790772221457E-2</v>
      </c>
      <c r="I83" s="76">
        <v>608113</v>
      </c>
      <c r="J83" s="77">
        <f t="shared" si="20"/>
        <v>8.5244281253058496E-3</v>
      </c>
      <c r="K83" s="74">
        <v>43269</v>
      </c>
      <c r="L83" s="75">
        <f t="shared" si="21"/>
        <v>-5.5096960167714926E-2</v>
      </c>
    </row>
    <row r="84" spans="2:14" ht="15" hidden="1" customHeight="1" outlineLevel="1" x14ac:dyDescent="0.25">
      <c r="B84" s="73" t="s">
        <v>35</v>
      </c>
      <c r="C84" s="74">
        <v>3445775</v>
      </c>
      <c r="D84" s="75">
        <f t="shared" si="15"/>
        <v>-6.5837034579028564E-2</v>
      </c>
      <c r="E84" s="76">
        <v>1374688</v>
      </c>
      <c r="F84" s="77">
        <f t="shared" si="15"/>
        <v>-2.2951285732561888E-2</v>
      </c>
      <c r="G84" s="74">
        <v>1037408</v>
      </c>
      <c r="H84" s="75">
        <f t="shared" si="19"/>
        <v>-0.10735339291722135</v>
      </c>
      <c r="I84" s="76">
        <v>519033</v>
      </c>
      <c r="J84" s="77">
        <f t="shared" si="20"/>
        <v>-7.8429701440860811E-2</v>
      </c>
      <c r="K84" s="74">
        <v>43633</v>
      </c>
      <c r="L84" s="75">
        <f t="shared" si="21"/>
        <v>7.5684737322190276E-2</v>
      </c>
    </row>
    <row r="85" spans="2:14" ht="15" hidden="1" customHeight="1" outlineLevel="1" x14ac:dyDescent="0.25">
      <c r="B85" s="73" t="s">
        <v>36</v>
      </c>
      <c r="C85" s="74">
        <v>3219573</v>
      </c>
      <c r="D85" s="75">
        <f t="shared" si="15"/>
        <v>-7.6750556819058402E-2</v>
      </c>
      <c r="E85" s="76">
        <v>1243435</v>
      </c>
      <c r="F85" s="77">
        <f t="shared" si="15"/>
        <v>-5.5843672644990794E-2</v>
      </c>
      <c r="G85" s="74">
        <v>947570</v>
      </c>
      <c r="H85" s="75">
        <f t="shared" si="19"/>
        <v>-9.0699720848643195E-2</v>
      </c>
      <c r="I85" s="76">
        <v>560760</v>
      </c>
      <c r="J85" s="77">
        <f t="shared" si="20"/>
        <v>-9.3703635464445378E-2</v>
      </c>
      <c r="K85" s="74">
        <v>36895</v>
      </c>
      <c r="L85" s="75">
        <f t="shared" si="21"/>
        <v>-3.1576460706598808E-2</v>
      </c>
    </row>
    <row r="86" spans="2:14" ht="15" hidden="1" customHeight="1" outlineLevel="1" x14ac:dyDescent="0.25">
      <c r="B86" s="73" t="s">
        <v>37</v>
      </c>
      <c r="C86" s="74">
        <v>4230364</v>
      </c>
      <c r="D86" s="75">
        <f t="shared" si="15"/>
        <v>-6.9784562610975764E-2</v>
      </c>
      <c r="E86" s="76">
        <v>1637049</v>
      </c>
      <c r="F86" s="77">
        <f t="shared" si="15"/>
        <v>-5.6503218570596148E-2</v>
      </c>
      <c r="G86" s="74">
        <v>1217829</v>
      </c>
      <c r="H86" s="75">
        <f t="shared" si="19"/>
        <v>-9.9613178545604586E-2</v>
      </c>
      <c r="I86" s="76">
        <v>773901</v>
      </c>
      <c r="J86" s="77">
        <f t="shared" si="20"/>
        <v>-1.3515546128509248E-2</v>
      </c>
      <c r="K86" s="74">
        <v>27092</v>
      </c>
      <c r="L86" s="75">
        <f t="shared" si="21"/>
        <v>-0.1774350255040078</v>
      </c>
    </row>
    <row r="87" spans="2:14" ht="15" hidden="1" customHeight="1" outlineLevel="1" x14ac:dyDescent="0.25">
      <c r="B87" s="73" t="s">
        <v>38</v>
      </c>
      <c r="C87" s="74">
        <v>3682740</v>
      </c>
      <c r="D87" s="75">
        <f t="shared" si="15"/>
        <v>-8.5730656550322304E-2</v>
      </c>
      <c r="E87" s="76">
        <v>1412283</v>
      </c>
      <c r="F87" s="77">
        <f t="shared" si="15"/>
        <v>-7.5245645947676687E-2</v>
      </c>
      <c r="G87" s="74">
        <v>1107163</v>
      </c>
      <c r="H87" s="75">
        <f t="shared" si="19"/>
        <v>-8.1355676253345832E-2</v>
      </c>
      <c r="I87" s="76">
        <v>656490</v>
      </c>
      <c r="J87" s="77">
        <f t="shared" si="20"/>
        <v>-7.6680951490201932E-2</v>
      </c>
      <c r="K87" s="74">
        <v>41948</v>
      </c>
      <c r="L87" s="75">
        <f t="shared" si="21"/>
        <v>0.15267091668498578</v>
      </c>
    </row>
    <row r="88" spans="2:14" ht="15" hidden="1" customHeight="1" outlineLevel="1" thickBot="1" x14ac:dyDescent="0.3">
      <c r="B88" s="73" t="s">
        <v>39</v>
      </c>
      <c r="C88" s="74">
        <v>2931433</v>
      </c>
      <c r="D88" s="75">
        <f t="shared" si="15"/>
        <v>-7.9909843855735074E-2</v>
      </c>
      <c r="E88" s="76">
        <v>1098012</v>
      </c>
      <c r="F88" s="77">
        <f t="shared" si="15"/>
        <v>-8.5760246991909317E-2</v>
      </c>
      <c r="G88" s="74">
        <v>870873</v>
      </c>
      <c r="H88" s="75">
        <f t="shared" si="19"/>
        <v>-9.5817833155619869E-2</v>
      </c>
      <c r="I88" s="76">
        <v>518778</v>
      </c>
      <c r="J88" s="77">
        <f t="shared" si="20"/>
        <v>-5.9211612011700554E-2</v>
      </c>
      <c r="K88" s="74">
        <v>42274</v>
      </c>
      <c r="L88" s="75">
        <f t="shared" si="21"/>
        <v>0.20168282213820743</v>
      </c>
    </row>
    <row r="89" spans="2:14" ht="16.5" hidden="1" customHeight="1" outlineLevel="1" thickBot="1" x14ac:dyDescent="0.3">
      <c r="B89" s="73" t="s">
        <v>40</v>
      </c>
      <c r="C89" s="74">
        <v>2709540</v>
      </c>
      <c r="D89" s="75">
        <f t="shared" si="15"/>
        <v>-9.3656559277397911E-2</v>
      </c>
      <c r="E89" s="76">
        <v>1005170</v>
      </c>
      <c r="F89" s="77">
        <f t="shared" si="15"/>
        <v>-0.11041549402972928</v>
      </c>
      <c r="G89" s="74">
        <v>843524</v>
      </c>
      <c r="H89" s="75">
        <f t="shared" si="19"/>
        <v>-5.591699916618631E-2</v>
      </c>
      <c r="I89" s="76">
        <v>428837</v>
      </c>
      <c r="J89" s="77">
        <f t="shared" si="20"/>
        <v>-0.16024305419568097</v>
      </c>
      <c r="K89" s="74">
        <v>43900</v>
      </c>
      <c r="L89" s="75">
        <f t="shared" si="21"/>
        <v>0.27010762643212582</v>
      </c>
      <c r="N89" s="36" t="s">
        <v>45</v>
      </c>
    </row>
    <row r="90" spans="2:14" ht="15" hidden="1" customHeight="1" outlineLevel="1" x14ac:dyDescent="0.25">
      <c r="B90" s="73" t="s">
        <v>41</v>
      </c>
      <c r="C90" s="74">
        <v>3301277</v>
      </c>
      <c r="D90" s="75">
        <f t="shared" si="15"/>
        <v>-7.8833618272889594E-2</v>
      </c>
      <c r="E90" s="76">
        <v>1297024</v>
      </c>
      <c r="F90" s="77">
        <f t="shared" si="15"/>
        <v>-7.7182934247832624E-2</v>
      </c>
      <c r="G90" s="74">
        <v>921332</v>
      </c>
      <c r="H90" s="75">
        <f t="shared" si="19"/>
        <v>-0.1249494249161831</v>
      </c>
      <c r="I90" s="76">
        <v>553037</v>
      </c>
      <c r="J90" s="77">
        <f t="shared" si="20"/>
        <v>-6.5807988243143933E-2</v>
      </c>
      <c r="K90" s="74">
        <v>44433</v>
      </c>
      <c r="L90" s="75">
        <f t="shared" si="21"/>
        <v>0.19408239499072866</v>
      </c>
    </row>
    <row r="91" spans="2:14" ht="15" hidden="1" customHeight="1" outlineLevel="1" x14ac:dyDescent="0.25">
      <c r="B91" s="73" t="s">
        <v>42</v>
      </c>
      <c r="C91" s="74">
        <v>3863948</v>
      </c>
      <c r="D91" s="75">
        <f t="shared" si="15"/>
        <v>-1.5442163722078073E-3</v>
      </c>
      <c r="E91" s="76">
        <v>1417981</v>
      </c>
      <c r="F91" s="77">
        <f t="shared" si="15"/>
        <v>-1.4362830554327521E-2</v>
      </c>
      <c r="G91" s="74">
        <v>1161485</v>
      </c>
      <c r="H91" s="75">
        <f t="shared" si="19"/>
        <v>-1.0291735509725508E-2</v>
      </c>
      <c r="I91" s="76">
        <v>678310</v>
      </c>
      <c r="J91" s="77">
        <f t="shared" si="20"/>
        <v>-1.4293478418823891E-2</v>
      </c>
      <c r="K91" s="74">
        <v>49531</v>
      </c>
      <c r="L91" s="75">
        <f t="shared" si="21"/>
        <v>0.12983872807317676</v>
      </c>
    </row>
    <row r="92" spans="2:14" ht="15" hidden="1" customHeight="1" outlineLevel="1" x14ac:dyDescent="0.25">
      <c r="B92" s="73" t="s">
        <v>43</v>
      </c>
      <c r="C92" s="74">
        <v>3538784</v>
      </c>
      <c r="D92" s="75">
        <f t="shared" si="15"/>
        <v>-1.0038137818151993E-2</v>
      </c>
      <c r="E92" s="76">
        <v>1289129</v>
      </c>
      <c r="F92" s="77">
        <f t="shared" si="15"/>
        <v>-2.6236118266103281E-2</v>
      </c>
      <c r="G92" s="74">
        <v>1087421</v>
      </c>
      <c r="H92" s="75">
        <f t="shared" si="19"/>
        <v>-1.5865597819949562E-3</v>
      </c>
      <c r="I92" s="76">
        <v>622703</v>
      </c>
      <c r="J92" s="77">
        <f t="shared" si="20"/>
        <v>-1.4874111104958843E-2</v>
      </c>
      <c r="K92" s="74">
        <v>40231</v>
      </c>
      <c r="L92" s="75">
        <f t="shared" si="21"/>
        <v>-6.8575926654782071E-2</v>
      </c>
    </row>
    <row r="93" spans="2:14" ht="15" hidden="1" customHeight="1" outlineLevel="1" x14ac:dyDescent="0.25">
      <c r="B93" s="73" t="s">
        <v>44</v>
      </c>
      <c r="C93" s="74">
        <v>3743623</v>
      </c>
      <c r="D93" s="75">
        <f t="shared" si="15"/>
        <v>-4.9914908105271882E-3</v>
      </c>
      <c r="E93" s="76">
        <v>1404527</v>
      </c>
      <c r="F93" s="77">
        <f t="shared" si="15"/>
        <v>-4.0809051255802364E-2</v>
      </c>
      <c r="G93" s="74">
        <v>1136069</v>
      </c>
      <c r="H93" s="75">
        <f t="shared" si="19"/>
        <v>-1.7869199534207847E-2</v>
      </c>
      <c r="I93" s="76">
        <v>643361</v>
      </c>
      <c r="J93" s="77">
        <f t="shared" si="20"/>
        <v>2.5186637027830194E-2</v>
      </c>
      <c r="K93" s="74">
        <v>38851</v>
      </c>
      <c r="L93" s="75">
        <f t="shared" si="21"/>
        <v>0.14889401466761298</v>
      </c>
    </row>
    <row r="94" spans="2:14" collapsed="1" x14ac:dyDescent="0.25">
      <c r="B94" s="33">
        <v>2007</v>
      </c>
      <c r="C94" s="81">
        <v>41939102</v>
      </c>
      <c r="D94" s="82">
        <f t="shared" si="15"/>
        <v>-4.4418472100876349E-2</v>
      </c>
      <c r="E94" s="81">
        <v>15922976</v>
      </c>
      <c r="F94" s="82">
        <f t="shared" si="15"/>
        <v>-3.9939435841925164E-2</v>
      </c>
      <c r="G94" s="81">
        <v>12588699</v>
      </c>
      <c r="H94" s="82">
        <f t="shared" si="19"/>
        <v>-5.3802771825121942E-2</v>
      </c>
      <c r="I94" s="81">
        <v>7192479</v>
      </c>
      <c r="J94" s="82">
        <f t="shared" si="20"/>
        <v>-4.0071285175133919E-2</v>
      </c>
      <c r="K94" s="81">
        <v>493737</v>
      </c>
      <c r="L94" s="82">
        <f t="shared" si="21"/>
        <v>5.6463157083892268E-2</v>
      </c>
    </row>
    <row r="95" spans="2:14" ht="15" hidden="1" customHeight="1" outlineLevel="1" x14ac:dyDescent="0.25">
      <c r="B95" s="73" t="s">
        <v>33</v>
      </c>
      <c r="C95" s="74">
        <v>3584636</v>
      </c>
      <c r="D95" s="74"/>
      <c r="E95" s="76">
        <v>1311273</v>
      </c>
      <c r="F95" s="77"/>
      <c r="G95" s="74">
        <v>1118825</v>
      </c>
      <c r="H95" s="74"/>
      <c r="I95" s="76">
        <v>610393</v>
      </c>
      <c r="J95" s="77"/>
      <c r="K95" s="74">
        <v>45766</v>
      </c>
      <c r="L95" s="74"/>
    </row>
    <row r="96" spans="2:14" ht="15" hidden="1" customHeight="1" outlineLevel="1" x14ac:dyDescent="0.25">
      <c r="B96" s="73" t="s">
        <v>34</v>
      </c>
      <c r="C96" s="74">
        <v>3585941</v>
      </c>
      <c r="D96" s="74"/>
      <c r="E96" s="76">
        <v>1324632</v>
      </c>
      <c r="F96" s="77"/>
      <c r="G96" s="74">
        <v>1094673</v>
      </c>
      <c r="H96" s="74"/>
      <c r="I96" s="76">
        <v>602973</v>
      </c>
      <c r="J96" s="77"/>
      <c r="K96" s="74">
        <v>45792</v>
      </c>
      <c r="L96" s="74"/>
    </row>
    <row r="97" spans="2:12" ht="15" hidden="1" customHeight="1" outlineLevel="1" x14ac:dyDescent="0.25">
      <c r="B97" s="73" t="s">
        <v>35</v>
      </c>
      <c r="C97" s="74">
        <v>3688623</v>
      </c>
      <c r="D97" s="74"/>
      <c r="E97" s="76">
        <v>1406980</v>
      </c>
      <c r="F97" s="77"/>
      <c r="G97" s="74">
        <v>1162171</v>
      </c>
      <c r="H97" s="74"/>
      <c r="I97" s="76">
        <v>563205</v>
      </c>
      <c r="J97" s="77"/>
      <c r="K97" s="74">
        <v>40563</v>
      </c>
      <c r="L97" s="74"/>
    </row>
    <row r="98" spans="2:12" ht="15" hidden="1" customHeight="1" outlineLevel="1" x14ac:dyDescent="0.25">
      <c r="B98" s="73" t="s">
        <v>36</v>
      </c>
      <c r="C98" s="74">
        <v>3487219</v>
      </c>
      <c r="D98" s="74"/>
      <c r="E98" s="76">
        <v>1316980</v>
      </c>
      <c r="F98" s="77"/>
      <c r="G98" s="74">
        <v>1042087</v>
      </c>
      <c r="H98" s="74"/>
      <c r="I98" s="76">
        <v>618738</v>
      </c>
      <c r="J98" s="77"/>
      <c r="K98" s="74">
        <v>38098</v>
      </c>
      <c r="L98" s="74"/>
    </row>
    <row r="99" spans="2:12" ht="15" hidden="1" customHeight="1" outlineLevel="1" x14ac:dyDescent="0.25">
      <c r="B99" s="73" t="s">
        <v>37</v>
      </c>
      <c r="C99" s="74">
        <v>4547725</v>
      </c>
      <c r="D99" s="74"/>
      <c r="E99" s="76">
        <v>1735087</v>
      </c>
      <c r="F99" s="77"/>
      <c r="G99" s="74">
        <v>1352562</v>
      </c>
      <c r="H99" s="74"/>
      <c r="I99" s="76">
        <v>784504</v>
      </c>
      <c r="J99" s="77"/>
      <c r="K99" s="74">
        <v>32936</v>
      </c>
      <c r="L99" s="74"/>
    </row>
    <row r="100" spans="2:12" ht="15" hidden="1" customHeight="1" outlineLevel="1" x14ac:dyDescent="0.25">
      <c r="B100" s="73" t="s">
        <v>38</v>
      </c>
      <c r="C100" s="74">
        <v>4028069</v>
      </c>
      <c r="D100" s="74"/>
      <c r="E100" s="76">
        <v>1527198</v>
      </c>
      <c r="F100" s="77"/>
      <c r="G100" s="74">
        <v>1205214</v>
      </c>
      <c r="H100" s="74"/>
      <c r="I100" s="76">
        <v>711011</v>
      </c>
      <c r="J100" s="77"/>
      <c r="K100" s="74">
        <v>36392</v>
      </c>
      <c r="L100" s="74"/>
    </row>
    <row r="101" spans="2:12" ht="15" hidden="1" customHeight="1" outlineLevel="1" x14ac:dyDescent="0.25">
      <c r="B101" s="73" t="s">
        <v>39</v>
      </c>
      <c r="C101" s="74">
        <v>3186028</v>
      </c>
      <c r="D101" s="74"/>
      <c r="E101" s="76">
        <v>1201011</v>
      </c>
      <c r="F101" s="77"/>
      <c r="G101" s="74">
        <v>963161</v>
      </c>
      <c r="H101" s="74"/>
      <c r="I101" s="76">
        <v>551429</v>
      </c>
      <c r="J101" s="77"/>
      <c r="K101" s="74">
        <v>35179</v>
      </c>
      <c r="L101" s="74"/>
    </row>
    <row r="102" spans="2:12" ht="15" hidden="1" customHeight="1" outlineLevel="1" x14ac:dyDescent="0.25">
      <c r="B102" s="73" t="s">
        <v>40</v>
      </c>
      <c r="C102" s="74">
        <v>2989529</v>
      </c>
      <c r="D102" s="74"/>
      <c r="E102" s="76">
        <v>1129932</v>
      </c>
      <c r="F102" s="77"/>
      <c r="G102" s="74">
        <v>893485</v>
      </c>
      <c r="H102" s="74"/>
      <c r="I102" s="76">
        <v>510668</v>
      </c>
      <c r="J102" s="77"/>
      <c r="K102" s="74">
        <v>34564</v>
      </c>
      <c r="L102" s="74"/>
    </row>
    <row r="103" spans="2:12" ht="15" hidden="1" customHeight="1" outlineLevel="1" x14ac:dyDescent="0.25">
      <c r="B103" s="73" t="s">
        <v>41</v>
      </c>
      <c r="C103" s="74">
        <v>3583801</v>
      </c>
      <c r="D103" s="74"/>
      <c r="E103" s="76">
        <v>1405505</v>
      </c>
      <c r="F103" s="77"/>
      <c r="G103" s="74">
        <v>1052890</v>
      </c>
      <c r="H103" s="74"/>
      <c r="I103" s="76">
        <v>591995</v>
      </c>
      <c r="J103" s="77"/>
      <c r="K103" s="74">
        <v>37211</v>
      </c>
      <c r="L103" s="74"/>
    </row>
    <row r="104" spans="2:12" ht="15" hidden="1" customHeight="1" outlineLevel="1" x14ac:dyDescent="0.25">
      <c r="B104" s="73" t="s">
        <v>42</v>
      </c>
      <c r="C104" s="74">
        <v>3869924</v>
      </c>
      <c r="D104" s="74"/>
      <c r="E104" s="76">
        <v>1438644</v>
      </c>
      <c r="F104" s="77"/>
      <c r="G104" s="74">
        <v>1173563</v>
      </c>
      <c r="H104" s="74"/>
      <c r="I104" s="76">
        <v>688146</v>
      </c>
      <c r="J104" s="77"/>
      <c r="K104" s="74">
        <v>43839</v>
      </c>
      <c r="L104" s="74"/>
    </row>
    <row r="105" spans="2:12" ht="15" hidden="1" customHeight="1" outlineLevel="1" x14ac:dyDescent="0.25">
      <c r="B105" s="73" t="s">
        <v>43</v>
      </c>
      <c r="C105" s="74">
        <v>3574667</v>
      </c>
      <c r="D105" s="74"/>
      <c r="E105" s="76">
        <v>1323862</v>
      </c>
      <c r="F105" s="77"/>
      <c r="G105" s="74">
        <v>1089149</v>
      </c>
      <c r="H105" s="74"/>
      <c r="I105" s="76">
        <v>632105</v>
      </c>
      <c r="J105" s="77"/>
      <c r="K105" s="74">
        <v>43193</v>
      </c>
      <c r="L105" s="74"/>
    </row>
    <row r="106" spans="2:12" ht="15" hidden="1" customHeight="1" outlineLevel="1" x14ac:dyDescent="0.25">
      <c r="B106" s="73" t="s">
        <v>44</v>
      </c>
      <c r="C106" s="74">
        <v>3762403</v>
      </c>
      <c r="D106" s="74"/>
      <c r="E106" s="76">
        <v>1464283</v>
      </c>
      <c r="F106" s="77"/>
      <c r="G106" s="74">
        <v>1156739</v>
      </c>
      <c r="H106" s="74"/>
      <c r="I106" s="76">
        <v>627555</v>
      </c>
      <c r="J106" s="77"/>
      <c r="K106" s="74">
        <v>33816</v>
      </c>
      <c r="L106" s="74"/>
    </row>
    <row r="107" spans="2:12" collapsed="1" x14ac:dyDescent="0.25">
      <c r="B107" s="33">
        <v>2006</v>
      </c>
      <c r="C107" s="81">
        <v>43888565</v>
      </c>
      <c r="D107" s="81"/>
      <c r="E107" s="81">
        <v>16585387</v>
      </c>
      <c r="F107" s="82"/>
      <c r="G107" s="81">
        <v>13304519</v>
      </c>
      <c r="H107" s="81"/>
      <c r="I107" s="81">
        <v>7492722</v>
      </c>
      <c r="J107" s="82"/>
      <c r="K107" s="81">
        <v>467349</v>
      </c>
      <c r="L107" s="81"/>
    </row>
    <row r="108" spans="2:12" ht="15" customHeight="1" x14ac:dyDescent="0.25">
      <c r="B108" s="218" t="s">
        <v>46</v>
      </c>
      <c r="C108" s="218"/>
      <c r="D108" s="218"/>
      <c r="E108" s="218"/>
      <c r="F108" s="218"/>
      <c r="G108" s="218"/>
      <c r="H108" s="218"/>
      <c r="I108" s="37"/>
      <c r="J108" s="37"/>
      <c r="K108" s="37"/>
      <c r="L108" s="37"/>
    </row>
  </sheetData>
  <mergeCells count="7">
    <mergeCell ref="B108:H108"/>
    <mergeCell ref="B5:L5"/>
    <mergeCell ref="C6:D6"/>
    <mergeCell ref="E6:F6"/>
    <mergeCell ref="G6:H6"/>
    <mergeCell ref="I6:J6"/>
    <mergeCell ref="K6:L6"/>
  </mergeCells>
  <hyperlinks>
    <hyperlink ref="N89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38" customWidth="1"/>
    <col min="2" max="2" width="25.7109375" style="38" customWidth="1"/>
    <col min="3" max="3" width="11.140625" style="38" customWidth="1"/>
    <col min="4" max="4" width="10.7109375" style="38" customWidth="1"/>
    <col min="5" max="5" width="11.140625" style="38" customWidth="1"/>
    <col min="6" max="8" width="10.7109375" style="38" customWidth="1"/>
    <col min="9" max="15" width="11.42578125" style="38"/>
    <col min="16" max="16" width="13.85546875" style="38" customWidth="1"/>
    <col min="17" max="257" width="11.42578125" style="38"/>
    <col min="258" max="258" width="26.85546875" style="38" bestFit="1" customWidth="1"/>
    <col min="259" max="263" width="11.7109375" style="38" customWidth="1"/>
    <col min="264" max="264" width="10.7109375" style="38" customWidth="1"/>
    <col min="265" max="271" width="11.42578125" style="38"/>
    <col min="272" max="272" width="13.85546875" style="38" customWidth="1"/>
    <col min="273" max="513" width="11.42578125" style="38"/>
    <col min="514" max="514" width="26.85546875" style="38" bestFit="1" customWidth="1"/>
    <col min="515" max="519" width="11.7109375" style="38" customWidth="1"/>
    <col min="520" max="520" width="10.7109375" style="38" customWidth="1"/>
    <col min="521" max="527" width="11.42578125" style="38"/>
    <col min="528" max="528" width="13.85546875" style="38" customWidth="1"/>
    <col min="529" max="769" width="11.42578125" style="38"/>
    <col min="770" max="770" width="26.85546875" style="38" bestFit="1" customWidth="1"/>
    <col min="771" max="775" width="11.7109375" style="38" customWidth="1"/>
    <col min="776" max="776" width="10.7109375" style="38" customWidth="1"/>
    <col min="777" max="783" width="11.42578125" style="38"/>
    <col min="784" max="784" width="13.85546875" style="38" customWidth="1"/>
    <col min="785" max="1025" width="11.42578125" style="38"/>
    <col min="1026" max="1026" width="26.85546875" style="38" bestFit="1" customWidth="1"/>
    <col min="1027" max="1031" width="11.7109375" style="38" customWidth="1"/>
    <col min="1032" max="1032" width="10.7109375" style="38" customWidth="1"/>
    <col min="1033" max="1039" width="11.42578125" style="38"/>
    <col min="1040" max="1040" width="13.85546875" style="38" customWidth="1"/>
    <col min="1041" max="1281" width="11.42578125" style="38"/>
    <col min="1282" max="1282" width="26.85546875" style="38" bestFit="1" customWidth="1"/>
    <col min="1283" max="1287" width="11.7109375" style="38" customWidth="1"/>
    <col min="1288" max="1288" width="10.7109375" style="38" customWidth="1"/>
    <col min="1289" max="1295" width="11.42578125" style="38"/>
    <col min="1296" max="1296" width="13.85546875" style="38" customWidth="1"/>
    <col min="1297" max="1537" width="11.42578125" style="38"/>
    <col min="1538" max="1538" width="26.85546875" style="38" bestFit="1" customWidth="1"/>
    <col min="1539" max="1543" width="11.7109375" style="38" customWidth="1"/>
    <col min="1544" max="1544" width="10.7109375" style="38" customWidth="1"/>
    <col min="1545" max="1551" width="11.42578125" style="38"/>
    <col min="1552" max="1552" width="13.85546875" style="38" customWidth="1"/>
    <col min="1553" max="1793" width="11.42578125" style="38"/>
    <col min="1794" max="1794" width="26.85546875" style="38" bestFit="1" customWidth="1"/>
    <col min="1795" max="1799" width="11.7109375" style="38" customWidth="1"/>
    <col min="1800" max="1800" width="10.7109375" style="38" customWidth="1"/>
    <col min="1801" max="1807" width="11.42578125" style="38"/>
    <col min="1808" max="1808" width="13.85546875" style="38" customWidth="1"/>
    <col min="1809" max="2049" width="11.42578125" style="38"/>
    <col min="2050" max="2050" width="26.85546875" style="38" bestFit="1" customWidth="1"/>
    <col min="2051" max="2055" width="11.7109375" style="38" customWidth="1"/>
    <col min="2056" max="2056" width="10.7109375" style="38" customWidth="1"/>
    <col min="2057" max="2063" width="11.42578125" style="38"/>
    <col min="2064" max="2064" width="13.85546875" style="38" customWidth="1"/>
    <col min="2065" max="2305" width="11.42578125" style="38"/>
    <col min="2306" max="2306" width="26.85546875" style="38" bestFit="1" customWidth="1"/>
    <col min="2307" max="2311" width="11.7109375" style="38" customWidth="1"/>
    <col min="2312" max="2312" width="10.7109375" style="38" customWidth="1"/>
    <col min="2313" max="2319" width="11.42578125" style="38"/>
    <col min="2320" max="2320" width="13.85546875" style="38" customWidth="1"/>
    <col min="2321" max="2561" width="11.42578125" style="38"/>
    <col min="2562" max="2562" width="26.85546875" style="38" bestFit="1" customWidth="1"/>
    <col min="2563" max="2567" width="11.7109375" style="38" customWidth="1"/>
    <col min="2568" max="2568" width="10.7109375" style="38" customWidth="1"/>
    <col min="2569" max="2575" width="11.42578125" style="38"/>
    <col min="2576" max="2576" width="13.85546875" style="38" customWidth="1"/>
    <col min="2577" max="2817" width="11.42578125" style="38"/>
    <col min="2818" max="2818" width="26.85546875" style="38" bestFit="1" customWidth="1"/>
    <col min="2819" max="2823" width="11.7109375" style="38" customWidth="1"/>
    <col min="2824" max="2824" width="10.7109375" style="38" customWidth="1"/>
    <col min="2825" max="2831" width="11.42578125" style="38"/>
    <col min="2832" max="2832" width="13.85546875" style="38" customWidth="1"/>
    <col min="2833" max="3073" width="11.42578125" style="38"/>
    <col min="3074" max="3074" width="26.85546875" style="38" bestFit="1" customWidth="1"/>
    <col min="3075" max="3079" width="11.7109375" style="38" customWidth="1"/>
    <col min="3080" max="3080" width="10.7109375" style="38" customWidth="1"/>
    <col min="3081" max="3087" width="11.42578125" style="38"/>
    <col min="3088" max="3088" width="13.85546875" style="38" customWidth="1"/>
    <col min="3089" max="3329" width="11.42578125" style="38"/>
    <col min="3330" max="3330" width="26.85546875" style="38" bestFit="1" customWidth="1"/>
    <col min="3331" max="3335" width="11.7109375" style="38" customWidth="1"/>
    <col min="3336" max="3336" width="10.7109375" style="38" customWidth="1"/>
    <col min="3337" max="3343" width="11.42578125" style="38"/>
    <col min="3344" max="3344" width="13.85546875" style="38" customWidth="1"/>
    <col min="3345" max="3585" width="11.42578125" style="38"/>
    <col min="3586" max="3586" width="26.85546875" style="38" bestFit="1" customWidth="1"/>
    <col min="3587" max="3591" width="11.7109375" style="38" customWidth="1"/>
    <col min="3592" max="3592" width="10.7109375" style="38" customWidth="1"/>
    <col min="3593" max="3599" width="11.42578125" style="38"/>
    <col min="3600" max="3600" width="13.85546875" style="38" customWidth="1"/>
    <col min="3601" max="3841" width="11.42578125" style="38"/>
    <col min="3842" max="3842" width="26.85546875" style="38" bestFit="1" customWidth="1"/>
    <col min="3843" max="3847" width="11.7109375" style="38" customWidth="1"/>
    <col min="3848" max="3848" width="10.7109375" style="38" customWidth="1"/>
    <col min="3849" max="3855" width="11.42578125" style="38"/>
    <col min="3856" max="3856" width="13.85546875" style="38" customWidth="1"/>
    <col min="3857" max="4097" width="11.42578125" style="38"/>
    <col min="4098" max="4098" width="26.85546875" style="38" bestFit="1" customWidth="1"/>
    <col min="4099" max="4103" width="11.7109375" style="38" customWidth="1"/>
    <col min="4104" max="4104" width="10.7109375" style="38" customWidth="1"/>
    <col min="4105" max="4111" width="11.42578125" style="38"/>
    <col min="4112" max="4112" width="13.85546875" style="38" customWidth="1"/>
    <col min="4113" max="4353" width="11.42578125" style="38"/>
    <col min="4354" max="4354" width="26.85546875" style="38" bestFit="1" customWidth="1"/>
    <col min="4355" max="4359" width="11.7109375" style="38" customWidth="1"/>
    <col min="4360" max="4360" width="10.7109375" style="38" customWidth="1"/>
    <col min="4361" max="4367" width="11.42578125" style="38"/>
    <col min="4368" max="4368" width="13.85546875" style="38" customWidth="1"/>
    <col min="4369" max="4609" width="11.42578125" style="38"/>
    <col min="4610" max="4610" width="26.85546875" style="38" bestFit="1" customWidth="1"/>
    <col min="4611" max="4615" width="11.7109375" style="38" customWidth="1"/>
    <col min="4616" max="4616" width="10.7109375" style="38" customWidth="1"/>
    <col min="4617" max="4623" width="11.42578125" style="38"/>
    <col min="4624" max="4624" width="13.85546875" style="38" customWidth="1"/>
    <col min="4625" max="4865" width="11.42578125" style="38"/>
    <col min="4866" max="4866" width="26.85546875" style="38" bestFit="1" customWidth="1"/>
    <col min="4867" max="4871" width="11.7109375" style="38" customWidth="1"/>
    <col min="4872" max="4872" width="10.7109375" style="38" customWidth="1"/>
    <col min="4873" max="4879" width="11.42578125" style="38"/>
    <col min="4880" max="4880" width="13.85546875" style="38" customWidth="1"/>
    <col min="4881" max="5121" width="11.42578125" style="38"/>
    <col min="5122" max="5122" width="26.85546875" style="38" bestFit="1" customWidth="1"/>
    <col min="5123" max="5127" width="11.7109375" style="38" customWidth="1"/>
    <col min="5128" max="5128" width="10.7109375" style="38" customWidth="1"/>
    <col min="5129" max="5135" width="11.42578125" style="38"/>
    <col min="5136" max="5136" width="13.85546875" style="38" customWidth="1"/>
    <col min="5137" max="5377" width="11.42578125" style="38"/>
    <col min="5378" max="5378" width="26.85546875" style="38" bestFit="1" customWidth="1"/>
    <col min="5379" max="5383" width="11.7109375" style="38" customWidth="1"/>
    <col min="5384" max="5384" width="10.7109375" style="38" customWidth="1"/>
    <col min="5385" max="5391" width="11.42578125" style="38"/>
    <col min="5392" max="5392" width="13.85546875" style="38" customWidth="1"/>
    <col min="5393" max="5633" width="11.42578125" style="38"/>
    <col min="5634" max="5634" width="26.85546875" style="38" bestFit="1" customWidth="1"/>
    <col min="5635" max="5639" width="11.7109375" style="38" customWidth="1"/>
    <col min="5640" max="5640" width="10.7109375" style="38" customWidth="1"/>
    <col min="5641" max="5647" width="11.42578125" style="38"/>
    <col min="5648" max="5648" width="13.85546875" style="38" customWidth="1"/>
    <col min="5649" max="5889" width="11.42578125" style="38"/>
    <col min="5890" max="5890" width="26.85546875" style="38" bestFit="1" customWidth="1"/>
    <col min="5891" max="5895" width="11.7109375" style="38" customWidth="1"/>
    <col min="5896" max="5896" width="10.7109375" style="38" customWidth="1"/>
    <col min="5897" max="5903" width="11.42578125" style="38"/>
    <col min="5904" max="5904" width="13.85546875" style="38" customWidth="1"/>
    <col min="5905" max="6145" width="11.42578125" style="38"/>
    <col min="6146" max="6146" width="26.85546875" style="38" bestFit="1" customWidth="1"/>
    <col min="6147" max="6151" width="11.7109375" style="38" customWidth="1"/>
    <col min="6152" max="6152" width="10.7109375" style="38" customWidth="1"/>
    <col min="6153" max="6159" width="11.42578125" style="38"/>
    <col min="6160" max="6160" width="13.85546875" style="38" customWidth="1"/>
    <col min="6161" max="6401" width="11.42578125" style="38"/>
    <col min="6402" max="6402" width="26.85546875" style="38" bestFit="1" customWidth="1"/>
    <col min="6403" max="6407" width="11.7109375" style="38" customWidth="1"/>
    <col min="6408" max="6408" width="10.7109375" style="38" customWidth="1"/>
    <col min="6409" max="6415" width="11.42578125" style="38"/>
    <col min="6416" max="6416" width="13.85546875" style="38" customWidth="1"/>
    <col min="6417" max="6657" width="11.42578125" style="38"/>
    <col min="6658" max="6658" width="26.85546875" style="38" bestFit="1" customWidth="1"/>
    <col min="6659" max="6663" width="11.7109375" style="38" customWidth="1"/>
    <col min="6664" max="6664" width="10.7109375" style="38" customWidth="1"/>
    <col min="6665" max="6671" width="11.42578125" style="38"/>
    <col min="6672" max="6672" width="13.85546875" style="38" customWidth="1"/>
    <col min="6673" max="6913" width="11.42578125" style="38"/>
    <col min="6914" max="6914" width="26.85546875" style="38" bestFit="1" customWidth="1"/>
    <col min="6915" max="6919" width="11.7109375" style="38" customWidth="1"/>
    <col min="6920" max="6920" width="10.7109375" style="38" customWidth="1"/>
    <col min="6921" max="6927" width="11.42578125" style="38"/>
    <col min="6928" max="6928" width="13.85546875" style="38" customWidth="1"/>
    <col min="6929" max="7169" width="11.42578125" style="38"/>
    <col min="7170" max="7170" width="26.85546875" style="38" bestFit="1" customWidth="1"/>
    <col min="7171" max="7175" width="11.7109375" style="38" customWidth="1"/>
    <col min="7176" max="7176" width="10.7109375" style="38" customWidth="1"/>
    <col min="7177" max="7183" width="11.42578125" style="38"/>
    <col min="7184" max="7184" width="13.85546875" style="38" customWidth="1"/>
    <col min="7185" max="7425" width="11.42578125" style="38"/>
    <col min="7426" max="7426" width="26.85546875" style="38" bestFit="1" customWidth="1"/>
    <col min="7427" max="7431" width="11.7109375" style="38" customWidth="1"/>
    <col min="7432" max="7432" width="10.7109375" style="38" customWidth="1"/>
    <col min="7433" max="7439" width="11.42578125" style="38"/>
    <col min="7440" max="7440" width="13.85546875" style="38" customWidth="1"/>
    <col min="7441" max="7681" width="11.42578125" style="38"/>
    <col min="7682" max="7682" width="26.85546875" style="38" bestFit="1" customWidth="1"/>
    <col min="7683" max="7687" width="11.7109375" style="38" customWidth="1"/>
    <col min="7688" max="7688" width="10.7109375" style="38" customWidth="1"/>
    <col min="7689" max="7695" width="11.42578125" style="38"/>
    <col min="7696" max="7696" width="13.85546875" style="38" customWidth="1"/>
    <col min="7697" max="7937" width="11.42578125" style="38"/>
    <col min="7938" max="7938" width="26.85546875" style="38" bestFit="1" customWidth="1"/>
    <col min="7939" max="7943" width="11.7109375" style="38" customWidth="1"/>
    <col min="7944" max="7944" width="10.7109375" style="38" customWidth="1"/>
    <col min="7945" max="7951" width="11.42578125" style="38"/>
    <col min="7952" max="7952" width="13.85546875" style="38" customWidth="1"/>
    <col min="7953" max="8193" width="11.42578125" style="38"/>
    <col min="8194" max="8194" width="26.85546875" style="38" bestFit="1" customWidth="1"/>
    <col min="8195" max="8199" width="11.7109375" style="38" customWidth="1"/>
    <col min="8200" max="8200" width="10.7109375" style="38" customWidth="1"/>
    <col min="8201" max="8207" width="11.42578125" style="38"/>
    <col min="8208" max="8208" width="13.85546875" style="38" customWidth="1"/>
    <col min="8209" max="8449" width="11.42578125" style="38"/>
    <col min="8450" max="8450" width="26.85546875" style="38" bestFit="1" customWidth="1"/>
    <col min="8451" max="8455" width="11.7109375" style="38" customWidth="1"/>
    <col min="8456" max="8456" width="10.7109375" style="38" customWidth="1"/>
    <col min="8457" max="8463" width="11.42578125" style="38"/>
    <col min="8464" max="8464" width="13.85546875" style="38" customWidth="1"/>
    <col min="8465" max="8705" width="11.42578125" style="38"/>
    <col min="8706" max="8706" width="26.85546875" style="38" bestFit="1" customWidth="1"/>
    <col min="8707" max="8711" width="11.7109375" style="38" customWidth="1"/>
    <col min="8712" max="8712" width="10.7109375" style="38" customWidth="1"/>
    <col min="8713" max="8719" width="11.42578125" style="38"/>
    <col min="8720" max="8720" width="13.85546875" style="38" customWidth="1"/>
    <col min="8721" max="8961" width="11.42578125" style="38"/>
    <col min="8962" max="8962" width="26.85546875" style="38" bestFit="1" customWidth="1"/>
    <col min="8963" max="8967" width="11.7109375" style="38" customWidth="1"/>
    <col min="8968" max="8968" width="10.7109375" style="38" customWidth="1"/>
    <col min="8969" max="8975" width="11.42578125" style="38"/>
    <col min="8976" max="8976" width="13.85546875" style="38" customWidth="1"/>
    <col min="8977" max="9217" width="11.42578125" style="38"/>
    <col min="9218" max="9218" width="26.85546875" style="38" bestFit="1" customWidth="1"/>
    <col min="9219" max="9223" width="11.7109375" style="38" customWidth="1"/>
    <col min="9224" max="9224" width="10.7109375" style="38" customWidth="1"/>
    <col min="9225" max="9231" width="11.42578125" style="38"/>
    <col min="9232" max="9232" width="13.85546875" style="38" customWidth="1"/>
    <col min="9233" max="9473" width="11.42578125" style="38"/>
    <col min="9474" max="9474" width="26.85546875" style="38" bestFit="1" customWidth="1"/>
    <col min="9475" max="9479" width="11.7109375" style="38" customWidth="1"/>
    <col min="9480" max="9480" width="10.7109375" style="38" customWidth="1"/>
    <col min="9481" max="9487" width="11.42578125" style="38"/>
    <col min="9488" max="9488" width="13.85546875" style="38" customWidth="1"/>
    <col min="9489" max="9729" width="11.42578125" style="38"/>
    <col min="9730" max="9730" width="26.85546875" style="38" bestFit="1" customWidth="1"/>
    <col min="9731" max="9735" width="11.7109375" style="38" customWidth="1"/>
    <col min="9736" max="9736" width="10.7109375" style="38" customWidth="1"/>
    <col min="9737" max="9743" width="11.42578125" style="38"/>
    <col min="9744" max="9744" width="13.85546875" style="38" customWidth="1"/>
    <col min="9745" max="9985" width="11.42578125" style="38"/>
    <col min="9986" max="9986" width="26.85546875" style="38" bestFit="1" customWidth="1"/>
    <col min="9987" max="9991" width="11.7109375" style="38" customWidth="1"/>
    <col min="9992" max="9992" width="10.7109375" style="38" customWidth="1"/>
    <col min="9993" max="9999" width="11.42578125" style="38"/>
    <col min="10000" max="10000" width="13.85546875" style="38" customWidth="1"/>
    <col min="10001" max="10241" width="11.42578125" style="38"/>
    <col min="10242" max="10242" width="26.85546875" style="38" bestFit="1" customWidth="1"/>
    <col min="10243" max="10247" width="11.7109375" style="38" customWidth="1"/>
    <col min="10248" max="10248" width="10.7109375" style="38" customWidth="1"/>
    <col min="10249" max="10255" width="11.42578125" style="38"/>
    <col min="10256" max="10256" width="13.85546875" style="38" customWidth="1"/>
    <col min="10257" max="10497" width="11.42578125" style="38"/>
    <col min="10498" max="10498" width="26.85546875" style="38" bestFit="1" customWidth="1"/>
    <col min="10499" max="10503" width="11.7109375" style="38" customWidth="1"/>
    <col min="10504" max="10504" width="10.7109375" style="38" customWidth="1"/>
    <col min="10505" max="10511" width="11.42578125" style="38"/>
    <col min="10512" max="10512" width="13.85546875" style="38" customWidth="1"/>
    <col min="10513" max="10753" width="11.42578125" style="38"/>
    <col min="10754" max="10754" width="26.85546875" style="38" bestFit="1" customWidth="1"/>
    <col min="10755" max="10759" width="11.7109375" style="38" customWidth="1"/>
    <col min="10760" max="10760" width="10.7109375" style="38" customWidth="1"/>
    <col min="10761" max="10767" width="11.42578125" style="38"/>
    <col min="10768" max="10768" width="13.85546875" style="38" customWidth="1"/>
    <col min="10769" max="11009" width="11.42578125" style="38"/>
    <col min="11010" max="11010" width="26.85546875" style="38" bestFit="1" customWidth="1"/>
    <col min="11011" max="11015" width="11.7109375" style="38" customWidth="1"/>
    <col min="11016" max="11016" width="10.7109375" style="38" customWidth="1"/>
    <col min="11017" max="11023" width="11.42578125" style="38"/>
    <col min="11024" max="11024" width="13.85546875" style="38" customWidth="1"/>
    <col min="11025" max="11265" width="11.42578125" style="38"/>
    <col min="11266" max="11266" width="26.85546875" style="38" bestFit="1" customWidth="1"/>
    <col min="11267" max="11271" width="11.7109375" style="38" customWidth="1"/>
    <col min="11272" max="11272" width="10.7109375" style="38" customWidth="1"/>
    <col min="11273" max="11279" width="11.42578125" style="38"/>
    <col min="11280" max="11280" width="13.85546875" style="38" customWidth="1"/>
    <col min="11281" max="11521" width="11.42578125" style="38"/>
    <col min="11522" max="11522" width="26.85546875" style="38" bestFit="1" customWidth="1"/>
    <col min="11523" max="11527" width="11.7109375" style="38" customWidth="1"/>
    <col min="11528" max="11528" width="10.7109375" style="38" customWidth="1"/>
    <col min="11529" max="11535" width="11.42578125" style="38"/>
    <col min="11536" max="11536" width="13.85546875" style="38" customWidth="1"/>
    <col min="11537" max="11777" width="11.42578125" style="38"/>
    <col min="11778" max="11778" width="26.85546875" style="38" bestFit="1" customWidth="1"/>
    <col min="11779" max="11783" width="11.7109375" style="38" customWidth="1"/>
    <col min="11784" max="11784" width="10.7109375" style="38" customWidth="1"/>
    <col min="11785" max="11791" width="11.42578125" style="38"/>
    <col min="11792" max="11792" width="13.85546875" style="38" customWidth="1"/>
    <col min="11793" max="12033" width="11.42578125" style="38"/>
    <col min="12034" max="12034" width="26.85546875" style="38" bestFit="1" customWidth="1"/>
    <col min="12035" max="12039" width="11.7109375" style="38" customWidth="1"/>
    <col min="12040" max="12040" width="10.7109375" style="38" customWidth="1"/>
    <col min="12041" max="12047" width="11.42578125" style="38"/>
    <col min="12048" max="12048" width="13.85546875" style="38" customWidth="1"/>
    <col min="12049" max="12289" width="11.42578125" style="38"/>
    <col min="12290" max="12290" width="26.85546875" style="38" bestFit="1" customWidth="1"/>
    <col min="12291" max="12295" width="11.7109375" style="38" customWidth="1"/>
    <col min="12296" max="12296" width="10.7109375" style="38" customWidth="1"/>
    <col min="12297" max="12303" width="11.42578125" style="38"/>
    <col min="12304" max="12304" width="13.85546875" style="38" customWidth="1"/>
    <col min="12305" max="12545" width="11.42578125" style="38"/>
    <col min="12546" max="12546" width="26.85546875" style="38" bestFit="1" customWidth="1"/>
    <col min="12547" max="12551" width="11.7109375" style="38" customWidth="1"/>
    <col min="12552" max="12552" width="10.7109375" style="38" customWidth="1"/>
    <col min="12553" max="12559" width="11.42578125" style="38"/>
    <col min="12560" max="12560" width="13.85546875" style="38" customWidth="1"/>
    <col min="12561" max="12801" width="11.42578125" style="38"/>
    <col min="12802" max="12802" width="26.85546875" style="38" bestFit="1" customWidth="1"/>
    <col min="12803" max="12807" width="11.7109375" style="38" customWidth="1"/>
    <col min="12808" max="12808" width="10.7109375" style="38" customWidth="1"/>
    <col min="12809" max="12815" width="11.42578125" style="38"/>
    <col min="12816" max="12816" width="13.85546875" style="38" customWidth="1"/>
    <col min="12817" max="13057" width="11.42578125" style="38"/>
    <col min="13058" max="13058" width="26.85546875" style="38" bestFit="1" customWidth="1"/>
    <col min="13059" max="13063" width="11.7109375" style="38" customWidth="1"/>
    <col min="13064" max="13064" width="10.7109375" style="38" customWidth="1"/>
    <col min="13065" max="13071" width="11.42578125" style="38"/>
    <col min="13072" max="13072" width="13.85546875" style="38" customWidth="1"/>
    <col min="13073" max="13313" width="11.42578125" style="38"/>
    <col min="13314" max="13314" width="26.85546875" style="38" bestFit="1" customWidth="1"/>
    <col min="13315" max="13319" width="11.7109375" style="38" customWidth="1"/>
    <col min="13320" max="13320" width="10.7109375" style="38" customWidth="1"/>
    <col min="13321" max="13327" width="11.42578125" style="38"/>
    <col min="13328" max="13328" width="13.85546875" style="38" customWidth="1"/>
    <col min="13329" max="13569" width="11.42578125" style="38"/>
    <col min="13570" max="13570" width="26.85546875" style="38" bestFit="1" customWidth="1"/>
    <col min="13571" max="13575" width="11.7109375" style="38" customWidth="1"/>
    <col min="13576" max="13576" width="10.7109375" style="38" customWidth="1"/>
    <col min="13577" max="13583" width="11.42578125" style="38"/>
    <col min="13584" max="13584" width="13.85546875" style="38" customWidth="1"/>
    <col min="13585" max="13825" width="11.42578125" style="38"/>
    <col min="13826" max="13826" width="26.85546875" style="38" bestFit="1" customWidth="1"/>
    <col min="13827" max="13831" width="11.7109375" style="38" customWidth="1"/>
    <col min="13832" max="13832" width="10.7109375" style="38" customWidth="1"/>
    <col min="13833" max="13839" width="11.42578125" style="38"/>
    <col min="13840" max="13840" width="13.85546875" style="38" customWidth="1"/>
    <col min="13841" max="14081" width="11.42578125" style="38"/>
    <col min="14082" max="14082" width="26.85546875" style="38" bestFit="1" customWidth="1"/>
    <col min="14083" max="14087" width="11.7109375" style="38" customWidth="1"/>
    <col min="14088" max="14088" width="10.7109375" style="38" customWidth="1"/>
    <col min="14089" max="14095" width="11.42578125" style="38"/>
    <col min="14096" max="14096" width="13.85546875" style="38" customWidth="1"/>
    <col min="14097" max="14337" width="11.42578125" style="38"/>
    <col min="14338" max="14338" width="26.85546875" style="38" bestFit="1" customWidth="1"/>
    <col min="14339" max="14343" width="11.7109375" style="38" customWidth="1"/>
    <col min="14344" max="14344" width="10.7109375" style="38" customWidth="1"/>
    <col min="14345" max="14351" width="11.42578125" style="38"/>
    <col min="14352" max="14352" width="13.85546875" style="38" customWidth="1"/>
    <col min="14353" max="14593" width="11.42578125" style="38"/>
    <col min="14594" max="14594" width="26.85546875" style="38" bestFit="1" customWidth="1"/>
    <col min="14595" max="14599" width="11.7109375" style="38" customWidth="1"/>
    <col min="14600" max="14600" width="10.7109375" style="38" customWidth="1"/>
    <col min="14601" max="14607" width="11.42578125" style="38"/>
    <col min="14608" max="14608" width="13.85546875" style="38" customWidth="1"/>
    <col min="14609" max="14849" width="11.42578125" style="38"/>
    <col min="14850" max="14850" width="26.85546875" style="38" bestFit="1" customWidth="1"/>
    <col min="14851" max="14855" width="11.7109375" style="38" customWidth="1"/>
    <col min="14856" max="14856" width="10.7109375" style="38" customWidth="1"/>
    <col min="14857" max="14863" width="11.42578125" style="38"/>
    <col min="14864" max="14864" width="13.85546875" style="38" customWidth="1"/>
    <col min="14865" max="15105" width="11.42578125" style="38"/>
    <col min="15106" max="15106" width="26.85546875" style="38" bestFit="1" customWidth="1"/>
    <col min="15107" max="15111" width="11.7109375" style="38" customWidth="1"/>
    <col min="15112" max="15112" width="10.7109375" style="38" customWidth="1"/>
    <col min="15113" max="15119" width="11.42578125" style="38"/>
    <col min="15120" max="15120" width="13.85546875" style="38" customWidth="1"/>
    <col min="15121" max="15361" width="11.42578125" style="38"/>
    <col min="15362" max="15362" width="26.85546875" style="38" bestFit="1" customWidth="1"/>
    <col min="15363" max="15367" width="11.7109375" style="38" customWidth="1"/>
    <col min="15368" max="15368" width="10.7109375" style="38" customWidth="1"/>
    <col min="15369" max="15375" width="11.42578125" style="38"/>
    <col min="15376" max="15376" width="13.85546875" style="38" customWidth="1"/>
    <col min="15377" max="15617" width="11.42578125" style="38"/>
    <col min="15618" max="15618" width="26.85546875" style="38" bestFit="1" customWidth="1"/>
    <col min="15619" max="15623" width="11.7109375" style="38" customWidth="1"/>
    <col min="15624" max="15624" width="10.7109375" style="38" customWidth="1"/>
    <col min="15625" max="15631" width="11.42578125" style="38"/>
    <col min="15632" max="15632" width="13.85546875" style="38" customWidth="1"/>
    <col min="15633" max="15873" width="11.42578125" style="38"/>
    <col min="15874" max="15874" width="26.85546875" style="38" bestFit="1" customWidth="1"/>
    <col min="15875" max="15879" width="11.7109375" style="38" customWidth="1"/>
    <col min="15880" max="15880" width="10.7109375" style="38" customWidth="1"/>
    <col min="15881" max="15887" width="11.42578125" style="38"/>
    <col min="15888" max="15888" width="13.85546875" style="38" customWidth="1"/>
    <col min="15889" max="16129" width="11.42578125" style="38"/>
    <col min="16130" max="16130" width="26.85546875" style="38" bestFit="1" customWidth="1"/>
    <col min="16131" max="16135" width="11.7109375" style="38" customWidth="1"/>
    <col min="16136" max="16136" width="10.7109375" style="38" customWidth="1"/>
    <col min="16137" max="16143" width="11.42578125" style="38"/>
    <col min="16144" max="16144" width="13.85546875" style="38" customWidth="1"/>
    <col min="16145" max="16384" width="11.42578125" style="38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222" t="s">
        <v>82</v>
      </c>
      <c r="C5" s="222"/>
      <c r="D5" s="222"/>
      <c r="E5" s="222"/>
      <c r="F5" s="222"/>
      <c r="G5" s="222"/>
    </row>
    <row r="6" spans="2:7" ht="48" customHeight="1" x14ac:dyDescent="0.25">
      <c r="B6" s="39" t="s">
        <v>48</v>
      </c>
      <c r="C6" s="40" t="str">
        <f>actualizaciones!A3</f>
        <v>acum. agosto 2012</v>
      </c>
      <c r="D6" s="41" t="s">
        <v>49</v>
      </c>
      <c r="E6" s="40" t="str">
        <f>actualizaciones!A2</f>
        <v>acum. agosto 2013</v>
      </c>
      <c r="F6" s="41" t="s">
        <v>49</v>
      </c>
      <c r="G6" s="42" t="s">
        <v>50</v>
      </c>
    </row>
    <row r="7" spans="2:7" ht="15" customHeight="1" x14ac:dyDescent="0.25">
      <c r="B7" s="43" t="s">
        <v>51</v>
      </c>
      <c r="C7" s="44"/>
      <c r="D7" s="44"/>
      <c r="E7" s="44"/>
      <c r="F7" s="44"/>
      <c r="G7" s="44"/>
    </row>
    <row r="8" spans="2:7" ht="15" customHeight="1" x14ac:dyDescent="0.25">
      <c r="B8" s="45" t="s">
        <v>83</v>
      </c>
      <c r="C8" s="46">
        <v>25802933</v>
      </c>
      <c r="D8" s="47">
        <f>C8/C8</f>
        <v>1</v>
      </c>
      <c r="E8" s="46">
        <v>25455386</v>
      </c>
      <c r="F8" s="47">
        <f>E8/E8</f>
        <v>1</v>
      </c>
      <c r="G8" s="47">
        <f>(E8-C8)/C8</f>
        <v>-1.346928273619127E-2</v>
      </c>
    </row>
    <row r="9" spans="2:7" ht="15" customHeight="1" x14ac:dyDescent="0.25">
      <c r="B9" s="45" t="s">
        <v>84</v>
      </c>
      <c r="C9" s="46">
        <v>15792111</v>
      </c>
      <c r="D9" s="47">
        <f>C9/C8</f>
        <v>0.61202774893846368</v>
      </c>
      <c r="E9" s="46">
        <v>15646107</v>
      </c>
      <c r="F9" s="47">
        <f>E9/E8</f>
        <v>0.6146481927243217</v>
      </c>
      <c r="G9" s="47">
        <f>(E9-C9)/C9</f>
        <v>-9.2453757448893309E-3</v>
      </c>
    </row>
    <row r="10" spans="2:7" ht="15" customHeight="1" x14ac:dyDescent="0.2">
      <c r="B10" s="48" t="s">
        <v>85</v>
      </c>
      <c r="C10" s="46">
        <v>10010822</v>
      </c>
      <c r="D10" s="47">
        <f>C10/C8</f>
        <v>0.38797225106153632</v>
      </c>
      <c r="E10" s="46">
        <v>9809279</v>
      </c>
      <c r="F10" s="47">
        <f>E10/E8</f>
        <v>0.3853518072756783</v>
      </c>
      <c r="G10" s="47">
        <f>(E10-C10)/C10</f>
        <v>-2.0132512594869832E-2</v>
      </c>
    </row>
    <row r="11" spans="2:7" ht="15" customHeight="1" x14ac:dyDescent="0.25">
      <c r="B11" s="43" t="s">
        <v>55</v>
      </c>
      <c r="C11" s="49"/>
      <c r="D11" s="44"/>
      <c r="E11" s="49"/>
      <c r="F11" s="44"/>
      <c r="G11" s="50"/>
    </row>
    <row r="12" spans="2:7" ht="15" customHeight="1" x14ac:dyDescent="0.25">
      <c r="B12" s="51" t="s">
        <v>83</v>
      </c>
      <c r="C12" s="52">
        <v>9838289</v>
      </c>
      <c r="D12" s="53">
        <f>C12/C12</f>
        <v>1</v>
      </c>
      <c r="E12" s="52">
        <v>9605506</v>
      </c>
      <c r="F12" s="53">
        <f>E12/E12</f>
        <v>1</v>
      </c>
      <c r="G12" s="54">
        <f>(E12-C12)/C12</f>
        <v>-2.3660923154422482E-2</v>
      </c>
    </row>
    <row r="13" spans="2:7" ht="15" customHeight="1" x14ac:dyDescent="0.25">
      <c r="B13" s="51" t="s">
        <v>84</v>
      </c>
      <c r="C13" s="52">
        <v>6591860</v>
      </c>
      <c r="D13" s="53">
        <f>C13/C12</f>
        <v>0.67002097620836309</v>
      </c>
      <c r="E13" s="52">
        <v>6489323</v>
      </c>
      <c r="F13" s="53">
        <f>E13/E12</f>
        <v>0.67558367044901124</v>
      </c>
      <c r="G13" s="54">
        <f>(E13-C13)/C13</f>
        <v>-1.5555093706480417E-2</v>
      </c>
    </row>
    <row r="14" spans="2:7" ht="15" customHeight="1" x14ac:dyDescent="0.25">
      <c r="B14" s="51" t="s">
        <v>85</v>
      </c>
      <c r="C14" s="52">
        <v>3246429</v>
      </c>
      <c r="D14" s="53">
        <f>C14/C12</f>
        <v>0.32997902379163696</v>
      </c>
      <c r="E14" s="52">
        <v>3116183</v>
      </c>
      <c r="F14" s="53">
        <f>E14/E13</f>
        <v>0.48020155569386824</v>
      </c>
      <c r="G14" s="54">
        <f>(E14-C14)/C14</f>
        <v>-4.0119774681657908E-2</v>
      </c>
    </row>
    <row r="15" spans="2:7" ht="15" customHeight="1" x14ac:dyDescent="0.25">
      <c r="B15" s="43" t="s">
        <v>56</v>
      </c>
      <c r="C15" s="49"/>
      <c r="D15" s="44"/>
      <c r="E15" s="49"/>
      <c r="F15" s="44"/>
      <c r="G15" s="50"/>
    </row>
    <row r="16" spans="2:7" ht="15" customHeight="1" x14ac:dyDescent="0.25">
      <c r="B16" s="51" t="s">
        <v>83</v>
      </c>
      <c r="C16" s="52">
        <v>8004876</v>
      </c>
      <c r="D16" s="53">
        <f>C16/C16</f>
        <v>1</v>
      </c>
      <c r="E16" s="52">
        <v>7850262</v>
      </c>
      <c r="F16" s="53">
        <f>E16/E16</f>
        <v>1</v>
      </c>
      <c r="G16" s="54">
        <f>(E16-C16)/C16</f>
        <v>-1.931497752120083E-2</v>
      </c>
    </row>
    <row r="17" spans="2:12" ht="15" customHeight="1" x14ac:dyDescent="0.25">
      <c r="B17" s="51" t="s">
        <v>84</v>
      </c>
      <c r="C17" s="52">
        <v>3864204</v>
      </c>
      <c r="D17" s="53">
        <f>C17/C16</f>
        <v>0.48273127528771215</v>
      </c>
      <c r="E17" s="52">
        <v>3850106</v>
      </c>
      <c r="F17" s="53">
        <f>E17/E16</f>
        <v>0.49044299413191561</v>
      </c>
      <c r="G17" s="54">
        <f>(E17-C17)/C17</f>
        <v>-3.6483581094579891E-3</v>
      </c>
    </row>
    <row r="18" spans="2:12" ht="15" customHeight="1" x14ac:dyDescent="0.25">
      <c r="B18" s="51" t="s">
        <v>85</v>
      </c>
      <c r="C18" s="52">
        <v>4140672</v>
      </c>
      <c r="D18" s="53">
        <f>C18/C16</f>
        <v>0.51726872471228791</v>
      </c>
      <c r="E18" s="52">
        <v>4000156</v>
      </c>
      <c r="F18" s="53">
        <f>E18/E16</f>
        <v>0.50955700586808439</v>
      </c>
      <c r="G18" s="54">
        <f>(E18-C18)/C18</f>
        <v>-3.3935554422084145E-2</v>
      </c>
    </row>
    <row r="19" spans="2:12" ht="15" customHeight="1" x14ac:dyDescent="0.25">
      <c r="B19" s="43" t="s">
        <v>57</v>
      </c>
      <c r="C19" s="49"/>
      <c r="D19" s="44"/>
      <c r="E19" s="49"/>
      <c r="F19" s="44"/>
      <c r="G19" s="50"/>
    </row>
    <row r="20" spans="2:12" ht="15" customHeight="1" x14ac:dyDescent="0.25">
      <c r="B20" s="51" t="s">
        <v>83</v>
      </c>
      <c r="C20" s="52">
        <v>3520481</v>
      </c>
      <c r="D20" s="53">
        <f>C20/C20</f>
        <v>1</v>
      </c>
      <c r="E20" s="52">
        <v>3616794</v>
      </c>
      <c r="F20" s="53">
        <f>E20/E20</f>
        <v>1</v>
      </c>
      <c r="G20" s="54">
        <f>(E20-C20)/C20</f>
        <v>2.7357909331139695E-2</v>
      </c>
    </row>
    <row r="21" spans="2:12" ht="15" customHeight="1" x14ac:dyDescent="0.25">
      <c r="B21" s="51" t="s">
        <v>84</v>
      </c>
      <c r="C21" s="52">
        <v>2626171</v>
      </c>
      <c r="D21" s="53">
        <f>C21/C20</f>
        <v>0.74596937179891043</v>
      </c>
      <c r="E21" s="52">
        <v>2637109</v>
      </c>
      <c r="F21" s="53">
        <f>E21/E20</f>
        <v>0.72912889149893523</v>
      </c>
      <c r="G21" s="54">
        <f>(E21-C21)/C21</f>
        <v>4.1649991565667274E-3</v>
      </c>
    </row>
    <row r="22" spans="2:12" ht="15" customHeight="1" x14ac:dyDescent="0.2">
      <c r="B22" s="55" t="s">
        <v>85</v>
      </c>
      <c r="C22" s="52">
        <v>894310</v>
      </c>
      <c r="D22" s="53">
        <f>C22/C20</f>
        <v>0.25403062820108957</v>
      </c>
      <c r="E22" s="52">
        <v>979685</v>
      </c>
      <c r="F22" s="53">
        <f>E22/E20</f>
        <v>0.27087110850106477</v>
      </c>
      <c r="G22" s="54">
        <f>(E22-C22)/C22</f>
        <v>9.5464659905401927E-2</v>
      </c>
    </row>
    <row r="23" spans="2:12" ht="15" customHeight="1" x14ac:dyDescent="0.25">
      <c r="B23" s="43" t="s">
        <v>58</v>
      </c>
      <c r="C23" s="49"/>
      <c r="D23" s="44"/>
      <c r="E23" s="49"/>
      <c r="F23" s="44"/>
      <c r="G23" s="50"/>
    </row>
    <row r="24" spans="2:12" ht="15" customHeight="1" x14ac:dyDescent="0.25">
      <c r="B24" s="51" t="s">
        <v>83</v>
      </c>
      <c r="C24" s="52">
        <v>247831</v>
      </c>
      <c r="D24" s="53">
        <f>C24/C24</f>
        <v>1</v>
      </c>
      <c r="E24" s="52">
        <v>251468</v>
      </c>
      <c r="F24" s="53">
        <f>E24/E24</f>
        <v>1</v>
      </c>
      <c r="G24" s="54">
        <f>(E24-C24)/C24</f>
        <v>1.4675323103243742E-2</v>
      </c>
    </row>
    <row r="25" spans="2:12" ht="15" customHeight="1" x14ac:dyDescent="0.25">
      <c r="B25" s="51" t="s">
        <v>84</v>
      </c>
      <c r="C25" s="52">
        <v>247831</v>
      </c>
      <c r="D25" s="53">
        <f>C25/C24</f>
        <v>1</v>
      </c>
      <c r="E25" s="52">
        <v>251468</v>
      </c>
      <c r="F25" s="53">
        <f>E25/E24</f>
        <v>1</v>
      </c>
      <c r="G25" s="54">
        <f>(E25-C25)/C25</f>
        <v>1.4675323103243742E-2</v>
      </c>
    </row>
    <row r="26" spans="2:12" ht="15" customHeight="1" x14ac:dyDescent="0.2">
      <c r="B26" s="55" t="s">
        <v>85</v>
      </c>
      <c r="C26" s="83" t="s">
        <v>86</v>
      </c>
      <c r="D26" s="84" t="str">
        <f>IFERROR(C26/C24,"-")</f>
        <v>-</v>
      </c>
      <c r="E26" s="83" t="s">
        <v>86</v>
      </c>
      <c r="F26" s="84" t="str">
        <f>IFERROR(E26/E24,"-")</f>
        <v>-</v>
      </c>
      <c r="G26" s="85" t="str">
        <f>IFERROR((E26-C26)/C26,"-")</f>
        <v>-</v>
      </c>
    </row>
    <row r="27" spans="2:12" ht="15" customHeight="1" x14ac:dyDescent="0.25">
      <c r="B27" s="223" t="s">
        <v>59</v>
      </c>
      <c r="C27" s="223"/>
      <c r="D27" s="223"/>
      <c r="E27" s="223"/>
      <c r="F27" s="223"/>
      <c r="G27" s="223"/>
    </row>
    <row r="28" spans="2:12" ht="15" customHeight="1" thickBot="1" x14ac:dyDescent="0.3"/>
    <row r="29" spans="2:12" ht="30" customHeight="1" thickBot="1" x14ac:dyDescent="0.3">
      <c r="B29" s="56"/>
      <c r="C29" s="56"/>
      <c r="D29" s="56"/>
      <c r="E29" s="56"/>
      <c r="F29" s="56"/>
      <c r="G29" s="36" t="s">
        <v>45</v>
      </c>
      <c r="H29" s="56"/>
      <c r="I29" s="56"/>
      <c r="J29" s="56"/>
      <c r="K29" s="56"/>
      <c r="L29" s="56"/>
    </row>
  </sheetData>
  <mergeCells count="2">
    <mergeCell ref="B5:G5"/>
    <mergeCell ref="B27:G27"/>
  </mergeCells>
  <hyperlinks>
    <hyperlink ref="G29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8.5703125" style="38" customWidth="1"/>
    <col min="2" max="8" width="11.42578125" style="38"/>
    <col min="9" max="9" width="12.85546875" style="38" customWidth="1"/>
    <col min="10" max="33" width="11.42578125" style="38"/>
    <col min="34" max="34" width="13.85546875" style="38" customWidth="1"/>
    <col min="35" max="264" width="11.42578125" style="38"/>
    <col min="265" max="265" width="12.85546875" style="38" customWidth="1"/>
    <col min="266" max="289" width="11.42578125" style="38"/>
    <col min="290" max="290" width="13.85546875" style="38" customWidth="1"/>
    <col min="291" max="520" width="11.42578125" style="38"/>
    <col min="521" max="521" width="12.85546875" style="38" customWidth="1"/>
    <col min="522" max="545" width="11.42578125" style="38"/>
    <col min="546" max="546" width="13.85546875" style="38" customWidth="1"/>
    <col min="547" max="776" width="11.42578125" style="38"/>
    <col min="777" max="777" width="12.85546875" style="38" customWidth="1"/>
    <col min="778" max="801" width="11.42578125" style="38"/>
    <col min="802" max="802" width="13.85546875" style="38" customWidth="1"/>
    <col min="803" max="1032" width="11.42578125" style="38"/>
    <col min="1033" max="1033" width="12.85546875" style="38" customWidth="1"/>
    <col min="1034" max="1057" width="11.42578125" style="38"/>
    <col min="1058" max="1058" width="13.85546875" style="38" customWidth="1"/>
    <col min="1059" max="1288" width="11.42578125" style="38"/>
    <col min="1289" max="1289" width="12.85546875" style="38" customWidth="1"/>
    <col min="1290" max="1313" width="11.42578125" style="38"/>
    <col min="1314" max="1314" width="13.85546875" style="38" customWidth="1"/>
    <col min="1315" max="1544" width="11.42578125" style="38"/>
    <col min="1545" max="1545" width="12.85546875" style="38" customWidth="1"/>
    <col min="1546" max="1569" width="11.42578125" style="38"/>
    <col min="1570" max="1570" width="13.85546875" style="38" customWidth="1"/>
    <col min="1571" max="1800" width="11.42578125" style="38"/>
    <col min="1801" max="1801" width="12.85546875" style="38" customWidth="1"/>
    <col min="1802" max="1825" width="11.42578125" style="38"/>
    <col min="1826" max="1826" width="13.85546875" style="38" customWidth="1"/>
    <col min="1827" max="2056" width="11.42578125" style="38"/>
    <col min="2057" max="2057" width="12.85546875" style="38" customWidth="1"/>
    <col min="2058" max="2081" width="11.42578125" style="38"/>
    <col min="2082" max="2082" width="13.85546875" style="38" customWidth="1"/>
    <col min="2083" max="2312" width="11.42578125" style="38"/>
    <col min="2313" max="2313" width="12.85546875" style="38" customWidth="1"/>
    <col min="2314" max="2337" width="11.42578125" style="38"/>
    <col min="2338" max="2338" width="13.85546875" style="38" customWidth="1"/>
    <col min="2339" max="2568" width="11.42578125" style="38"/>
    <col min="2569" max="2569" width="12.85546875" style="38" customWidth="1"/>
    <col min="2570" max="2593" width="11.42578125" style="38"/>
    <col min="2594" max="2594" width="13.85546875" style="38" customWidth="1"/>
    <col min="2595" max="2824" width="11.42578125" style="38"/>
    <col min="2825" max="2825" width="12.85546875" style="38" customWidth="1"/>
    <col min="2826" max="2849" width="11.42578125" style="38"/>
    <col min="2850" max="2850" width="13.85546875" style="38" customWidth="1"/>
    <col min="2851" max="3080" width="11.42578125" style="38"/>
    <col min="3081" max="3081" width="12.85546875" style="38" customWidth="1"/>
    <col min="3082" max="3105" width="11.42578125" style="38"/>
    <col min="3106" max="3106" width="13.85546875" style="38" customWidth="1"/>
    <col min="3107" max="3336" width="11.42578125" style="38"/>
    <col min="3337" max="3337" width="12.85546875" style="38" customWidth="1"/>
    <col min="3338" max="3361" width="11.42578125" style="38"/>
    <col min="3362" max="3362" width="13.85546875" style="38" customWidth="1"/>
    <col min="3363" max="3592" width="11.42578125" style="38"/>
    <col min="3593" max="3593" width="12.85546875" style="38" customWidth="1"/>
    <col min="3594" max="3617" width="11.42578125" style="38"/>
    <col min="3618" max="3618" width="13.85546875" style="38" customWidth="1"/>
    <col min="3619" max="3848" width="11.42578125" style="38"/>
    <col min="3849" max="3849" width="12.85546875" style="38" customWidth="1"/>
    <col min="3850" max="3873" width="11.42578125" style="38"/>
    <col min="3874" max="3874" width="13.85546875" style="38" customWidth="1"/>
    <col min="3875" max="4104" width="11.42578125" style="38"/>
    <col min="4105" max="4105" width="12.85546875" style="38" customWidth="1"/>
    <col min="4106" max="4129" width="11.42578125" style="38"/>
    <col min="4130" max="4130" width="13.85546875" style="38" customWidth="1"/>
    <col min="4131" max="4360" width="11.42578125" style="38"/>
    <col min="4361" max="4361" width="12.85546875" style="38" customWidth="1"/>
    <col min="4362" max="4385" width="11.42578125" style="38"/>
    <col min="4386" max="4386" width="13.85546875" style="38" customWidth="1"/>
    <col min="4387" max="4616" width="11.42578125" style="38"/>
    <col min="4617" max="4617" width="12.85546875" style="38" customWidth="1"/>
    <col min="4618" max="4641" width="11.42578125" style="38"/>
    <col min="4642" max="4642" width="13.85546875" style="38" customWidth="1"/>
    <col min="4643" max="4872" width="11.42578125" style="38"/>
    <col min="4873" max="4873" width="12.85546875" style="38" customWidth="1"/>
    <col min="4874" max="4897" width="11.42578125" style="38"/>
    <col min="4898" max="4898" width="13.85546875" style="38" customWidth="1"/>
    <col min="4899" max="5128" width="11.42578125" style="38"/>
    <col min="5129" max="5129" width="12.85546875" style="38" customWidth="1"/>
    <col min="5130" max="5153" width="11.42578125" style="38"/>
    <col min="5154" max="5154" width="13.85546875" style="38" customWidth="1"/>
    <col min="5155" max="5384" width="11.42578125" style="38"/>
    <col min="5385" max="5385" width="12.85546875" style="38" customWidth="1"/>
    <col min="5386" max="5409" width="11.42578125" style="38"/>
    <col min="5410" max="5410" width="13.85546875" style="38" customWidth="1"/>
    <col min="5411" max="5640" width="11.42578125" style="38"/>
    <col min="5641" max="5641" width="12.85546875" style="38" customWidth="1"/>
    <col min="5642" max="5665" width="11.42578125" style="38"/>
    <col min="5666" max="5666" width="13.85546875" style="38" customWidth="1"/>
    <col min="5667" max="5896" width="11.42578125" style="38"/>
    <col min="5897" max="5897" width="12.85546875" style="38" customWidth="1"/>
    <col min="5898" max="5921" width="11.42578125" style="38"/>
    <col min="5922" max="5922" width="13.85546875" style="38" customWidth="1"/>
    <col min="5923" max="6152" width="11.42578125" style="38"/>
    <col min="6153" max="6153" width="12.85546875" style="38" customWidth="1"/>
    <col min="6154" max="6177" width="11.42578125" style="38"/>
    <col min="6178" max="6178" width="13.85546875" style="38" customWidth="1"/>
    <col min="6179" max="6408" width="11.42578125" style="38"/>
    <col min="6409" max="6409" width="12.85546875" style="38" customWidth="1"/>
    <col min="6410" max="6433" width="11.42578125" style="38"/>
    <col min="6434" max="6434" width="13.85546875" style="38" customWidth="1"/>
    <col min="6435" max="6664" width="11.42578125" style="38"/>
    <col min="6665" max="6665" width="12.85546875" style="38" customWidth="1"/>
    <col min="6666" max="6689" width="11.42578125" style="38"/>
    <col min="6690" max="6690" width="13.85546875" style="38" customWidth="1"/>
    <col min="6691" max="6920" width="11.42578125" style="38"/>
    <col min="6921" max="6921" width="12.85546875" style="38" customWidth="1"/>
    <col min="6922" max="6945" width="11.42578125" style="38"/>
    <col min="6946" max="6946" width="13.85546875" style="38" customWidth="1"/>
    <col min="6947" max="7176" width="11.42578125" style="38"/>
    <col min="7177" max="7177" width="12.85546875" style="38" customWidth="1"/>
    <col min="7178" max="7201" width="11.42578125" style="38"/>
    <col min="7202" max="7202" width="13.85546875" style="38" customWidth="1"/>
    <col min="7203" max="7432" width="11.42578125" style="38"/>
    <col min="7433" max="7433" width="12.85546875" style="38" customWidth="1"/>
    <col min="7434" max="7457" width="11.42578125" style="38"/>
    <col min="7458" max="7458" width="13.85546875" style="38" customWidth="1"/>
    <col min="7459" max="7688" width="11.42578125" style="38"/>
    <col min="7689" max="7689" width="12.85546875" style="38" customWidth="1"/>
    <col min="7690" max="7713" width="11.42578125" style="38"/>
    <col min="7714" max="7714" width="13.85546875" style="38" customWidth="1"/>
    <col min="7715" max="7944" width="11.42578125" style="38"/>
    <col min="7945" max="7945" width="12.85546875" style="38" customWidth="1"/>
    <col min="7946" max="7969" width="11.42578125" style="38"/>
    <col min="7970" max="7970" width="13.85546875" style="38" customWidth="1"/>
    <col min="7971" max="8200" width="11.42578125" style="38"/>
    <col min="8201" max="8201" width="12.85546875" style="38" customWidth="1"/>
    <col min="8202" max="8225" width="11.42578125" style="38"/>
    <col min="8226" max="8226" width="13.85546875" style="38" customWidth="1"/>
    <col min="8227" max="8456" width="11.42578125" style="38"/>
    <col min="8457" max="8457" width="12.85546875" style="38" customWidth="1"/>
    <col min="8458" max="8481" width="11.42578125" style="38"/>
    <col min="8482" max="8482" width="13.85546875" style="38" customWidth="1"/>
    <col min="8483" max="8712" width="11.42578125" style="38"/>
    <col min="8713" max="8713" width="12.85546875" style="38" customWidth="1"/>
    <col min="8714" max="8737" width="11.42578125" style="38"/>
    <col min="8738" max="8738" width="13.85546875" style="38" customWidth="1"/>
    <col min="8739" max="8968" width="11.42578125" style="38"/>
    <col min="8969" max="8969" width="12.85546875" style="38" customWidth="1"/>
    <col min="8970" max="8993" width="11.42578125" style="38"/>
    <col min="8994" max="8994" width="13.85546875" style="38" customWidth="1"/>
    <col min="8995" max="9224" width="11.42578125" style="38"/>
    <col min="9225" max="9225" width="12.85546875" style="38" customWidth="1"/>
    <col min="9226" max="9249" width="11.42578125" style="38"/>
    <col min="9250" max="9250" width="13.85546875" style="38" customWidth="1"/>
    <col min="9251" max="9480" width="11.42578125" style="38"/>
    <col min="9481" max="9481" width="12.85546875" style="38" customWidth="1"/>
    <col min="9482" max="9505" width="11.42578125" style="38"/>
    <col min="9506" max="9506" width="13.85546875" style="38" customWidth="1"/>
    <col min="9507" max="9736" width="11.42578125" style="38"/>
    <col min="9737" max="9737" width="12.85546875" style="38" customWidth="1"/>
    <col min="9738" max="9761" width="11.42578125" style="38"/>
    <col min="9762" max="9762" width="13.85546875" style="38" customWidth="1"/>
    <col min="9763" max="9992" width="11.42578125" style="38"/>
    <col min="9993" max="9993" width="12.85546875" style="38" customWidth="1"/>
    <col min="9994" max="10017" width="11.42578125" style="38"/>
    <col min="10018" max="10018" width="13.85546875" style="38" customWidth="1"/>
    <col min="10019" max="10248" width="11.42578125" style="38"/>
    <col min="10249" max="10249" width="12.85546875" style="38" customWidth="1"/>
    <col min="10250" max="10273" width="11.42578125" style="38"/>
    <col min="10274" max="10274" width="13.85546875" style="38" customWidth="1"/>
    <col min="10275" max="10504" width="11.42578125" style="38"/>
    <col min="10505" max="10505" width="12.85546875" style="38" customWidth="1"/>
    <col min="10506" max="10529" width="11.42578125" style="38"/>
    <col min="10530" max="10530" width="13.85546875" style="38" customWidth="1"/>
    <col min="10531" max="10760" width="11.42578125" style="38"/>
    <col min="10761" max="10761" width="12.85546875" style="38" customWidth="1"/>
    <col min="10762" max="10785" width="11.42578125" style="38"/>
    <col min="10786" max="10786" width="13.85546875" style="38" customWidth="1"/>
    <col min="10787" max="11016" width="11.42578125" style="38"/>
    <col min="11017" max="11017" width="12.85546875" style="38" customWidth="1"/>
    <col min="11018" max="11041" width="11.42578125" style="38"/>
    <col min="11042" max="11042" width="13.85546875" style="38" customWidth="1"/>
    <col min="11043" max="11272" width="11.42578125" style="38"/>
    <col min="11273" max="11273" width="12.85546875" style="38" customWidth="1"/>
    <col min="11274" max="11297" width="11.42578125" style="38"/>
    <col min="11298" max="11298" width="13.85546875" style="38" customWidth="1"/>
    <col min="11299" max="11528" width="11.42578125" style="38"/>
    <col min="11529" max="11529" width="12.85546875" style="38" customWidth="1"/>
    <col min="11530" max="11553" width="11.42578125" style="38"/>
    <col min="11554" max="11554" width="13.85546875" style="38" customWidth="1"/>
    <col min="11555" max="11784" width="11.42578125" style="38"/>
    <col min="11785" max="11785" width="12.85546875" style="38" customWidth="1"/>
    <col min="11786" max="11809" width="11.42578125" style="38"/>
    <col min="11810" max="11810" width="13.85546875" style="38" customWidth="1"/>
    <col min="11811" max="12040" width="11.42578125" style="38"/>
    <col min="12041" max="12041" width="12.85546875" style="38" customWidth="1"/>
    <col min="12042" max="12065" width="11.42578125" style="38"/>
    <col min="12066" max="12066" width="13.85546875" style="38" customWidth="1"/>
    <col min="12067" max="12296" width="11.42578125" style="38"/>
    <col min="12297" max="12297" width="12.85546875" style="38" customWidth="1"/>
    <col min="12298" max="12321" width="11.42578125" style="38"/>
    <col min="12322" max="12322" width="13.85546875" style="38" customWidth="1"/>
    <col min="12323" max="12552" width="11.42578125" style="38"/>
    <col min="12553" max="12553" width="12.85546875" style="38" customWidth="1"/>
    <col min="12554" max="12577" width="11.42578125" style="38"/>
    <col min="12578" max="12578" width="13.85546875" style="38" customWidth="1"/>
    <col min="12579" max="12808" width="11.42578125" style="38"/>
    <col min="12809" max="12809" width="12.85546875" style="38" customWidth="1"/>
    <col min="12810" max="12833" width="11.42578125" style="38"/>
    <col min="12834" max="12834" width="13.85546875" style="38" customWidth="1"/>
    <col min="12835" max="13064" width="11.42578125" style="38"/>
    <col min="13065" max="13065" width="12.85546875" style="38" customWidth="1"/>
    <col min="13066" max="13089" width="11.42578125" style="38"/>
    <col min="13090" max="13090" width="13.85546875" style="38" customWidth="1"/>
    <col min="13091" max="13320" width="11.42578125" style="38"/>
    <col min="13321" max="13321" width="12.85546875" style="38" customWidth="1"/>
    <col min="13322" max="13345" width="11.42578125" style="38"/>
    <col min="13346" max="13346" width="13.85546875" style="38" customWidth="1"/>
    <col min="13347" max="13576" width="11.42578125" style="38"/>
    <col min="13577" max="13577" width="12.85546875" style="38" customWidth="1"/>
    <col min="13578" max="13601" width="11.42578125" style="38"/>
    <col min="13602" max="13602" width="13.85546875" style="38" customWidth="1"/>
    <col min="13603" max="13832" width="11.42578125" style="38"/>
    <col min="13833" max="13833" width="12.85546875" style="38" customWidth="1"/>
    <col min="13834" max="13857" width="11.42578125" style="38"/>
    <col min="13858" max="13858" width="13.85546875" style="38" customWidth="1"/>
    <col min="13859" max="14088" width="11.42578125" style="38"/>
    <col min="14089" max="14089" width="12.85546875" style="38" customWidth="1"/>
    <col min="14090" max="14113" width="11.42578125" style="38"/>
    <col min="14114" max="14114" width="13.85546875" style="38" customWidth="1"/>
    <col min="14115" max="14344" width="11.42578125" style="38"/>
    <col min="14345" max="14345" width="12.85546875" style="38" customWidth="1"/>
    <col min="14346" max="14369" width="11.42578125" style="38"/>
    <col min="14370" max="14370" width="13.85546875" style="38" customWidth="1"/>
    <col min="14371" max="14600" width="11.42578125" style="38"/>
    <col min="14601" max="14601" width="12.85546875" style="38" customWidth="1"/>
    <col min="14602" max="14625" width="11.42578125" style="38"/>
    <col min="14626" max="14626" width="13.85546875" style="38" customWidth="1"/>
    <col min="14627" max="14856" width="11.42578125" style="38"/>
    <col min="14857" max="14857" width="12.85546875" style="38" customWidth="1"/>
    <col min="14858" max="14881" width="11.42578125" style="38"/>
    <col min="14882" max="14882" width="13.85546875" style="38" customWidth="1"/>
    <col min="14883" max="15112" width="11.42578125" style="38"/>
    <col min="15113" max="15113" width="12.85546875" style="38" customWidth="1"/>
    <col min="15114" max="15137" width="11.42578125" style="38"/>
    <col min="15138" max="15138" width="13.85546875" style="38" customWidth="1"/>
    <col min="15139" max="15368" width="11.42578125" style="38"/>
    <col min="15369" max="15369" width="12.85546875" style="38" customWidth="1"/>
    <col min="15370" max="15393" width="11.42578125" style="38"/>
    <col min="15394" max="15394" width="13.85546875" style="38" customWidth="1"/>
    <col min="15395" max="15624" width="11.42578125" style="38"/>
    <col min="15625" max="15625" width="12.85546875" style="38" customWidth="1"/>
    <col min="15626" max="15649" width="11.42578125" style="38"/>
    <col min="15650" max="15650" width="13.85546875" style="38" customWidth="1"/>
    <col min="15651" max="15880" width="11.42578125" style="38"/>
    <col min="15881" max="15881" width="12.85546875" style="38" customWidth="1"/>
    <col min="15882" max="15905" width="11.42578125" style="38"/>
    <col min="15906" max="15906" width="13.85546875" style="38" customWidth="1"/>
    <col min="15907" max="16136" width="11.42578125" style="38"/>
    <col min="16137" max="16137" width="12.85546875" style="38" customWidth="1"/>
    <col min="16138" max="16161" width="11.42578125" style="38"/>
    <col min="16162" max="16162" width="13.85546875" style="38" customWidth="1"/>
    <col min="16163" max="16384" width="11.42578125" style="38"/>
  </cols>
  <sheetData>
    <row r="27" spans="2:12" ht="12.75" customHeight="1" x14ac:dyDescent="0.25"/>
    <row r="28" spans="2:12" x14ac:dyDescent="0.25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2:12" ht="24.95" customHeight="1" x14ac:dyDescent="0.25">
      <c r="B29" s="56"/>
      <c r="C29" s="56"/>
      <c r="D29" s="56"/>
      <c r="E29" s="56"/>
      <c r="F29" s="56"/>
      <c r="G29" s="56"/>
      <c r="H29" s="56"/>
      <c r="I29" s="56"/>
      <c r="J29" s="56"/>
      <c r="K29" s="56"/>
    </row>
    <row r="30" spans="2:12" ht="15" customHeight="1" thickBot="1" x14ac:dyDescent="0.3"/>
    <row r="31" spans="2:12" ht="30" customHeight="1" thickBot="1" x14ac:dyDescent="0.3">
      <c r="I31" s="36" t="s">
        <v>60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000099"/>
    <pageSetUpPr autoPageBreaks="0" fitToPage="1"/>
  </sheetPr>
  <dimension ref="B1:P49"/>
  <sheetViews>
    <sheetView showGridLines="0" showRowColHeaders="0" showOutlineSymbols="0" zoomScaleNormal="100" workbookViewId="0">
      <selection activeCell="Q28" sqref="Q28"/>
    </sheetView>
  </sheetViews>
  <sheetFormatPr baseColWidth="10" defaultRowHeight="12.75" x14ac:dyDescent="0.25"/>
  <cols>
    <col min="1" max="1" width="15.7109375" style="38" customWidth="1"/>
    <col min="2" max="2" width="23.7109375" style="38" customWidth="1"/>
    <col min="3" max="3" width="11.140625" style="38" customWidth="1"/>
    <col min="4" max="4" width="10.7109375" style="38" customWidth="1"/>
    <col min="5" max="5" width="11.140625" style="38" customWidth="1"/>
    <col min="6" max="7" width="10.7109375" style="38" customWidth="1"/>
    <col min="8" max="8" width="11.42578125" style="38"/>
    <col min="9" max="9" width="23.7109375" style="38" customWidth="1"/>
    <col min="10" max="10" width="11.140625" style="38" customWidth="1"/>
    <col min="11" max="11" width="10.7109375" style="38" customWidth="1"/>
    <col min="12" max="12" width="11.140625" style="38" customWidth="1"/>
    <col min="13" max="14" width="10.7109375" style="38" customWidth="1"/>
    <col min="15" max="15" width="13.28515625" style="38" customWidth="1"/>
    <col min="16" max="257" width="11.42578125" style="38"/>
    <col min="258" max="258" width="36.7109375" style="38" customWidth="1"/>
    <col min="259" max="259" width="12.7109375" style="38" customWidth="1"/>
    <col min="260" max="260" width="10.7109375" style="38" customWidth="1"/>
    <col min="261" max="261" width="12.7109375" style="38" customWidth="1"/>
    <col min="262" max="263" width="10.7109375" style="38" customWidth="1"/>
    <col min="264" max="270" width="11.42578125" style="38"/>
    <col min="271" max="271" width="13.28515625" style="38" customWidth="1"/>
    <col min="272" max="513" width="11.42578125" style="38"/>
    <col min="514" max="514" width="36.7109375" style="38" customWidth="1"/>
    <col min="515" max="515" width="12.7109375" style="38" customWidth="1"/>
    <col min="516" max="516" width="10.7109375" style="38" customWidth="1"/>
    <col min="517" max="517" width="12.7109375" style="38" customWidth="1"/>
    <col min="518" max="519" width="10.7109375" style="38" customWidth="1"/>
    <col min="520" max="526" width="11.42578125" style="38"/>
    <col min="527" max="527" width="13.28515625" style="38" customWidth="1"/>
    <col min="528" max="769" width="11.42578125" style="38"/>
    <col min="770" max="770" width="36.7109375" style="38" customWidth="1"/>
    <col min="771" max="771" width="12.7109375" style="38" customWidth="1"/>
    <col min="772" max="772" width="10.7109375" style="38" customWidth="1"/>
    <col min="773" max="773" width="12.7109375" style="38" customWidth="1"/>
    <col min="774" max="775" width="10.7109375" style="38" customWidth="1"/>
    <col min="776" max="782" width="11.42578125" style="38"/>
    <col min="783" max="783" width="13.28515625" style="38" customWidth="1"/>
    <col min="784" max="1025" width="11.42578125" style="38"/>
    <col min="1026" max="1026" width="36.7109375" style="38" customWidth="1"/>
    <col min="1027" max="1027" width="12.7109375" style="38" customWidth="1"/>
    <col min="1028" max="1028" width="10.7109375" style="38" customWidth="1"/>
    <col min="1029" max="1029" width="12.7109375" style="38" customWidth="1"/>
    <col min="1030" max="1031" width="10.7109375" style="38" customWidth="1"/>
    <col min="1032" max="1038" width="11.42578125" style="38"/>
    <col min="1039" max="1039" width="13.28515625" style="38" customWidth="1"/>
    <col min="1040" max="1281" width="11.42578125" style="38"/>
    <col min="1282" max="1282" width="36.7109375" style="38" customWidth="1"/>
    <col min="1283" max="1283" width="12.7109375" style="38" customWidth="1"/>
    <col min="1284" max="1284" width="10.7109375" style="38" customWidth="1"/>
    <col min="1285" max="1285" width="12.7109375" style="38" customWidth="1"/>
    <col min="1286" max="1287" width="10.7109375" style="38" customWidth="1"/>
    <col min="1288" max="1294" width="11.42578125" style="38"/>
    <col min="1295" max="1295" width="13.28515625" style="38" customWidth="1"/>
    <col min="1296" max="1537" width="11.42578125" style="38"/>
    <col min="1538" max="1538" width="36.7109375" style="38" customWidth="1"/>
    <col min="1539" max="1539" width="12.7109375" style="38" customWidth="1"/>
    <col min="1540" max="1540" width="10.7109375" style="38" customWidth="1"/>
    <col min="1541" max="1541" width="12.7109375" style="38" customWidth="1"/>
    <col min="1542" max="1543" width="10.7109375" style="38" customWidth="1"/>
    <col min="1544" max="1550" width="11.42578125" style="38"/>
    <col min="1551" max="1551" width="13.28515625" style="38" customWidth="1"/>
    <col min="1552" max="1793" width="11.42578125" style="38"/>
    <col min="1794" max="1794" width="36.7109375" style="38" customWidth="1"/>
    <col min="1795" max="1795" width="12.7109375" style="38" customWidth="1"/>
    <col min="1796" max="1796" width="10.7109375" style="38" customWidth="1"/>
    <col min="1797" max="1797" width="12.7109375" style="38" customWidth="1"/>
    <col min="1798" max="1799" width="10.7109375" style="38" customWidth="1"/>
    <col min="1800" max="1806" width="11.42578125" style="38"/>
    <col min="1807" max="1807" width="13.28515625" style="38" customWidth="1"/>
    <col min="1808" max="2049" width="11.42578125" style="38"/>
    <col min="2050" max="2050" width="36.7109375" style="38" customWidth="1"/>
    <col min="2051" max="2051" width="12.7109375" style="38" customWidth="1"/>
    <col min="2052" max="2052" width="10.7109375" style="38" customWidth="1"/>
    <col min="2053" max="2053" width="12.7109375" style="38" customWidth="1"/>
    <col min="2054" max="2055" width="10.7109375" style="38" customWidth="1"/>
    <col min="2056" max="2062" width="11.42578125" style="38"/>
    <col min="2063" max="2063" width="13.28515625" style="38" customWidth="1"/>
    <col min="2064" max="2305" width="11.42578125" style="38"/>
    <col min="2306" max="2306" width="36.7109375" style="38" customWidth="1"/>
    <col min="2307" max="2307" width="12.7109375" style="38" customWidth="1"/>
    <col min="2308" max="2308" width="10.7109375" style="38" customWidth="1"/>
    <col min="2309" max="2309" width="12.7109375" style="38" customWidth="1"/>
    <col min="2310" max="2311" width="10.7109375" style="38" customWidth="1"/>
    <col min="2312" max="2318" width="11.42578125" style="38"/>
    <col min="2319" max="2319" width="13.28515625" style="38" customWidth="1"/>
    <col min="2320" max="2561" width="11.42578125" style="38"/>
    <col min="2562" max="2562" width="36.7109375" style="38" customWidth="1"/>
    <col min="2563" max="2563" width="12.7109375" style="38" customWidth="1"/>
    <col min="2564" max="2564" width="10.7109375" style="38" customWidth="1"/>
    <col min="2565" max="2565" width="12.7109375" style="38" customWidth="1"/>
    <col min="2566" max="2567" width="10.7109375" style="38" customWidth="1"/>
    <col min="2568" max="2574" width="11.42578125" style="38"/>
    <col min="2575" max="2575" width="13.28515625" style="38" customWidth="1"/>
    <col min="2576" max="2817" width="11.42578125" style="38"/>
    <col min="2818" max="2818" width="36.7109375" style="38" customWidth="1"/>
    <col min="2819" max="2819" width="12.7109375" style="38" customWidth="1"/>
    <col min="2820" max="2820" width="10.7109375" style="38" customWidth="1"/>
    <col min="2821" max="2821" width="12.7109375" style="38" customWidth="1"/>
    <col min="2822" max="2823" width="10.7109375" style="38" customWidth="1"/>
    <col min="2824" max="2830" width="11.42578125" style="38"/>
    <col min="2831" max="2831" width="13.28515625" style="38" customWidth="1"/>
    <col min="2832" max="3073" width="11.42578125" style="38"/>
    <col min="3074" max="3074" width="36.7109375" style="38" customWidth="1"/>
    <col min="3075" max="3075" width="12.7109375" style="38" customWidth="1"/>
    <col min="3076" max="3076" width="10.7109375" style="38" customWidth="1"/>
    <col min="3077" max="3077" width="12.7109375" style="38" customWidth="1"/>
    <col min="3078" max="3079" width="10.7109375" style="38" customWidth="1"/>
    <col min="3080" max="3086" width="11.42578125" style="38"/>
    <col min="3087" max="3087" width="13.28515625" style="38" customWidth="1"/>
    <col min="3088" max="3329" width="11.42578125" style="38"/>
    <col min="3330" max="3330" width="36.7109375" style="38" customWidth="1"/>
    <col min="3331" max="3331" width="12.7109375" style="38" customWidth="1"/>
    <col min="3332" max="3332" width="10.7109375" style="38" customWidth="1"/>
    <col min="3333" max="3333" width="12.7109375" style="38" customWidth="1"/>
    <col min="3334" max="3335" width="10.7109375" style="38" customWidth="1"/>
    <col min="3336" max="3342" width="11.42578125" style="38"/>
    <col min="3343" max="3343" width="13.28515625" style="38" customWidth="1"/>
    <col min="3344" max="3585" width="11.42578125" style="38"/>
    <col min="3586" max="3586" width="36.7109375" style="38" customWidth="1"/>
    <col min="3587" max="3587" width="12.7109375" style="38" customWidth="1"/>
    <col min="3588" max="3588" width="10.7109375" style="38" customWidth="1"/>
    <col min="3589" max="3589" width="12.7109375" style="38" customWidth="1"/>
    <col min="3590" max="3591" width="10.7109375" style="38" customWidth="1"/>
    <col min="3592" max="3598" width="11.42578125" style="38"/>
    <col min="3599" max="3599" width="13.28515625" style="38" customWidth="1"/>
    <col min="3600" max="3841" width="11.42578125" style="38"/>
    <col min="3842" max="3842" width="36.7109375" style="38" customWidth="1"/>
    <col min="3843" max="3843" width="12.7109375" style="38" customWidth="1"/>
    <col min="3844" max="3844" width="10.7109375" style="38" customWidth="1"/>
    <col min="3845" max="3845" width="12.7109375" style="38" customWidth="1"/>
    <col min="3846" max="3847" width="10.7109375" style="38" customWidth="1"/>
    <col min="3848" max="3854" width="11.42578125" style="38"/>
    <col min="3855" max="3855" width="13.28515625" style="38" customWidth="1"/>
    <col min="3856" max="4097" width="11.42578125" style="38"/>
    <col min="4098" max="4098" width="36.7109375" style="38" customWidth="1"/>
    <col min="4099" max="4099" width="12.7109375" style="38" customWidth="1"/>
    <col min="4100" max="4100" width="10.7109375" style="38" customWidth="1"/>
    <col min="4101" max="4101" width="12.7109375" style="38" customWidth="1"/>
    <col min="4102" max="4103" width="10.7109375" style="38" customWidth="1"/>
    <col min="4104" max="4110" width="11.42578125" style="38"/>
    <col min="4111" max="4111" width="13.28515625" style="38" customWidth="1"/>
    <col min="4112" max="4353" width="11.42578125" style="38"/>
    <col min="4354" max="4354" width="36.7109375" style="38" customWidth="1"/>
    <col min="4355" max="4355" width="12.7109375" style="38" customWidth="1"/>
    <col min="4356" max="4356" width="10.7109375" style="38" customWidth="1"/>
    <col min="4357" max="4357" width="12.7109375" style="38" customWidth="1"/>
    <col min="4358" max="4359" width="10.7109375" style="38" customWidth="1"/>
    <col min="4360" max="4366" width="11.42578125" style="38"/>
    <col min="4367" max="4367" width="13.28515625" style="38" customWidth="1"/>
    <col min="4368" max="4609" width="11.42578125" style="38"/>
    <col min="4610" max="4610" width="36.7109375" style="38" customWidth="1"/>
    <col min="4611" max="4611" width="12.7109375" style="38" customWidth="1"/>
    <col min="4612" max="4612" width="10.7109375" style="38" customWidth="1"/>
    <col min="4613" max="4613" width="12.7109375" style="38" customWidth="1"/>
    <col min="4614" max="4615" width="10.7109375" style="38" customWidth="1"/>
    <col min="4616" max="4622" width="11.42578125" style="38"/>
    <col min="4623" max="4623" width="13.28515625" style="38" customWidth="1"/>
    <col min="4624" max="4865" width="11.42578125" style="38"/>
    <col min="4866" max="4866" width="36.7109375" style="38" customWidth="1"/>
    <col min="4867" max="4867" width="12.7109375" style="38" customWidth="1"/>
    <col min="4868" max="4868" width="10.7109375" style="38" customWidth="1"/>
    <col min="4869" max="4869" width="12.7109375" style="38" customWidth="1"/>
    <col min="4870" max="4871" width="10.7109375" style="38" customWidth="1"/>
    <col min="4872" max="4878" width="11.42578125" style="38"/>
    <col min="4879" max="4879" width="13.28515625" style="38" customWidth="1"/>
    <col min="4880" max="5121" width="11.42578125" style="38"/>
    <col min="5122" max="5122" width="36.7109375" style="38" customWidth="1"/>
    <col min="5123" max="5123" width="12.7109375" style="38" customWidth="1"/>
    <col min="5124" max="5124" width="10.7109375" style="38" customWidth="1"/>
    <col min="5125" max="5125" width="12.7109375" style="38" customWidth="1"/>
    <col min="5126" max="5127" width="10.7109375" style="38" customWidth="1"/>
    <col min="5128" max="5134" width="11.42578125" style="38"/>
    <col min="5135" max="5135" width="13.28515625" style="38" customWidth="1"/>
    <col min="5136" max="5377" width="11.42578125" style="38"/>
    <col min="5378" max="5378" width="36.7109375" style="38" customWidth="1"/>
    <col min="5379" max="5379" width="12.7109375" style="38" customWidth="1"/>
    <col min="5380" max="5380" width="10.7109375" style="38" customWidth="1"/>
    <col min="5381" max="5381" width="12.7109375" style="38" customWidth="1"/>
    <col min="5382" max="5383" width="10.7109375" style="38" customWidth="1"/>
    <col min="5384" max="5390" width="11.42578125" style="38"/>
    <col min="5391" max="5391" width="13.28515625" style="38" customWidth="1"/>
    <col min="5392" max="5633" width="11.42578125" style="38"/>
    <col min="5634" max="5634" width="36.7109375" style="38" customWidth="1"/>
    <col min="5635" max="5635" width="12.7109375" style="38" customWidth="1"/>
    <col min="5636" max="5636" width="10.7109375" style="38" customWidth="1"/>
    <col min="5637" max="5637" width="12.7109375" style="38" customWidth="1"/>
    <col min="5638" max="5639" width="10.7109375" style="38" customWidth="1"/>
    <col min="5640" max="5646" width="11.42578125" style="38"/>
    <col min="5647" max="5647" width="13.28515625" style="38" customWidth="1"/>
    <col min="5648" max="5889" width="11.42578125" style="38"/>
    <col min="5890" max="5890" width="36.7109375" style="38" customWidth="1"/>
    <col min="5891" max="5891" width="12.7109375" style="38" customWidth="1"/>
    <col min="5892" max="5892" width="10.7109375" style="38" customWidth="1"/>
    <col min="5893" max="5893" width="12.7109375" style="38" customWidth="1"/>
    <col min="5894" max="5895" width="10.7109375" style="38" customWidth="1"/>
    <col min="5896" max="5902" width="11.42578125" style="38"/>
    <col min="5903" max="5903" width="13.28515625" style="38" customWidth="1"/>
    <col min="5904" max="6145" width="11.42578125" style="38"/>
    <col min="6146" max="6146" width="36.7109375" style="38" customWidth="1"/>
    <col min="6147" max="6147" width="12.7109375" style="38" customWidth="1"/>
    <col min="6148" max="6148" width="10.7109375" style="38" customWidth="1"/>
    <col min="6149" max="6149" width="12.7109375" style="38" customWidth="1"/>
    <col min="6150" max="6151" width="10.7109375" style="38" customWidth="1"/>
    <col min="6152" max="6158" width="11.42578125" style="38"/>
    <col min="6159" max="6159" width="13.28515625" style="38" customWidth="1"/>
    <col min="6160" max="6401" width="11.42578125" style="38"/>
    <col min="6402" max="6402" width="36.7109375" style="38" customWidth="1"/>
    <col min="6403" max="6403" width="12.7109375" style="38" customWidth="1"/>
    <col min="6404" max="6404" width="10.7109375" style="38" customWidth="1"/>
    <col min="6405" max="6405" width="12.7109375" style="38" customWidth="1"/>
    <col min="6406" max="6407" width="10.7109375" style="38" customWidth="1"/>
    <col min="6408" max="6414" width="11.42578125" style="38"/>
    <col min="6415" max="6415" width="13.28515625" style="38" customWidth="1"/>
    <col min="6416" max="6657" width="11.42578125" style="38"/>
    <col min="6658" max="6658" width="36.7109375" style="38" customWidth="1"/>
    <col min="6659" max="6659" width="12.7109375" style="38" customWidth="1"/>
    <col min="6660" max="6660" width="10.7109375" style="38" customWidth="1"/>
    <col min="6661" max="6661" width="12.7109375" style="38" customWidth="1"/>
    <col min="6662" max="6663" width="10.7109375" style="38" customWidth="1"/>
    <col min="6664" max="6670" width="11.42578125" style="38"/>
    <col min="6671" max="6671" width="13.28515625" style="38" customWidth="1"/>
    <col min="6672" max="6913" width="11.42578125" style="38"/>
    <col min="6914" max="6914" width="36.7109375" style="38" customWidth="1"/>
    <col min="6915" max="6915" width="12.7109375" style="38" customWidth="1"/>
    <col min="6916" max="6916" width="10.7109375" style="38" customWidth="1"/>
    <col min="6917" max="6917" width="12.7109375" style="38" customWidth="1"/>
    <col min="6918" max="6919" width="10.7109375" style="38" customWidth="1"/>
    <col min="6920" max="6926" width="11.42578125" style="38"/>
    <col min="6927" max="6927" width="13.28515625" style="38" customWidth="1"/>
    <col min="6928" max="7169" width="11.42578125" style="38"/>
    <col min="7170" max="7170" width="36.7109375" style="38" customWidth="1"/>
    <col min="7171" max="7171" width="12.7109375" style="38" customWidth="1"/>
    <col min="7172" max="7172" width="10.7109375" style="38" customWidth="1"/>
    <col min="7173" max="7173" width="12.7109375" style="38" customWidth="1"/>
    <col min="7174" max="7175" width="10.7109375" style="38" customWidth="1"/>
    <col min="7176" max="7182" width="11.42578125" style="38"/>
    <col min="7183" max="7183" width="13.28515625" style="38" customWidth="1"/>
    <col min="7184" max="7425" width="11.42578125" style="38"/>
    <col min="7426" max="7426" width="36.7109375" style="38" customWidth="1"/>
    <col min="7427" max="7427" width="12.7109375" style="38" customWidth="1"/>
    <col min="7428" max="7428" width="10.7109375" style="38" customWidth="1"/>
    <col min="7429" max="7429" width="12.7109375" style="38" customWidth="1"/>
    <col min="7430" max="7431" width="10.7109375" style="38" customWidth="1"/>
    <col min="7432" max="7438" width="11.42578125" style="38"/>
    <col min="7439" max="7439" width="13.28515625" style="38" customWidth="1"/>
    <col min="7440" max="7681" width="11.42578125" style="38"/>
    <col min="7682" max="7682" width="36.7109375" style="38" customWidth="1"/>
    <col min="7683" max="7683" width="12.7109375" style="38" customWidth="1"/>
    <col min="7684" max="7684" width="10.7109375" style="38" customWidth="1"/>
    <col min="7685" max="7685" width="12.7109375" style="38" customWidth="1"/>
    <col min="7686" max="7687" width="10.7109375" style="38" customWidth="1"/>
    <col min="7688" max="7694" width="11.42578125" style="38"/>
    <col min="7695" max="7695" width="13.28515625" style="38" customWidth="1"/>
    <col min="7696" max="7937" width="11.42578125" style="38"/>
    <col min="7938" max="7938" width="36.7109375" style="38" customWidth="1"/>
    <col min="7939" max="7939" width="12.7109375" style="38" customWidth="1"/>
    <col min="7940" max="7940" width="10.7109375" style="38" customWidth="1"/>
    <col min="7941" max="7941" width="12.7109375" style="38" customWidth="1"/>
    <col min="7942" max="7943" width="10.7109375" style="38" customWidth="1"/>
    <col min="7944" max="7950" width="11.42578125" style="38"/>
    <col min="7951" max="7951" width="13.28515625" style="38" customWidth="1"/>
    <col min="7952" max="8193" width="11.42578125" style="38"/>
    <col min="8194" max="8194" width="36.7109375" style="38" customWidth="1"/>
    <col min="8195" max="8195" width="12.7109375" style="38" customWidth="1"/>
    <col min="8196" max="8196" width="10.7109375" style="38" customWidth="1"/>
    <col min="8197" max="8197" width="12.7109375" style="38" customWidth="1"/>
    <col min="8198" max="8199" width="10.7109375" style="38" customWidth="1"/>
    <col min="8200" max="8206" width="11.42578125" style="38"/>
    <col min="8207" max="8207" width="13.28515625" style="38" customWidth="1"/>
    <col min="8208" max="8449" width="11.42578125" style="38"/>
    <col min="8450" max="8450" width="36.7109375" style="38" customWidth="1"/>
    <col min="8451" max="8451" width="12.7109375" style="38" customWidth="1"/>
    <col min="8452" max="8452" width="10.7109375" style="38" customWidth="1"/>
    <col min="8453" max="8453" width="12.7109375" style="38" customWidth="1"/>
    <col min="8454" max="8455" width="10.7109375" style="38" customWidth="1"/>
    <col min="8456" max="8462" width="11.42578125" style="38"/>
    <col min="8463" max="8463" width="13.28515625" style="38" customWidth="1"/>
    <col min="8464" max="8705" width="11.42578125" style="38"/>
    <col min="8706" max="8706" width="36.7109375" style="38" customWidth="1"/>
    <col min="8707" max="8707" width="12.7109375" style="38" customWidth="1"/>
    <col min="8708" max="8708" width="10.7109375" style="38" customWidth="1"/>
    <col min="8709" max="8709" width="12.7109375" style="38" customWidth="1"/>
    <col min="8710" max="8711" width="10.7109375" style="38" customWidth="1"/>
    <col min="8712" max="8718" width="11.42578125" style="38"/>
    <col min="8719" max="8719" width="13.28515625" style="38" customWidth="1"/>
    <col min="8720" max="8961" width="11.42578125" style="38"/>
    <col min="8962" max="8962" width="36.7109375" style="38" customWidth="1"/>
    <col min="8963" max="8963" width="12.7109375" style="38" customWidth="1"/>
    <col min="8964" max="8964" width="10.7109375" style="38" customWidth="1"/>
    <col min="8965" max="8965" width="12.7109375" style="38" customWidth="1"/>
    <col min="8966" max="8967" width="10.7109375" style="38" customWidth="1"/>
    <col min="8968" max="8974" width="11.42578125" style="38"/>
    <col min="8975" max="8975" width="13.28515625" style="38" customWidth="1"/>
    <col min="8976" max="9217" width="11.42578125" style="38"/>
    <col min="9218" max="9218" width="36.7109375" style="38" customWidth="1"/>
    <col min="9219" max="9219" width="12.7109375" style="38" customWidth="1"/>
    <col min="9220" max="9220" width="10.7109375" style="38" customWidth="1"/>
    <col min="9221" max="9221" width="12.7109375" style="38" customWidth="1"/>
    <col min="9222" max="9223" width="10.7109375" style="38" customWidth="1"/>
    <col min="9224" max="9230" width="11.42578125" style="38"/>
    <col min="9231" max="9231" width="13.28515625" style="38" customWidth="1"/>
    <col min="9232" max="9473" width="11.42578125" style="38"/>
    <col min="9474" max="9474" width="36.7109375" style="38" customWidth="1"/>
    <col min="9475" max="9475" width="12.7109375" style="38" customWidth="1"/>
    <col min="9476" max="9476" width="10.7109375" style="38" customWidth="1"/>
    <col min="9477" max="9477" width="12.7109375" style="38" customWidth="1"/>
    <col min="9478" max="9479" width="10.7109375" style="38" customWidth="1"/>
    <col min="9480" max="9486" width="11.42578125" style="38"/>
    <col min="9487" max="9487" width="13.28515625" style="38" customWidth="1"/>
    <col min="9488" max="9729" width="11.42578125" style="38"/>
    <col min="9730" max="9730" width="36.7109375" style="38" customWidth="1"/>
    <col min="9731" max="9731" width="12.7109375" style="38" customWidth="1"/>
    <col min="9732" max="9732" width="10.7109375" style="38" customWidth="1"/>
    <col min="9733" max="9733" width="12.7109375" style="38" customWidth="1"/>
    <col min="9734" max="9735" width="10.7109375" style="38" customWidth="1"/>
    <col min="9736" max="9742" width="11.42578125" style="38"/>
    <col min="9743" max="9743" width="13.28515625" style="38" customWidth="1"/>
    <col min="9744" max="9985" width="11.42578125" style="38"/>
    <col min="9986" max="9986" width="36.7109375" style="38" customWidth="1"/>
    <col min="9987" max="9987" width="12.7109375" style="38" customWidth="1"/>
    <col min="9988" max="9988" width="10.7109375" style="38" customWidth="1"/>
    <col min="9989" max="9989" width="12.7109375" style="38" customWidth="1"/>
    <col min="9990" max="9991" width="10.7109375" style="38" customWidth="1"/>
    <col min="9992" max="9998" width="11.42578125" style="38"/>
    <col min="9999" max="9999" width="13.28515625" style="38" customWidth="1"/>
    <col min="10000" max="10241" width="11.42578125" style="38"/>
    <col min="10242" max="10242" width="36.7109375" style="38" customWidth="1"/>
    <col min="10243" max="10243" width="12.7109375" style="38" customWidth="1"/>
    <col min="10244" max="10244" width="10.7109375" style="38" customWidth="1"/>
    <col min="10245" max="10245" width="12.7109375" style="38" customWidth="1"/>
    <col min="10246" max="10247" width="10.7109375" style="38" customWidth="1"/>
    <col min="10248" max="10254" width="11.42578125" style="38"/>
    <col min="10255" max="10255" width="13.28515625" style="38" customWidth="1"/>
    <col min="10256" max="10497" width="11.42578125" style="38"/>
    <col min="10498" max="10498" width="36.7109375" style="38" customWidth="1"/>
    <col min="10499" max="10499" width="12.7109375" style="38" customWidth="1"/>
    <col min="10500" max="10500" width="10.7109375" style="38" customWidth="1"/>
    <col min="10501" max="10501" width="12.7109375" style="38" customWidth="1"/>
    <col min="10502" max="10503" width="10.7109375" style="38" customWidth="1"/>
    <col min="10504" max="10510" width="11.42578125" style="38"/>
    <col min="10511" max="10511" width="13.28515625" style="38" customWidth="1"/>
    <col min="10512" max="10753" width="11.42578125" style="38"/>
    <col min="10754" max="10754" width="36.7109375" style="38" customWidth="1"/>
    <col min="10755" max="10755" width="12.7109375" style="38" customWidth="1"/>
    <col min="10756" max="10756" width="10.7109375" style="38" customWidth="1"/>
    <col min="10757" max="10757" width="12.7109375" style="38" customWidth="1"/>
    <col min="10758" max="10759" width="10.7109375" style="38" customWidth="1"/>
    <col min="10760" max="10766" width="11.42578125" style="38"/>
    <col min="10767" max="10767" width="13.28515625" style="38" customWidth="1"/>
    <col min="10768" max="11009" width="11.42578125" style="38"/>
    <col min="11010" max="11010" width="36.7109375" style="38" customWidth="1"/>
    <col min="11011" max="11011" width="12.7109375" style="38" customWidth="1"/>
    <col min="11012" max="11012" width="10.7109375" style="38" customWidth="1"/>
    <col min="11013" max="11013" width="12.7109375" style="38" customWidth="1"/>
    <col min="11014" max="11015" width="10.7109375" style="38" customWidth="1"/>
    <col min="11016" max="11022" width="11.42578125" style="38"/>
    <col min="11023" max="11023" width="13.28515625" style="38" customWidth="1"/>
    <col min="11024" max="11265" width="11.42578125" style="38"/>
    <col min="11266" max="11266" width="36.7109375" style="38" customWidth="1"/>
    <col min="11267" max="11267" width="12.7109375" style="38" customWidth="1"/>
    <col min="11268" max="11268" width="10.7109375" style="38" customWidth="1"/>
    <col min="11269" max="11269" width="12.7109375" style="38" customWidth="1"/>
    <col min="11270" max="11271" width="10.7109375" style="38" customWidth="1"/>
    <col min="11272" max="11278" width="11.42578125" style="38"/>
    <col min="11279" max="11279" width="13.28515625" style="38" customWidth="1"/>
    <col min="11280" max="11521" width="11.42578125" style="38"/>
    <col min="11522" max="11522" width="36.7109375" style="38" customWidth="1"/>
    <col min="11523" max="11523" width="12.7109375" style="38" customWidth="1"/>
    <col min="11524" max="11524" width="10.7109375" style="38" customWidth="1"/>
    <col min="11525" max="11525" width="12.7109375" style="38" customWidth="1"/>
    <col min="11526" max="11527" width="10.7109375" style="38" customWidth="1"/>
    <col min="11528" max="11534" width="11.42578125" style="38"/>
    <col min="11535" max="11535" width="13.28515625" style="38" customWidth="1"/>
    <col min="11536" max="11777" width="11.42578125" style="38"/>
    <col min="11778" max="11778" width="36.7109375" style="38" customWidth="1"/>
    <col min="11779" max="11779" width="12.7109375" style="38" customWidth="1"/>
    <col min="11780" max="11780" width="10.7109375" style="38" customWidth="1"/>
    <col min="11781" max="11781" width="12.7109375" style="38" customWidth="1"/>
    <col min="11782" max="11783" width="10.7109375" style="38" customWidth="1"/>
    <col min="11784" max="11790" width="11.42578125" style="38"/>
    <col min="11791" max="11791" width="13.28515625" style="38" customWidth="1"/>
    <col min="11792" max="12033" width="11.42578125" style="38"/>
    <col min="12034" max="12034" width="36.7109375" style="38" customWidth="1"/>
    <col min="12035" max="12035" width="12.7109375" style="38" customWidth="1"/>
    <col min="12036" max="12036" width="10.7109375" style="38" customWidth="1"/>
    <col min="12037" max="12037" width="12.7109375" style="38" customWidth="1"/>
    <col min="12038" max="12039" width="10.7109375" style="38" customWidth="1"/>
    <col min="12040" max="12046" width="11.42578125" style="38"/>
    <col min="12047" max="12047" width="13.28515625" style="38" customWidth="1"/>
    <col min="12048" max="12289" width="11.42578125" style="38"/>
    <col min="12290" max="12290" width="36.7109375" style="38" customWidth="1"/>
    <col min="12291" max="12291" width="12.7109375" style="38" customWidth="1"/>
    <col min="12292" max="12292" width="10.7109375" style="38" customWidth="1"/>
    <col min="12293" max="12293" width="12.7109375" style="38" customWidth="1"/>
    <col min="12294" max="12295" width="10.7109375" style="38" customWidth="1"/>
    <col min="12296" max="12302" width="11.42578125" style="38"/>
    <col min="12303" max="12303" width="13.28515625" style="38" customWidth="1"/>
    <col min="12304" max="12545" width="11.42578125" style="38"/>
    <col min="12546" max="12546" width="36.7109375" style="38" customWidth="1"/>
    <col min="12547" max="12547" width="12.7109375" style="38" customWidth="1"/>
    <col min="12548" max="12548" width="10.7109375" style="38" customWidth="1"/>
    <col min="12549" max="12549" width="12.7109375" style="38" customWidth="1"/>
    <col min="12550" max="12551" width="10.7109375" style="38" customWidth="1"/>
    <col min="12552" max="12558" width="11.42578125" style="38"/>
    <col min="12559" max="12559" width="13.28515625" style="38" customWidth="1"/>
    <col min="12560" max="12801" width="11.42578125" style="38"/>
    <col min="12802" max="12802" width="36.7109375" style="38" customWidth="1"/>
    <col min="12803" max="12803" width="12.7109375" style="38" customWidth="1"/>
    <col min="12804" max="12804" width="10.7109375" style="38" customWidth="1"/>
    <col min="12805" max="12805" width="12.7109375" style="38" customWidth="1"/>
    <col min="12806" max="12807" width="10.7109375" style="38" customWidth="1"/>
    <col min="12808" max="12814" width="11.42578125" style="38"/>
    <col min="12815" max="12815" width="13.28515625" style="38" customWidth="1"/>
    <col min="12816" max="13057" width="11.42578125" style="38"/>
    <col min="13058" max="13058" width="36.7109375" style="38" customWidth="1"/>
    <col min="13059" max="13059" width="12.7109375" style="38" customWidth="1"/>
    <col min="13060" max="13060" width="10.7109375" style="38" customWidth="1"/>
    <col min="13061" max="13061" width="12.7109375" style="38" customWidth="1"/>
    <col min="13062" max="13063" width="10.7109375" style="38" customWidth="1"/>
    <col min="13064" max="13070" width="11.42578125" style="38"/>
    <col min="13071" max="13071" width="13.28515625" style="38" customWidth="1"/>
    <col min="13072" max="13313" width="11.42578125" style="38"/>
    <col min="13314" max="13314" width="36.7109375" style="38" customWidth="1"/>
    <col min="13315" max="13315" width="12.7109375" style="38" customWidth="1"/>
    <col min="13316" max="13316" width="10.7109375" style="38" customWidth="1"/>
    <col min="13317" max="13317" width="12.7109375" style="38" customWidth="1"/>
    <col min="13318" max="13319" width="10.7109375" style="38" customWidth="1"/>
    <col min="13320" max="13326" width="11.42578125" style="38"/>
    <col min="13327" max="13327" width="13.28515625" style="38" customWidth="1"/>
    <col min="13328" max="13569" width="11.42578125" style="38"/>
    <col min="13570" max="13570" width="36.7109375" style="38" customWidth="1"/>
    <col min="13571" max="13571" width="12.7109375" style="38" customWidth="1"/>
    <col min="13572" max="13572" width="10.7109375" style="38" customWidth="1"/>
    <col min="13573" max="13573" width="12.7109375" style="38" customWidth="1"/>
    <col min="13574" max="13575" width="10.7109375" style="38" customWidth="1"/>
    <col min="13576" max="13582" width="11.42578125" style="38"/>
    <col min="13583" max="13583" width="13.28515625" style="38" customWidth="1"/>
    <col min="13584" max="13825" width="11.42578125" style="38"/>
    <col min="13826" max="13826" width="36.7109375" style="38" customWidth="1"/>
    <col min="13827" max="13827" width="12.7109375" style="38" customWidth="1"/>
    <col min="13828" max="13828" width="10.7109375" style="38" customWidth="1"/>
    <col min="13829" max="13829" width="12.7109375" style="38" customWidth="1"/>
    <col min="13830" max="13831" width="10.7109375" style="38" customWidth="1"/>
    <col min="13832" max="13838" width="11.42578125" style="38"/>
    <col min="13839" max="13839" width="13.28515625" style="38" customWidth="1"/>
    <col min="13840" max="14081" width="11.42578125" style="38"/>
    <col min="14082" max="14082" width="36.7109375" style="38" customWidth="1"/>
    <col min="14083" max="14083" width="12.7109375" style="38" customWidth="1"/>
    <col min="14084" max="14084" width="10.7109375" style="38" customWidth="1"/>
    <col min="14085" max="14085" width="12.7109375" style="38" customWidth="1"/>
    <col min="14086" max="14087" width="10.7109375" style="38" customWidth="1"/>
    <col min="14088" max="14094" width="11.42578125" style="38"/>
    <col min="14095" max="14095" width="13.28515625" style="38" customWidth="1"/>
    <col min="14096" max="14337" width="11.42578125" style="38"/>
    <col min="14338" max="14338" width="36.7109375" style="38" customWidth="1"/>
    <col min="14339" max="14339" width="12.7109375" style="38" customWidth="1"/>
    <col min="14340" max="14340" width="10.7109375" style="38" customWidth="1"/>
    <col min="14341" max="14341" width="12.7109375" style="38" customWidth="1"/>
    <col min="14342" max="14343" width="10.7109375" style="38" customWidth="1"/>
    <col min="14344" max="14350" width="11.42578125" style="38"/>
    <col min="14351" max="14351" width="13.28515625" style="38" customWidth="1"/>
    <col min="14352" max="14593" width="11.42578125" style="38"/>
    <col min="14594" max="14594" width="36.7109375" style="38" customWidth="1"/>
    <col min="14595" max="14595" width="12.7109375" style="38" customWidth="1"/>
    <col min="14596" max="14596" width="10.7109375" style="38" customWidth="1"/>
    <col min="14597" max="14597" width="12.7109375" style="38" customWidth="1"/>
    <col min="14598" max="14599" width="10.7109375" style="38" customWidth="1"/>
    <col min="14600" max="14606" width="11.42578125" style="38"/>
    <col min="14607" max="14607" width="13.28515625" style="38" customWidth="1"/>
    <col min="14608" max="14849" width="11.42578125" style="38"/>
    <col min="14850" max="14850" width="36.7109375" style="38" customWidth="1"/>
    <col min="14851" max="14851" width="12.7109375" style="38" customWidth="1"/>
    <col min="14852" max="14852" width="10.7109375" style="38" customWidth="1"/>
    <col min="14853" max="14853" width="12.7109375" style="38" customWidth="1"/>
    <col min="14854" max="14855" width="10.7109375" style="38" customWidth="1"/>
    <col min="14856" max="14862" width="11.42578125" style="38"/>
    <col min="14863" max="14863" width="13.28515625" style="38" customWidth="1"/>
    <col min="14864" max="15105" width="11.42578125" style="38"/>
    <col min="15106" max="15106" width="36.7109375" style="38" customWidth="1"/>
    <col min="15107" max="15107" width="12.7109375" style="38" customWidth="1"/>
    <col min="15108" max="15108" width="10.7109375" style="38" customWidth="1"/>
    <col min="15109" max="15109" width="12.7109375" style="38" customWidth="1"/>
    <col min="15110" max="15111" width="10.7109375" style="38" customWidth="1"/>
    <col min="15112" max="15118" width="11.42578125" style="38"/>
    <col min="15119" max="15119" width="13.28515625" style="38" customWidth="1"/>
    <col min="15120" max="15361" width="11.42578125" style="38"/>
    <col min="15362" max="15362" width="36.7109375" style="38" customWidth="1"/>
    <col min="15363" max="15363" width="12.7109375" style="38" customWidth="1"/>
    <col min="15364" max="15364" width="10.7109375" style="38" customWidth="1"/>
    <col min="15365" max="15365" width="12.7109375" style="38" customWidth="1"/>
    <col min="15366" max="15367" width="10.7109375" style="38" customWidth="1"/>
    <col min="15368" max="15374" width="11.42578125" style="38"/>
    <col min="15375" max="15375" width="13.28515625" style="38" customWidth="1"/>
    <col min="15376" max="15617" width="11.42578125" style="38"/>
    <col min="15618" max="15618" width="36.7109375" style="38" customWidth="1"/>
    <col min="15619" max="15619" width="12.7109375" style="38" customWidth="1"/>
    <col min="15620" max="15620" width="10.7109375" style="38" customWidth="1"/>
    <col min="15621" max="15621" width="12.7109375" style="38" customWidth="1"/>
    <col min="15622" max="15623" width="10.7109375" style="38" customWidth="1"/>
    <col min="15624" max="15630" width="11.42578125" style="38"/>
    <col min="15631" max="15631" width="13.28515625" style="38" customWidth="1"/>
    <col min="15632" max="15873" width="11.42578125" style="38"/>
    <col min="15874" max="15874" width="36.7109375" style="38" customWidth="1"/>
    <col min="15875" max="15875" width="12.7109375" style="38" customWidth="1"/>
    <col min="15876" max="15876" width="10.7109375" style="38" customWidth="1"/>
    <col min="15877" max="15877" width="12.7109375" style="38" customWidth="1"/>
    <col min="15878" max="15879" width="10.7109375" style="38" customWidth="1"/>
    <col min="15880" max="15886" width="11.42578125" style="38"/>
    <col min="15887" max="15887" width="13.28515625" style="38" customWidth="1"/>
    <col min="15888" max="16129" width="11.42578125" style="38"/>
    <col min="16130" max="16130" width="36.7109375" style="38" customWidth="1"/>
    <col min="16131" max="16131" width="12.7109375" style="38" customWidth="1"/>
    <col min="16132" max="16132" width="10.7109375" style="38" customWidth="1"/>
    <col min="16133" max="16133" width="12.7109375" style="38" customWidth="1"/>
    <col min="16134" max="16135" width="10.7109375" style="38" customWidth="1"/>
    <col min="16136" max="16142" width="11.42578125" style="38"/>
    <col min="16143" max="16143" width="13.28515625" style="38" customWidth="1"/>
    <col min="16144" max="16384" width="11.42578125" style="38"/>
  </cols>
  <sheetData>
    <row r="1" spans="2:14" ht="15" customHeight="1" x14ac:dyDescent="0.25">
      <c r="B1" s="57"/>
    </row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222" t="s">
        <v>87</v>
      </c>
      <c r="C5" s="222"/>
      <c r="D5" s="222"/>
      <c r="E5" s="222"/>
      <c r="F5" s="222"/>
      <c r="G5" s="222"/>
      <c r="H5" s="58"/>
      <c r="I5" s="222" t="s">
        <v>88</v>
      </c>
      <c r="J5" s="222"/>
      <c r="K5" s="222"/>
      <c r="L5" s="222"/>
      <c r="M5" s="222"/>
      <c r="N5" s="222"/>
    </row>
    <row r="6" spans="2:14" ht="47.25" customHeight="1" x14ac:dyDescent="0.25">
      <c r="B6" s="59" t="s">
        <v>63</v>
      </c>
      <c r="C6" s="40" t="str">
        <f>actualizaciones!$A$3</f>
        <v>acum. agosto 2012</v>
      </c>
      <c r="D6" s="60" t="s">
        <v>49</v>
      </c>
      <c r="E6" s="40" t="str">
        <f>actualizaciones!$A$2</f>
        <v>acum. agosto 2013</v>
      </c>
      <c r="F6" s="60" t="s">
        <v>49</v>
      </c>
      <c r="G6" s="61" t="s">
        <v>50</v>
      </c>
      <c r="H6" s="58"/>
      <c r="I6" s="59" t="s">
        <v>63</v>
      </c>
      <c r="J6" s="40" t="str">
        <f>actualizaciones!$A$3</f>
        <v>acum. agosto 2012</v>
      </c>
      <c r="K6" s="60" t="s">
        <v>49</v>
      </c>
      <c r="L6" s="40" t="str">
        <f>actualizaciones!$A$2</f>
        <v>acum. agosto 2013</v>
      </c>
      <c r="M6" s="60" t="s">
        <v>49</v>
      </c>
      <c r="N6" s="61" t="s">
        <v>50</v>
      </c>
    </row>
    <row r="7" spans="2:14" ht="15" customHeight="1" x14ac:dyDescent="0.25">
      <c r="B7" s="43" t="s">
        <v>64</v>
      </c>
      <c r="C7" s="44"/>
      <c r="D7" s="44"/>
      <c r="E7" s="44"/>
      <c r="F7" s="44"/>
      <c r="G7" s="44"/>
      <c r="H7" s="58"/>
      <c r="I7" s="43" t="s">
        <v>64</v>
      </c>
      <c r="J7" s="44"/>
      <c r="K7" s="44"/>
      <c r="L7" s="44"/>
      <c r="M7" s="44"/>
      <c r="N7" s="44"/>
    </row>
    <row r="8" spans="2:14" ht="15" customHeight="1" x14ac:dyDescent="0.2">
      <c r="B8" s="62" t="s">
        <v>89</v>
      </c>
      <c r="C8" s="63">
        <v>9838289</v>
      </c>
      <c r="D8" s="47">
        <f>C8/$C$8</f>
        <v>1</v>
      </c>
      <c r="E8" s="63">
        <v>9605506</v>
      </c>
      <c r="F8" s="47">
        <f>E8/$E$8</f>
        <v>1</v>
      </c>
      <c r="G8" s="47">
        <f>(E8-C8)/C8</f>
        <v>-2.3660923154422482E-2</v>
      </c>
      <c r="H8" s="58"/>
      <c r="I8" s="62" t="s">
        <v>89</v>
      </c>
      <c r="J8" s="63">
        <v>8004876</v>
      </c>
      <c r="K8" s="47">
        <f>J8/$J$8</f>
        <v>1</v>
      </c>
      <c r="L8" s="63">
        <v>7850262</v>
      </c>
      <c r="M8" s="47">
        <f>L8/$L$8</f>
        <v>1</v>
      </c>
      <c r="N8" s="47">
        <f>(L8-J8)/J8</f>
        <v>-1.931497752120083E-2</v>
      </c>
    </row>
    <row r="9" spans="2:14" ht="15" customHeight="1" x14ac:dyDescent="0.25">
      <c r="B9" s="43" t="s">
        <v>66</v>
      </c>
      <c r="C9" s="44"/>
      <c r="D9" s="44"/>
      <c r="E9" s="44"/>
      <c r="F9" s="50"/>
      <c r="G9" s="50"/>
      <c r="H9" s="58"/>
      <c r="I9" s="43" t="s">
        <v>66</v>
      </c>
      <c r="J9" s="44"/>
      <c r="K9" s="44"/>
      <c r="L9" s="44"/>
      <c r="M9" s="50"/>
      <c r="N9" s="50"/>
    </row>
    <row r="10" spans="2:14" ht="15" customHeight="1" x14ac:dyDescent="0.2">
      <c r="B10" s="64" t="s">
        <v>67</v>
      </c>
      <c r="C10" s="65">
        <v>6591860</v>
      </c>
      <c r="D10" s="66">
        <f>C10/$C$8</f>
        <v>0.67002097620836309</v>
      </c>
      <c r="E10" s="65">
        <v>6489323</v>
      </c>
      <c r="F10" s="66">
        <f>E10/$E$8</f>
        <v>0.67558367044901124</v>
      </c>
      <c r="G10" s="66">
        <f>(E10-C10)/C10</f>
        <v>-1.5555093706480417E-2</v>
      </c>
      <c r="H10" s="58"/>
      <c r="I10" s="64" t="s">
        <v>67</v>
      </c>
      <c r="J10" s="65">
        <v>3864204</v>
      </c>
      <c r="K10" s="66">
        <f t="shared" ref="K10:K14" si="0">J10/$J$8</f>
        <v>0.48273127528771215</v>
      </c>
      <c r="L10" s="65">
        <v>3850106</v>
      </c>
      <c r="M10" s="66">
        <f t="shared" ref="M10:M14" si="1">L10/$L$8</f>
        <v>0.49044299413191561</v>
      </c>
      <c r="N10" s="66">
        <f>(L10-J10)/J10</f>
        <v>-3.6483581094579891E-3</v>
      </c>
    </row>
    <row r="11" spans="2:14" ht="15" customHeight="1" x14ac:dyDescent="0.2">
      <c r="B11" s="67" t="s">
        <v>68</v>
      </c>
      <c r="C11" s="68">
        <v>1093324</v>
      </c>
      <c r="D11" s="53">
        <f>C11/$C$8</f>
        <v>0.11112948603156504</v>
      </c>
      <c r="E11" s="68">
        <v>1250757</v>
      </c>
      <c r="F11" s="53">
        <f>E11/$E$8</f>
        <v>0.13021250520274519</v>
      </c>
      <c r="G11" s="54">
        <f>(E11-C11)/C11</f>
        <v>0.14399482678510669</v>
      </c>
      <c r="H11" s="58"/>
      <c r="I11" s="67" t="s">
        <v>68</v>
      </c>
      <c r="J11" s="68">
        <v>445283</v>
      </c>
      <c r="K11" s="53">
        <f t="shared" si="0"/>
        <v>5.5626470666128996E-2</v>
      </c>
      <c r="L11" s="68">
        <v>424656</v>
      </c>
      <c r="M11" s="53">
        <f t="shared" si="1"/>
        <v>5.4094500285468181E-2</v>
      </c>
      <c r="N11" s="54">
        <f>(L11-J11)/J11</f>
        <v>-4.6323349420480907E-2</v>
      </c>
    </row>
    <row r="12" spans="2:14" ht="15" customHeight="1" x14ac:dyDescent="0.2">
      <c r="B12" s="67" t="s">
        <v>69</v>
      </c>
      <c r="C12" s="68">
        <v>4322214</v>
      </c>
      <c r="D12" s="53">
        <f>C12/$C$8</f>
        <v>0.43932578113938309</v>
      </c>
      <c r="E12" s="68">
        <v>4150583</v>
      </c>
      <c r="F12" s="53">
        <f>E12/$E$8</f>
        <v>0.43210456586045543</v>
      </c>
      <c r="G12" s="54">
        <f>(E12-C12)/C12</f>
        <v>-3.9709047261426669E-2</v>
      </c>
      <c r="H12" s="58"/>
      <c r="I12" s="67" t="s">
        <v>69</v>
      </c>
      <c r="J12" s="68">
        <v>2320062</v>
      </c>
      <c r="K12" s="53">
        <f t="shared" si="0"/>
        <v>0.28983109794580203</v>
      </c>
      <c r="L12" s="68">
        <v>2285005</v>
      </c>
      <c r="M12" s="53">
        <f t="shared" si="1"/>
        <v>0.2910737246731383</v>
      </c>
      <c r="N12" s="54">
        <f>(L12-J12)/J12</f>
        <v>-1.5110372050402101E-2</v>
      </c>
    </row>
    <row r="13" spans="2:14" ht="15" customHeight="1" x14ac:dyDescent="0.2">
      <c r="B13" s="67" t="s">
        <v>70</v>
      </c>
      <c r="C13" s="68">
        <v>1073219</v>
      </c>
      <c r="D13" s="53">
        <f>C13/$C$8</f>
        <v>0.10908593963848795</v>
      </c>
      <c r="E13" s="68">
        <v>981618</v>
      </c>
      <c r="F13" s="53">
        <f>E13/$E$8</f>
        <v>0.10219326290567098</v>
      </c>
      <c r="G13" s="54">
        <f>(E13-C13)/C13</f>
        <v>-8.5351638388809742E-2</v>
      </c>
      <c r="H13" s="58"/>
      <c r="I13" s="67" t="s">
        <v>70</v>
      </c>
      <c r="J13" s="68">
        <v>1028471</v>
      </c>
      <c r="K13" s="53">
        <f t="shared" si="0"/>
        <v>0.12848056609496511</v>
      </c>
      <c r="L13" s="68">
        <v>1068665</v>
      </c>
      <c r="M13" s="53">
        <f t="shared" si="1"/>
        <v>0.1361311253051172</v>
      </c>
      <c r="N13" s="54">
        <f>(L13-J13)/J13</f>
        <v>3.9081315856256522E-2</v>
      </c>
    </row>
    <row r="14" spans="2:14" ht="15" customHeight="1" x14ac:dyDescent="0.2">
      <c r="B14" s="67" t="s">
        <v>71</v>
      </c>
      <c r="C14" s="68">
        <v>103103</v>
      </c>
      <c r="D14" s="53">
        <f>C14/$C$8</f>
        <v>1.0479769398926989E-2</v>
      </c>
      <c r="E14" s="68">
        <v>106365</v>
      </c>
      <c r="F14" s="53">
        <f>E14/$E$8</f>
        <v>1.107333648013962E-2</v>
      </c>
      <c r="G14" s="54">
        <f>(E14-C14)/C14</f>
        <v>3.1638264647973383E-2</v>
      </c>
      <c r="H14" s="58"/>
      <c r="I14" s="67" t="s">
        <v>71</v>
      </c>
      <c r="J14" s="68">
        <v>70388</v>
      </c>
      <c r="K14" s="53">
        <f t="shared" si="0"/>
        <v>8.7931405808159922E-3</v>
      </c>
      <c r="L14" s="68">
        <v>71780</v>
      </c>
      <c r="M14" s="53">
        <f t="shared" si="1"/>
        <v>9.1436438681919158E-3</v>
      </c>
      <c r="N14" s="54">
        <f>(L14-J14)/J14</f>
        <v>1.9776098198556573E-2</v>
      </c>
    </row>
    <row r="15" spans="2:14" ht="15" customHeight="1" x14ac:dyDescent="0.25">
      <c r="B15" s="43" t="s">
        <v>72</v>
      </c>
      <c r="C15" s="44"/>
      <c r="D15" s="44"/>
      <c r="E15" s="44"/>
      <c r="F15" s="50"/>
      <c r="G15" s="50"/>
      <c r="H15" s="58"/>
      <c r="I15" s="43" t="s">
        <v>72</v>
      </c>
      <c r="J15" s="44"/>
      <c r="K15" s="44"/>
      <c r="L15" s="44"/>
      <c r="M15" s="50"/>
      <c r="N15" s="50"/>
    </row>
    <row r="16" spans="2:14" ht="15" customHeight="1" x14ac:dyDescent="0.2">
      <c r="B16" s="64" t="s">
        <v>73</v>
      </c>
      <c r="C16" s="65">
        <v>3246429</v>
      </c>
      <c r="D16" s="66">
        <f>C16/$C$8</f>
        <v>0.32997902379163696</v>
      </c>
      <c r="E16" s="65">
        <v>3116183</v>
      </c>
      <c r="F16" s="66">
        <f>E16/$E$8</f>
        <v>0.32441632955098876</v>
      </c>
      <c r="G16" s="66">
        <f>(E16-C16)/C16</f>
        <v>-4.0119774681657908E-2</v>
      </c>
      <c r="H16" s="58"/>
      <c r="I16" s="64" t="s">
        <v>73</v>
      </c>
      <c r="J16" s="65">
        <v>4140672</v>
      </c>
      <c r="K16" s="66">
        <f>J16/$J$8</f>
        <v>0.51726872471228791</v>
      </c>
      <c r="L16" s="65">
        <v>4000156</v>
      </c>
      <c r="M16" s="66">
        <f>L16/$L$8</f>
        <v>0.50955700586808439</v>
      </c>
      <c r="N16" s="66">
        <f>(L16-J16)/J16</f>
        <v>-3.3935554422084145E-2</v>
      </c>
    </row>
    <row r="17" spans="2:16" ht="15" customHeight="1" x14ac:dyDescent="0.2">
      <c r="B17" s="224" t="s">
        <v>74</v>
      </c>
      <c r="C17" s="224"/>
      <c r="D17" s="224"/>
      <c r="E17" s="224"/>
      <c r="F17" s="224"/>
      <c r="G17" s="224"/>
      <c r="H17" s="58"/>
      <c r="I17" s="224" t="s">
        <v>74</v>
      </c>
      <c r="J17" s="224"/>
      <c r="K17" s="224"/>
      <c r="L17" s="224"/>
      <c r="M17" s="224"/>
      <c r="N17" s="224"/>
    </row>
    <row r="18" spans="2:16" ht="20.100000000000001" customHeight="1" thickBot="1" x14ac:dyDescent="0.3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spans="2:16" ht="36" customHeight="1" thickBot="1" x14ac:dyDescent="0.3">
      <c r="B19" s="222" t="s">
        <v>90</v>
      </c>
      <c r="C19" s="222"/>
      <c r="D19" s="222"/>
      <c r="E19" s="222"/>
      <c r="F19" s="222"/>
      <c r="G19" s="222"/>
      <c r="H19" s="58"/>
      <c r="I19" s="222" t="s">
        <v>91</v>
      </c>
      <c r="J19" s="222"/>
      <c r="K19" s="222"/>
      <c r="L19" s="222"/>
      <c r="M19" s="222"/>
      <c r="N19" s="222"/>
      <c r="P19" s="36" t="s">
        <v>45</v>
      </c>
    </row>
    <row r="20" spans="2:16" ht="48" customHeight="1" x14ac:dyDescent="0.25">
      <c r="B20" s="59" t="s">
        <v>63</v>
      </c>
      <c r="C20" s="40" t="str">
        <f>actualizaciones!$A$3</f>
        <v>acum. agosto 2012</v>
      </c>
      <c r="D20" s="60" t="s">
        <v>49</v>
      </c>
      <c r="E20" s="40" t="str">
        <f>actualizaciones!$A$2</f>
        <v>acum. agosto 2013</v>
      </c>
      <c r="F20" s="60" t="s">
        <v>49</v>
      </c>
      <c r="G20" s="61" t="s">
        <v>50</v>
      </c>
      <c r="H20" s="58"/>
      <c r="I20" s="59" t="s">
        <v>63</v>
      </c>
      <c r="J20" s="40" t="str">
        <f>actualizaciones!$A$3</f>
        <v>acum. agosto 2012</v>
      </c>
      <c r="K20" s="60" t="s">
        <v>49</v>
      </c>
      <c r="L20" s="40" t="str">
        <f>actualizaciones!$A$2</f>
        <v>acum. agosto 2013</v>
      </c>
      <c r="M20" s="60" t="s">
        <v>49</v>
      </c>
      <c r="N20" s="61" t="s">
        <v>50</v>
      </c>
    </row>
    <row r="21" spans="2:16" ht="15" customHeight="1" x14ac:dyDescent="0.25">
      <c r="B21" s="43" t="s">
        <v>64</v>
      </c>
      <c r="C21" s="44"/>
      <c r="D21" s="44"/>
      <c r="E21" s="44"/>
      <c r="F21" s="44"/>
      <c r="G21" s="44"/>
      <c r="H21" s="58"/>
      <c r="I21" s="43" t="s">
        <v>64</v>
      </c>
      <c r="J21" s="44"/>
      <c r="K21" s="44"/>
      <c r="L21" s="44"/>
      <c r="M21" s="44"/>
      <c r="N21" s="44"/>
    </row>
    <row r="22" spans="2:16" ht="15" customHeight="1" x14ac:dyDescent="0.2">
      <c r="B22" s="62" t="s">
        <v>89</v>
      </c>
      <c r="C22" s="63">
        <v>3520481</v>
      </c>
      <c r="D22" s="47">
        <f>C22/$C$22</f>
        <v>1</v>
      </c>
      <c r="E22" s="63">
        <v>3616794</v>
      </c>
      <c r="F22" s="47">
        <f>E22/$E$22</f>
        <v>1</v>
      </c>
      <c r="G22" s="47">
        <f>(E22-C22)/C22</f>
        <v>2.7357909331139695E-2</v>
      </c>
      <c r="H22" s="58"/>
      <c r="I22" s="62" t="s">
        <v>89</v>
      </c>
      <c r="J22" s="63">
        <v>247831</v>
      </c>
      <c r="K22" s="47">
        <f>J22/$J$22</f>
        <v>1</v>
      </c>
      <c r="L22" s="63">
        <v>251468</v>
      </c>
      <c r="M22" s="47">
        <f>L22/$L$22</f>
        <v>1</v>
      </c>
      <c r="N22" s="47">
        <f>(L22-J22)/J22</f>
        <v>1.4675323103243742E-2</v>
      </c>
    </row>
    <row r="23" spans="2:16" ht="15" customHeight="1" x14ac:dyDescent="0.25">
      <c r="B23" s="43" t="s">
        <v>66</v>
      </c>
      <c r="C23" s="44"/>
      <c r="D23" s="44"/>
      <c r="E23" s="44"/>
      <c r="F23" s="50"/>
      <c r="G23" s="50"/>
      <c r="H23" s="58"/>
      <c r="I23" s="43" t="s">
        <v>66</v>
      </c>
      <c r="J23" s="44"/>
      <c r="K23" s="44"/>
      <c r="L23" s="44"/>
      <c r="M23" s="50"/>
      <c r="N23" s="50"/>
    </row>
    <row r="24" spans="2:16" ht="15" customHeight="1" x14ac:dyDescent="0.2">
      <c r="B24" s="64" t="s">
        <v>67</v>
      </c>
      <c r="C24" s="65">
        <v>2626171</v>
      </c>
      <c r="D24" s="66">
        <f t="shared" ref="D24:D27" si="2">C24/$C$22</f>
        <v>0.74596937179891043</v>
      </c>
      <c r="E24" s="65">
        <v>2637109</v>
      </c>
      <c r="F24" s="66">
        <f t="shared" ref="F24:F27" si="3">E24/$E$22</f>
        <v>0.72912889149893523</v>
      </c>
      <c r="G24" s="66">
        <f>(E24-C24)/C24</f>
        <v>4.1649991565667274E-3</v>
      </c>
      <c r="H24" s="58"/>
      <c r="I24" s="64" t="s">
        <v>67</v>
      </c>
      <c r="J24" s="65">
        <v>247831</v>
      </c>
      <c r="K24" s="66">
        <f t="shared" ref="K24:K28" si="4">J24/$J$22</f>
        <v>1</v>
      </c>
      <c r="L24" s="65">
        <v>251468</v>
      </c>
      <c r="M24" s="66">
        <f t="shared" ref="M24:M28" si="5">L24/$L$22</f>
        <v>1</v>
      </c>
      <c r="N24" s="66">
        <f>(L24-J24)/J24</f>
        <v>1.4675323103243742E-2</v>
      </c>
    </row>
    <row r="25" spans="2:16" ht="15" customHeight="1" x14ac:dyDescent="0.2">
      <c r="B25" s="67" t="s">
        <v>77</v>
      </c>
      <c r="C25" s="68">
        <v>2266243</v>
      </c>
      <c r="D25" s="53">
        <f t="shared" si="2"/>
        <v>0.64373106970325933</v>
      </c>
      <c r="E25" s="68">
        <v>2295937</v>
      </c>
      <c r="F25" s="53">
        <f t="shared" si="3"/>
        <v>0.63479894071932219</v>
      </c>
      <c r="G25" s="54">
        <f>(E25-C25)/C25</f>
        <v>1.3102743174496292E-2</v>
      </c>
      <c r="H25" s="58"/>
      <c r="I25" s="67" t="s">
        <v>77</v>
      </c>
      <c r="J25" s="68">
        <v>80080</v>
      </c>
      <c r="K25" s="53">
        <f t="shared" si="4"/>
        <v>0.32312341878134698</v>
      </c>
      <c r="L25" s="68">
        <v>103881</v>
      </c>
      <c r="M25" s="53">
        <f t="shared" si="5"/>
        <v>0.41309828685956068</v>
      </c>
      <c r="N25" s="54">
        <f>(L25-J25)/J25</f>
        <v>0.29721528471528469</v>
      </c>
    </row>
    <row r="26" spans="2:16" ht="15" customHeight="1" x14ac:dyDescent="0.2">
      <c r="B26" s="67" t="s">
        <v>70</v>
      </c>
      <c r="C26" s="68">
        <v>335873</v>
      </c>
      <c r="D26" s="53">
        <f t="shared" si="2"/>
        <v>9.5405428974052131E-2</v>
      </c>
      <c r="E26" s="68">
        <v>319697</v>
      </c>
      <c r="F26" s="53">
        <f t="shared" si="3"/>
        <v>8.8392371807739123E-2</v>
      </c>
      <c r="G26" s="54">
        <f>(E26-C26)/C26</f>
        <v>-4.8161060877176788E-2</v>
      </c>
      <c r="H26" s="58"/>
      <c r="I26" s="67" t="s">
        <v>70</v>
      </c>
      <c r="J26" s="68">
        <v>85957</v>
      </c>
      <c r="K26" s="53">
        <f t="shared" si="4"/>
        <v>0.34683715919315983</v>
      </c>
      <c r="L26" s="68">
        <v>86218</v>
      </c>
      <c r="M26" s="53">
        <f t="shared" si="5"/>
        <v>0.34285873351678942</v>
      </c>
      <c r="N26" s="54">
        <f>(L26-J26)/J26</f>
        <v>3.0364019218911782E-3</v>
      </c>
    </row>
    <row r="27" spans="2:16" ht="15" customHeight="1" x14ac:dyDescent="0.2">
      <c r="B27" s="67" t="s">
        <v>71</v>
      </c>
      <c r="C27" s="68">
        <v>24055</v>
      </c>
      <c r="D27" s="53">
        <f t="shared" si="2"/>
        <v>6.8328731215990084E-3</v>
      </c>
      <c r="E27" s="68">
        <v>21475</v>
      </c>
      <c r="F27" s="53">
        <f t="shared" si="3"/>
        <v>5.9375789718739856E-3</v>
      </c>
      <c r="G27" s="54">
        <f>(E27-C27)/C27</f>
        <v>-0.10725420910413636</v>
      </c>
      <c r="H27" s="58"/>
      <c r="I27" s="67" t="s">
        <v>78</v>
      </c>
      <c r="J27" s="68">
        <v>62750</v>
      </c>
      <c r="K27" s="53">
        <f t="shared" si="4"/>
        <v>0.25319673487174726</v>
      </c>
      <c r="L27" s="68">
        <v>40652</v>
      </c>
      <c r="M27" s="53">
        <f t="shared" si="5"/>
        <v>0.161658739879428</v>
      </c>
      <c r="N27" s="54">
        <f>(L27-J27)/J27</f>
        <v>-0.35215936254980079</v>
      </c>
    </row>
    <row r="28" spans="2:16" ht="15" customHeight="1" x14ac:dyDescent="0.2">
      <c r="B28" s="43" t="s">
        <v>72</v>
      </c>
      <c r="C28" s="44"/>
      <c r="D28" s="44"/>
      <c r="E28" s="44"/>
      <c r="F28" s="50"/>
      <c r="G28" s="50"/>
      <c r="H28" s="58"/>
      <c r="I28" s="67" t="s">
        <v>79</v>
      </c>
      <c r="J28" s="68">
        <v>19044</v>
      </c>
      <c r="K28" s="53">
        <f t="shared" si="4"/>
        <v>7.6842687153745898E-2</v>
      </c>
      <c r="L28" s="68">
        <v>20717</v>
      </c>
      <c r="M28" s="53">
        <f t="shared" si="5"/>
        <v>8.2384239744221932E-2</v>
      </c>
      <c r="N28" s="54">
        <f>(L28-J28)/J28</f>
        <v>8.7849191346355812E-2</v>
      </c>
    </row>
    <row r="29" spans="2:16" ht="15" customHeight="1" x14ac:dyDescent="0.2">
      <c r="B29" s="64" t="s">
        <v>73</v>
      </c>
      <c r="C29" s="65">
        <v>894310</v>
      </c>
      <c r="D29" s="66">
        <f>C29/$C$22</f>
        <v>0.25403062820108957</v>
      </c>
      <c r="E29" s="65">
        <v>979685</v>
      </c>
      <c r="F29" s="66">
        <f>E29/$E$22</f>
        <v>0.27087110850106477</v>
      </c>
      <c r="G29" s="66">
        <f>(E29-C29)/C29</f>
        <v>9.5464659905401927E-2</v>
      </c>
      <c r="H29" s="58"/>
      <c r="I29" s="43" t="s">
        <v>72</v>
      </c>
      <c r="J29" s="44"/>
      <c r="K29" s="44"/>
      <c r="L29" s="44"/>
      <c r="M29" s="50"/>
      <c r="N29" s="50"/>
    </row>
    <row r="30" spans="2:16" ht="15" customHeight="1" x14ac:dyDescent="0.2">
      <c r="B30" s="224" t="s">
        <v>74</v>
      </c>
      <c r="C30" s="224"/>
      <c r="D30" s="224"/>
      <c r="E30" s="224"/>
      <c r="F30" s="224"/>
      <c r="G30" s="224"/>
      <c r="H30" s="58"/>
      <c r="I30" s="64" t="s">
        <v>73</v>
      </c>
      <c r="J30" s="65">
        <v>0</v>
      </c>
      <c r="K30" s="66">
        <f>J30/$J$22</f>
        <v>0</v>
      </c>
      <c r="L30" s="65">
        <v>0</v>
      </c>
      <c r="M30" s="66">
        <f>L30/$L$22</f>
        <v>0</v>
      </c>
      <c r="N30" s="69" t="str">
        <f>IFERROR((L30-J30)/J30,"-")</f>
        <v>-</v>
      </c>
    </row>
    <row r="31" spans="2:16" ht="15" customHeight="1" x14ac:dyDescent="0.2">
      <c r="B31" s="58"/>
      <c r="C31" s="58"/>
      <c r="D31" s="58"/>
      <c r="E31" s="58"/>
      <c r="F31" s="58"/>
      <c r="G31" s="58"/>
      <c r="H31" s="58"/>
      <c r="I31" s="224" t="s">
        <v>74</v>
      </c>
      <c r="J31" s="224"/>
      <c r="K31" s="224"/>
      <c r="L31" s="224"/>
      <c r="M31" s="224"/>
      <c r="N31" s="224"/>
    </row>
    <row r="32" spans="2:16" x14ac:dyDescent="0.25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2:14" x14ac:dyDescent="0.25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</row>
    <row r="34" spans="2:14" ht="36" customHeight="1" x14ac:dyDescent="0.25">
      <c r="B34" s="222" t="s">
        <v>92</v>
      </c>
      <c r="C34" s="222"/>
      <c r="D34" s="222"/>
      <c r="E34" s="222"/>
      <c r="F34" s="222"/>
      <c r="G34" s="222"/>
      <c r="H34" s="58"/>
      <c r="I34" s="58"/>
    </row>
    <row r="35" spans="2:14" ht="18" customHeight="1" x14ac:dyDescent="0.25">
      <c r="B35" s="222"/>
      <c r="C35" s="222"/>
      <c r="D35" s="222"/>
      <c r="E35" s="222"/>
      <c r="F35" s="222"/>
      <c r="G35" s="222"/>
      <c r="H35" s="58"/>
      <c r="I35" s="58"/>
    </row>
    <row r="36" spans="2:14" ht="42.75" customHeight="1" x14ac:dyDescent="0.25">
      <c r="B36" s="59" t="s">
        <v>63</v>
      </c>
      <c r="C36" s="40" t="str">
        <f>actualizaciones!$A$3</f>
        <v>acum. agosto 2012</v>
      </c>
      <c r="D36" s="60" t="s">
        <v>49</v>
      </c>
      <c r="E36" s="40" t="str">
        <f>actualizaciones!$A$2</f>
        <v>acum. agosto 2013</v>
      </c>
      <c r="F36" s="60" t="s">
        <v>49</v>
      </c>
      <c r="G36" s="61" t="s">
        <v>50</v>
      </c>
      <c r="H36" s="58"/>
      <c r="I36" s="58"/>
    </row>
    <row r="37" spans="2:14" ht="15" customHeight="1" x14ac:dyDescent="0.25">
      <c r="B37" s="43" t="s">
        <v>64</v>
      </c>
      <c r="C37" s="44"/>
      <c r="D37" s="44"/>
      <c r="E37" s="44"/>
      <c r="F37" s="44"/>
      <c r="G37" s="44"/>
      <c r="H37" s="58"/>
      <c r="I37" s="58"/>
    </row>
    <row r="38" spans="2:14" ht="15" customHeight="1" x14ac:dyDescent="0.2">
      <c r="B38" s="62" t="s">
        <v>89</v>
      </c>
      <c r="C38" s="63">
        <v>25802933</v>
      </c>
      <c r="D38" s="47">
        <f>C38/$C$38</f>
        <v>1</v>
      </c>
      <c r="E38" s="63">
        <v>25455386</v>
      </c>
      <c r="F38" s="47">
        <f>E38/$E$38</f>
        <v>1</v>
      </c>
      <c r="G38" s="47">
        <f>E38/C38-1</f>
        <v>-1.3469282736191301E-2</v>
      </c>
      <c r="H38" s="58"/>
      <c r="I38" s="58"/>
    </row>
    <row r="39" spans="2:14" ht="15" customHeight="1" x14ac:dyDescent="0.25">
      <c r="B39" s="43" t="s">
        <v>66</v>
      </c>
      <c r="C39" s="44"/>
      <c r="D39" s="44"/>
      <c r="E39" s="44"/>
      <c r="F39" s="50"/>
      <c r="G39" s="50"/>
      <c r="H39" s="58"/>
      <c r="I39" s="58"/>
    </row>
    <row r="40" spans="2:14" ht="15" customHeight="1" x14ac:dyDescent="0.2">
      <c r="B40" s="64" t="s">
        <v>67</v>
      </c>
      <c r="C40" s="65">
        <v>15792111</v>
      </c>
      <c r="D40" s="66">
        <f t="shared" ref="D40:D45" si="6">C40/$C$38</f>
        <v>0.61202774893846368</v>
      </c>
      <c r="E40" s="65">
        <v>15646107</v>
      </c>
      <c r="F40" s="66">
        <f t="shared" ref="F40:F45" si="7">E40/$E$38</f>
        <v>0.6146481927243217</v>
      </c>
      <c r="G40" s="66">
        <f t="shared" ref="G40:G45" si="8">E40/C40-1</f>
        <v>-9.2453757448893725E-3</v>
      </c>
      <c r="H40" s="58"/>
      <c r="I40" s="58"/>
    </row>
    <row r="41" spans="2:14" ht="15" customHeight="1" x14ac:dyDescent="0.2">
      <c r="B41" s="67" t="s">
        <v>68</v>
      </c>
      <c r="C41" s="68">
        <v>2257329</v>
      </c>
      <c r="D41" s="53">
        <f t="shared" si="6"/>
        <v>8.7483426787179575E-2</v>
      </c>
      <c r="E41" s="68">
        <v>2420104</v>
      </c>
      <c r="F41" s="53">
        <f t="shared" si="7"/>
        <v>9.5072374860078732E-2</v>
      </c>
      <c r="G41" s="54">
        <f t="shared" si="8"/>
        <v>7.2109559572397286E-2</v>
      </c>
      <c r="H41" s="58"/>
      <c r="I41" s="58"/>
    </row>
    <row r="42" spans="2:14" ht="15" customHeight="1" x14ac:dyDescent="0.2">
      <c r="B42" s="67" t="s">
        <v>69</v>
      </c>
      <c r="C42" s="68">
        <v>10202775</v>
      </c>
      <c r="D42" s="53">
        <f t="shared" si="6"/>
        <v>0.39541144411761253</v>
      </c>
      <c r="E42" s="68">
        <v>10064805</v>
      </c>
      <c r="F42" s="53">
        <f t="shared" si="7"/>
        <v>0.39538999722887724</v>
      </c>
      <c r="G42" s="54">
        <f t="shared" si="8"/>
        <v>-1.352279159346359E-2</v>
      </c>
      <c r="H42" s="58"/>
      <c r="I42" s="58"/>
    </row>
    <row r="43" spans="2:14" ht="15" customHeight="1" x14ac:dyDescent="0.2">
      <c r="B43" s="67" t="s">
        <v>70</v>
      </c>
      <c r="C43" s="68">
        <v>2945692</v>
      </c>
      <c r="D43" s="53">
        <f t="shared" si="6"/>
        <v>0.11416113044203154</v>
      </c>
      <c r="E43" s="68">
        <v>2794585</v>
      </c>
      <c r="F43" s="53">
        <f t="shared" si="7"/>
        <v>0.10978364264442897</v>
      </c>
      <c r="G43" s="54">
        <f t="shared" si="8"/>
        <v>-5.1297623784156698E-2</v>
      </c>
      <c r="H43" s="58"/>
      <c r="I43" s="58"/>
    </row>
    <row r="44" spans="2:14" ht="15" customHeight="1" x14ac:dyDescent="0.2">
      <c r="B44" s="67" t="s">
        <v>78</v>
      </c>
      <c r="C44" s="68">
        <v>241885</v>
      </c>
      <c r="D44" s="53">
        <f t="shared" si="6"/>
        <v>9.3743219036378535E-3</v>
      </c>
      <c r="E44" s="68">
        <v>245488</v>
      </c>
      <c r="F44" s="53">
        <f t="shared" si="7"/>
        <v>9.6438529747692684E-3</v>
      </c>
      <c r="G44" s="54">
        <f t="shared" si="8"/>
        <v>1.4895508196043572E-2</v>
      </c>
      <c r="H44" s="58"/>
      <c r="I44" s="58"/>
    </row>
    <row r="45" spans="2:14" ht="15" customHeight="1" x14ac:dyDescent="0.2">
      <c r="B45" s="67" t="s">
        <v>79</v>
      </c>
      <c r="C45" s="68">
        <v>144430</v>
      </c>
      <c r="D45" s="53">
        <f t="shared" si="6"/>
        <v>5.597425688002213E-3</v>
      </c>
      <c r="E45" s="68">
        <v>121125</v>
      </c>
      <c r="F45" s="53">
        <f t="shared" si="7"/>
        <v>4.7583250161675021E-3</v>
      </c>
      <c r="G45" s="54">
        <f t="shared" si="8"/>
        <v>-0.1613584435366614</v>
      </c>
      <c r="H45" s="58"/>
      <c r="I45" s="58"/>
    </row>
    <row r="46" spans="2:14" ht="15" customHeight="1" x14ac:dyDescent="0.25">
      <c r="B46" s="43" t="s">
        <v>72</v>
      </c>
      <c r="C46" s="44"/>
      <c r="D46" s="44"/>
      <c r="E46" s="44"/>
      <c r="F46" s="50"/>
      <c r="G46" s="50"/>
      <c r="H46" s="58"/>
      <c r="I46" s="58"/>
    </row>
    <row r="47" spans="2:14" ht="15" customHeight="1" x14ac:dyDescent="0.2">
      <c r="B47" s="64" t="s">
        <v>73</v>
      </c>
      <c r="C47" s="65">
        <v>10010822</v>
      </c>
      <c r="D47" s="66">
        <f>C47/$C$38</f>
        <v>0.38797225106153632</v>
      </c>
      <c r="E47" s="65">
        <v>9809279</v>
      </c>
      <c r="F47" s="66">
        <f>E47/$E$38</f>
        <v>0.3853518072756783</v>
      </c>
      <c r="G47" s="66">
        <f>E47/C47-1</f>
        <v>-2.0132512594869811E-2</v>
      </c>
      <c r="H47" s="58"/>
      <c r="I47" s="58"/>
    </row>
    <row r="48" spans="2:14" ht="15" customHeight="1" x14ac:dyDescent="0.2">
      <c r="B48" s="224" t="s">
        <v>74</v>
      </c>
      <c r="C48" s="224"/>
      <c r="D48" s="224"/>
      <c r="E48" s="224"/>
      <c r="F48" s="224"/>
      <c r="G48" s="224"/>
      <c r="H48" s="58"/>
      <c r="I48" s="58"/>
    </row>
    <row r="49" ht="15" customHeight="1" x14ac:dyDescent="0.25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pernocta munic y cate'!A1" tooltip="Ir a gráfica" display="Gráfica"/>
  </hyperlinks>
  <printOptions horizontalCentered="1" verticalCentered="1"/>
  <pageMargins left="0.96" right="0.78740157480314965" top="0.54" bottom="0.49" header="0" footer="0.19685039370078741"/>
  <pageSetup paperSize="9" scale="6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thickBot="1" x14ac:dyDescent="0.3"/>
    <row r="21" spans="2:19" ht="15" customHeight="1" thickBot="1" x14ac:dyDescent="0.3">
      <c r="S21" s="36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pernocta municipio y catego'!A1" tooltip="Ir a tabla" display="Tabla"/>
  </hyperlinks>
  <printOptions horizontalCentered="1" verticalCentered="1"/>
  <pageMargins left="1.0900000000000001" right="0.39" top="0.56000000000000005" bottom="0.5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3">
    <tabColor rgb="FF000099"/>
    <pageSetUpPr fitToPage="1"/>
  </sheetPr>
  <dimension ref="B1:R108"/>
  <sheetViews>
    <sheetView showGridLines="0" showRowColHeaders="0" zoomScaleNormal="100" workbookViewId="0">
      <selection activeCell="B1" sqref="B1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36" customHeight="1" x14ac:dyDescent="0.25">
      <c r="B5" s="219" t="s">
        <v>93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2:18" ht="15" customHeight="1" x14ac:dyDescent="0.25">
      <c r="B6" s="15"/>
      <c r="C6" s="220" t="s">
        <v>26</v>
      </c>
      <c r="D6" s="220"/>
      <c r="E6" s="221" t="s">
        <v>27</v>
      </c>
      <c r="F6" s="221"/>
      <c r="G6" s="220" t="s">
        <v>28</v>
      </c>
      <c r="H6" s="220"/>
      <c r="I6" s="221" t="s">
        <v>29</v>
      </c>
      <c r="J6" s="221"/>
      <c r="K6" s="220" t="s">
        <v>30</v>
      </c>
      <c r="L6" s="220"/>
      <c r="N6" s="16"/>
      <c r="O6" s="16"/>
      <c r="P6" s="16"/>
    </row>
    <row r="7" spans="2:18" ht="30" customHeight="1" x14ac:dyDescent="0.25">
      <c r="B7" s="15"/>
      <c r="C7" s="17" t="s">
        <v>31</v>
      </c>
      <c r="D7" s="17" t="s">
        <v>32</v>
      </c>
      <c r="E7" s="18" t="s">
        <v>31</v>
      </c>
      <c r="F7" s="18" t="s">
        <v>32</v>
      </c>
      <c r="G7" s="17" t="s">
        <v>31</v>
      </c>
      <c r="H7" s="17" t="s">
        <v>32</v>
      </c>
      <c r="I7" s="18" t="s">
        <v>31</v>
      </c>
      <c r="J7" s="18" t="s">
        <v>32</v>
      </c>
      <c r="K7" s="17" t="s">
        <v>31</v>
      </c>
      <c r="L7" s="17" t="s">
        <v>32</v>
      </c>
      <c r="N7" s="16"/>
      <c r="O7" s="16"/>
      <c r="P7" s="16"/>
    </row>
    <row r="8" spans="2:18" x14ac:dyDescent="0.25">
      <c r="B8" s="19" t="s">
        <v>37</v>
      </c>
      <c r="C8" s="86">
        <v>72.48</v>
      </c>
      <c r="D8" s="21">
        <f t="shared" ref="D8:F14" si="0">C8/C21-1</f>
        <v>2.9399233063485353E-2</v>
      </c>
      <c r="E8" s="87">
        <v>76.8092058562071</v>
      </c>
      <c r="F8" s="23">
        <f t="shared" si="0"/>
        <v>4.9173881746943593E-2</v>
      </c>
      <c r="G8" s="86">
        <v>78.201538747149357</v>
      </c>
      <c r="H8" s="21">
        <f t="shared" ref="H8:H14" si="1">G8/G21-1</f>
        <v>7.5901465387135936E-3</v>
      </c>
      <c r="I8" s="87">
        <v>65.570304747386132</v>
      </c>
      <c r="J8" s="23">
        <f t="shared" ref="J8:J14" si="2">I8/I21-1</f>
        <v>0.11472532971318694</v>
      </c>
      <c r="K8" s="86">
        <v>35.472844663881503</v>
      </c>
      <c r="L8" s="21">
        <f t="shared" ref="L8:L14" si="3">K8/K21-1</f>
        <v>6.9013141199280703E-2</v>
      </c>
    </row>
    <row r="9" spans="2:18" x14ac:dyDescent="0.25">
      <c r="B9" s="19" t="s">
        <v>38</v>
      </c>
      <c r="C9" s="86">
        <v>66.696694950418831</v>
      </c>
      <c r="D9" s="21">
        <f t="shared" si="0"/>
        <v>2.1781654464190225E-3</v>
      </c>
      <c r="E9" s="87">
        <v>69.013670744519359</v>
      </c>
      <c r="F9" s="23">
        <f t="shared" si="0"/>
        <v>-2.556400440382578E-2</v>
      </c>
      <c r="G9" s="86">
        <v>75.642554695672374</v>
      </c>
      <c r="H9" s="21">
        <f t="shared" si="1"/>
        <v>-8.002726510546565E-3</v>
      </c>
      <c r="I9" s="87">
        <v>58.343520342858788</v>
      </c>
      <c r="J9" s="23">
        <f t="shared" si="2"/>
        <v>0.41786707096330877</v>
      </c>
      <c r="K9" s="86">
        <v>37.475956531859893</v>
      </c>
      <c r="L9" s="21">
        <f t="shared" si="3"/>
        <v>6.8752250746247912E-2</v>
      </c>
    </row>
    <row r="10" spans="2:18" x14ac:dyDescent="0.25">
      <c r="B10" s="19" t="s">
        <v>39</v>
      </c>
      <c r="C10" s="86">
        <v>56.37</v>
      </c>
      <c r="D10" s="21">
        <f t="shared" si="0"/>
        <v>6.1974951758105856E-3</v>
      </c>
      <c r="E10" s="87">
        <v>60.575466176101678</v>
      </c>
      <c r="F10" s="23">
        <f t="shared" si="0"/>
        <v>1.8783376002375896E-2</v>
      </c>
      <c r="G10" s="86">
        <v>60.399029139953861</v>
      </c>
      <c r="H10" s="21">
        <f t="shared" si="1"/>
        <v>4.466240586482817E-3</v>
      </c>
      <c r="I10" s="87">
        <v>49.954471805996334</v>
      </c>
      <c r="J10" s="23">
        <f t="shared" si="2"/>
        <v>-3.7922290375273837E-2</v>
      </c>
      <c r="K10" s="86">
        <v>33.51372549019608</v>
      </c>
      <c r="L10" s="21">
        <f t="shared" si="3"/>
        <v>-0.11043449126917904</v>
      </c>
      <c r="N10" s="24"/>
      <c r="O10" s="24"/>
      <c r="P10" s="24"/>
    </row>
    <row r="11" spans="2:18" x14ac:dyDescent="0.25">
      <c r="B11" s="19" t="s">
        <v>40</v>
      </c>
      <c r="C11" s="86">
        <v>52.56</v>
      </c>
      <c r="D11" s="21">
        <f t="shared" si="0"/>
        <v>5.792995354593633E-2</v>
      </c>
      <c r="E11" s="87">
        <v>57.893124087945644</v>
      </c>
      <c r="F11" s="23">
        <f t="shared" si="0"/>
        <v>6.8299492040645005E-2</v>
      </c>
      <c r="G11" s="86">
        <v>55.372920099213445</v>
      </c>
      <c r="H11" s="21">
        <f t="shared" si="1"/>
        <v>7.7002853583319375E-2</v>
      </c>
      <c r="I11" s="87">
        <v>43.83535726457626</v>
      </c>
      <c r="J11" s="23">
        <f t="shared" si="2"/>
        <v>-6.3686660899215708E-2</v>
      </c>
      <c r="K11" s="86">
        <v>35.631878557874764</v>
      </c>
      <c r="L11" s="21">
        <f t="shared" si="3"/>
        <v>-0.1324387851425467</v>
      </c>
    </row>
    <row r="12" spans="2:18" x14ac:dyDescent="0.25">
      <c r="B12" s="19" t="s">
        <v>41</v>
      </c>
      <c r="C12" s="86">
        <v>57.95</v>
      </c>
      <c r="D12" s="21">
        <f t="shared" si="0"/>
        <v>-2.7289428825036488E-2</v>
      </c>
      <c r="E12" s="87">
        <v>60.420436491345427</v>
      </c>
      <c r="F12" s="23">
        <f t="shared" si="0"/>
        <v>-4.8010880324479643E-2</v>
      </c>
      <c r="G12" s="86">
        <v>62.529826349085042</v>
      </c>
      <c r="H12" s="21">
        <f t="shared" si="1"/>
        <v>-5.4807036458219827E-3</v>
      </c>
      <c r="I12" s="87">
        <v>50.31481407089008</v>
      </c>
      <c r="J12" s="23">
        <f t="shared" si="2"/>
        <v>-8.5502494785236749E-2</v>
      </c>
      <c r="K12" s="86">
        <v>37.82483660130719</v>
      </c>
      <c r="L12" s="21">
        <f t="shared" si="3"/>
        <v>-4.0601233833853279E-2</v>
      </c>
    </row>
    <row r="13" spans="2:18" x14ac:dyDescent="0.25">
      <c r="B13" s="19" t="s">
        <v>42</v>
      </c>
      <c r="C13" s="86">
        <v>67.652654889850609</v>
      </c>
      <c r="D13" s="21">
        <f t="shared" si="0"/>
        <v>3.9729364095761888E-2</v>
      </c>
      <c r="E13" s="87">
        <v>68.174111008310646</v>
      </c>
      <c r="F13" s="23">
        <f t="shared" si="0"/>
        <v>3.1686633067870007E-2</v>
      </c>
      <c r="G13" s="86">
        <v>72.101355487897578</v>
      </c>
      <c r="H13" s="21">
        <f t="shared" si="1"/>
        <v>5.3759024994078253E-2</v>
      </c>
      <c r="I13" s="87">
        <v>68.28</v>
      </c>
      <c r="J13" s="23">
        <f t="shared" si="2"/>
        <v>-2.1100813701886434E-2</v>
      </c>
      <c r="K13" s="86">
        <v>43.50664136622391</v>
      </c>
      <c r="L13" s="21">
        <f t="shared" si="3"/>
        <v>0.14141628714290277</v>
      </c>
    </row>
    <row r="14" spans="2:18" x14ac:dyDescent="0.25">
      <c r="B14" s="19" t="s">
        <v>43</v>
      </c>
      <c r="C14" s="86">
        <v>68.650000000000006</v>
      </c>
      <c r="D14" s="21">
        <f t="shared" si="0"/>
        <v>-5.5791788849200774E-2</v>
      </c>
      <c r="E14" s="87">
        <v>67.81897674196361</v>
      </c>
      <c r="F14" s="23">
        <f t="shared" si="0"/>
        <v>-8.2358170216706772E-2</v>
      </c>
      <c r="G14" s="86">
        <v>72.937402575346781</v>
      </c>
      <c r="H14" s="21">
        <f t="shared" si="1"/>
        <v>-3.2566068130712056E-2</v>
      </c>
      <c r="I14" s="87">
        <v>73.28279321209061</v>
      </c>
      <c r="J14" s="23">
        <f t="shared" si="2"/>
        <v>-5.8129939006520748E-2</v>
      </c>
      <c r="K14" s="86">
        <v>54.549019607843135</v>
      </c>
      <c r="L14" s="21">
        <f t="shared" si="3"/>
        <v>-5.3405626582148646E-2</v>
      </c>
    </row>
    <row r="15" spans="2:18" x14ac:dyDescent="0.25">
      <c r="B15" s="19" t="s">
        <v>44</v>
      </c>
      <c r="C15" s="86">
        <v>68.418178047422018</v>
      </c>
      <c r="D15" s="21">
        <f>C15/C28-1</f>
        <v>-2.1276534903934996E-2</v>
      </c>
      <c r="E15" s="87">
        <v>69.710219594366777</v>
      </c>
      <c r="F15" s="23">
        <f>E15/E28-1</f>
        <v>-5.743101624255742E-2</v>
      </c>
      <c r="G15" s="86">
        <v>71.478669246983131</v>
      </c>
      <c r="H15" s="21">
        <f>G15/G28-1</f>
        <v>-6.0963469899978362E-3</v>
      </c>
      <c r="I15" s="87">
        <v>70.52921989988117</v>
      </c>
      <c r="J15" s="23">
        <f>I15/I28-1</f>
        <v>-3.6799417313490457E-2</v>
      </c>
      <c r="K15" s="86">
        <v>45.343453510436433</v>
      </c>
      <c r="L15" s="21">
        <f>K15/K28-1</f>
        <v>7.0435203129421753E-2</v>
      </c>
    </row>
    <row r="16" spans="2:18" ht="25.5" x14ac:dyDescent="0.25">
      <c r="B16" s="25" t="str">
        <f>actualizaciones!$A$2</f>
        <v>acum. agosto 2013</v>
      </c>
      <c r="C16" s="88">
        <v>63.575121927267766</v>
      </c>
      <c r="D16" s="27">
        <v>-2.0234150353882763E-3</v>
      </c>
      <c r="E16" s="89">
        <v>66.31069032868281</v>
      </c>
      <c r="F16" s="29">
        <v>-8.3654953738816484E-3</v>
      </c>
      <c r="G16" s="89">
        <v>68.586973767624954</v>
      </c>
      <c r="H16" s="29">
        <v>9.7922256465869939E-3</v>
      </c>
      <c r="I16" s="89">
        <v>59.926741723234692</v>
      </c>
      <c r="J16" s="29">
        <v>1.277301835292266E-2</v>
      </c>
      <c r="K16" s="89">
        <v>40.248016952733373</v>
      </c>
      <c r="L16" s="29">
        <v>-4.0235348763378864E-3</v>
      </c>
      <c r="O16" s="16"/>
      <c r="P16" s="16"/>
      <c r="Q16" s="16"/>
      <c r="R16" s="16"/>
    </row>
    <row r="17" spans="2:18" outlineLevel="1" x14ac:dyDescent="0.25">
      <c r="B17" s="19" t="s">
        <v>33</v>
      </c>
      <c r="C17" s="86">
        <v>61.912347322267458</v>
      </c>
      <c r="D17" s="21">
        <f t="shared" ref="D17:D26" si="4">C17/C30-1</f>
        <v>9.7107755442673582E-3</v>
      </c>
      <c r="E17" s="87">
        <v>63.321215136505295</v>
      </c>
      <c r="F17" s="23">
        <f t="shared" ref="F17:F28" si="5">E17/E30-1</f>
        <v>-1.2120490794252148E-2</v>
      </c>
      <c r="G17" s="86">
        <v>65.001532709666478</v>
      </c>
      <c r="H17" s="21">
        <f t="shared" ref="H17:H28" si="6">G17/G30-1</f>
        <v>3.7719834838934041E-3</v>
      </c>
      <c r="I17" s="87">
        <v>61.826802846768643</v>
      </c>
      <c r="J17" s="23">
        <f t="shared" ref="J17:J28" si="7">I17/I30-1</f>
        <v>-4.0928276245753792E-2</v>
      </c>
      <c r="K17" s="86">
        <v>43.896268184693234</v>
      </c>
      <c r="L17" s="21">
        <f t="shared" ref="L17:L28" si="8">K17/K30-1</f>
        <v>-9.4545950554134728E-2</v>
      </c>
    </row>
    <row r="18" spans="2:18" outlineLevel="1" x14ac:dyDescent="0.25">
      <c r="B18" s="19" t="s">
        <v>34</v>
      </c>
      <c r="C18" s="86">
        <v>64.125647249190934</v>
      </c>
      <c r="D18" s="21">
        <f t="shared" si="4"/>
        <v>-4.1115854240655003E-2</v>
      </c>
      <c r="E18" s="87">
        <v>67.425473804340001</v>
      </c>
      <c r="F18" s="23">
        <f t="shared" si="5"/>
        <v>-3.4018999937822314E-2</v>
      </c>
      <c r="G18" s="86">
        <v>69.476638950166858</v>
      </c>
      <c r="H18" s="21">
        <f t="shared" si="6"/>
        <v>-2.1455789434269623E-2</v>
      </c>
      <c r="I18" s="87">
        <v>57.883402864973604</v>
      </c>
      <c r="J18" s="23">
        <f t="shared" si="7"/>
        <v>-0.11776554084783408</v>
      </c>
      <c r="K18" s="86">
        <v>44.760784313725487</v>
      </c>
      <c r="L18" s="21">
        <f t="shared" si="8"/>
        <v>-0.14741363211951453</v>
      </c>
    </row>
    <row r="19" spans="2:18" outlineLevel="1" x14ac:dyDescent="0.25">
      <c r="B19" s="19" t="s">
        <v>35</v>
      </c>
      <c r="C19" s="86">
        <v>62.561345129971812</v>
      </c>
      <c r="D19" s="21">
        <f t="shared" si="4"/>
        <v>-9.3667949581899279E-4</v>
      </c>
      <c r="E19" s="87">
        <v>67.545285081429242</v>
      </c>
      <c r="F19" s="23">
        <f t="shared" si="5"/>
        <v>-3.3548646710126806E-2</v>
      </c>
      <c r="G19" s="86">
        <v>68.254845825829449</v>
      </c>
      <c r="H19" s="21">
        <f t="shared" si="6"/>
        <v>1.4489385045027392E-2</v>
      </c>
      <c r="I19" s="87">
        <v>50.474091243455689</v>
      </c>
      <c r="J19" s="23">
        <f t="shared" si="7"/>
        <v>6.1941747179795614E-2</v>
      </c>
      <c r="K19" s="86">
        <v>41.204301075268816</v>
      </c>
      <c r="L19" s="21">
        <f t="shared" si="8"/>
        <v>-0.11331394286058061</v>
      </c>
    </row>
    <row r="20" spans="2:18" outlineLevel="1" x14ac:dyDescent="0.25">
      <c r="B20" s="19" t="s">
        <v>36</v>
      </c>
      <c r="C20" s="86">
        <v>59.594862459546924</v>
      </c>
      <c r="D20" s="21">
        <f t="shared" si="4"/>
        <v>-3.3821159583392824E-2</v>
      </c>
      <c r="E20" s="87">
        <v>62.768812289828098</v>
      </c>
      <c r="F20" s="23">
        <f t="shared" si="5"/>
        <v>-7.1737182826790535E-2</v>
      </c>
      <c r="G20" s="86">
        <v>65.676296736240744</v>
      </c>
      <c r="H20" s="21">
        <f t="shared" si="6"/>
        <v>1.9592429759840435E-4</v>
      </c>
      <c r="I20" s="87">
        <v>53.627121390092753</v>
      </c>
      <c r="J20" s="23">
        <f t="shared" si="7"/>
        <v>1.481047358320442E-3</v>
      </c>
      <c r="K20" s="86">
        <v>34.614379084967318</v>
      </c>
      <c r="L20" s="21">
        <f t="shared" si="8"/>
        <v>-0.25773672021586735</v>
      </c>
    </row>
    <row r="21" spans="2:18" outlineLevel="1" x14ac:dyDescent="0.25">
      <c r="B21" s="19" t="s">
        <v>37</v>
      </c>
      <c r="C21" s="86">
        <v>70.41</v>
      </c>
      <c r="D21" s="21">
        <f t="shared" si="4"/>
        <v>-2.48886915669152E-2</v>
      </c>
      <c r="E21" s="87">
        <v>73.209224126237984</v>
      </c>
      <c r="F21" s="23">
        <f t="shared" si="5"/>
        <v>-3.9375093475423339E-2</v>
      </c>
      <c r="G21" s="86">
        <v>77.612448886869601</v>
      </c>
      <c r="H21" s="21">
        <f t="shared" si="6"/>
        <v>1.6934602815377398E-2</v>
      </c>
      <c r="I21" s="87">
        <v>58.821938462865141</v>
      </c>
      <c r="J21" s="23">
        <f t="shared" si="7"/>
        <v>-9.6159519624075873E-2</v>
      </c>
      <c r="K21" s="86">
        <v>33.182795698924728</v>
      </c>
      <c r="L21" s="21">
        <f t="shared" si="8"/>
        <v>4.578618654033173E-2</v>
      </c>
    </row>
    <row r="22" spans="2:18" outlineLevel="1" x14ac:dyDescent="0.25">
      <c r="B22" s="19" t="s">
        <v>38</v>
      </c>
      <c r="C22" s="86">
        <v>66.551734262449102</v>
      </c>
      <c r="D22" s="21">
        <f t="shared" si="4"/>
        <v>5.2977605104920222E-4</v>
      </c>
      <c r="E22" s="87">
        <v>70.824221453658211</v>
      </c>
      <c r="F22" s="23">
        <f t="shared" si="5"/>
        <v>-2.7940962755171439E-2</v>
      </c>
      <c r="G22" s="86">
        <v>76.252784878724341</v>
      </c>
      <c r="H22" s="21">
        <f t="shared" si="6"/>
        <v>6.423984478331235E-2</v>
      </c>
      <c r="I22" s="87">
        <v>41.14879422597761</v>
      </c>
      <c r="J22" s="23">
        <f t="shared" si="7"/>
        <v>-0.24079715450225814</v>
      </c>
      <c r="K22" s="86">
        <v>35.065148640101199</v>
      </c>
      <c r="L22" s="21">
        <f t="shared" si="8"/>
        <v>-0.23451873699131931</v>
      </c>
    </row>
    <row r="23" spans="2:18" outlineLevel="1" x14ac:dyDescent="0.25">
      <c r="B23" s="19" t="s">
        <v>39</v>
      </c>
      <c r="C23" s="86">
        <v>56.022798973625541</v>
      </c>
      <c r="D23" s="21">
        <f t="shared" si="4"/>
        <v>1.601013735265755E-2</v>
      </c>
      <c r="E23" s="87">
        <v>59.458632328488648</v>
      </c>
      <c r="F23" s="23">
        <f t="shared" si="5"/>
        <v>-7.5340956686922311E-3</v>
      </c>
      <c r="G23" s="86">
        <v>60.130471985487901</v>
      </c>
      <c r="H23" s="21">
        <f t="shared" si="6"/>
        <v>1.008688032064331E-2</v>
      </c>
      <c r="I23" s="87">
        <v>51.923531026908293</v>
      </c>
      <c r="J23" s="23">
        <f t="shared" si="7"/>
        <v>5.6859984264365782E-2</v>
      </c>
      <c r="K23" s="86">
        <v>37.674263627882183</v>
      </c>
      <c r="L23" s="21">
        <f t="shared" si="8"/>
        <v>-0.12851576155720135</v>
      </c>
      <c r="N23" s="24"/>
      <c r="O23" s="24"/>
      <c r="P23" s="24"/>
    </row>
    <row r="24" spans="2:18" outlineLevel="1" x14ac:dyDescent="0.25">
      <c r="B24" s="19" t="s">
        <v>40</v>
      </c>
      <c r="C24" s="86">
        <v>49.681928206901645</v>
      </c>
      <c r="D24" s="21">
        <f t="shared" si="4"/>
        <v>2.494308719193894E-2</v>
      </c>
      <c r="E24" s="87">
        <v>54.19184837143311</v>
      </c>
      <c r="F24" s="23">
        <f t="shared" si="5"/>
        <v>2.406523546601691E-2</v>
      </c>
      <c r="G24" s="86">
        <v>51.413902864770513</v>
      </c>
      <c r="H24" s="21">
        <f t="shared" si="6"/>
        <v>2.9598980883504877E-2</v>
      </c>
      <c r="I24" s="87">
        <v>46.816974012860712</v>
      </c>
      <c r="J24" s="23">
        <f t="shared" si="7"/>
        <v>9.3152943585183223E-2</v>
      </c>
      <c r="K24" s="86">
        <v>41.071313410119821</v>
      </c>
      <c r="L24" s="21">
        <f t="shared" si="8"/>
        <v>-6.9326751954271626E-2</v>
      </c>
    </row>
    <row r="25" spans="2:18" outlineLevel="1" x14ac:dyDescent="0.25">
      <c r="B25" s="19" t="s">
        <v>41</v>
      </c>
      <c r="C25" s="86">
        <v>59.575789260725955</v>
      </c>
      <c r="D25" s="21">
        <f t="shared" si="4"/>
        <v>-7.9665830532518078E-2</v>
      </c>
      <c r="E25" s="87">
        <v>63.467570419228494</v>
      </c>
      <c r="F25" s="23">
        <f t="shared" si="5"/>
        <v>-7.3478292105916831E-2</v>
      </c>
      <c r="G25" s="86">
        <v>62.874422425300338</v>
      </c>
      <c r="H25" s="21">
        <f t="shared" si="6"/>
        <v>-6.4152365917303888E-2</v>
      </c>
      <c r="I25" s="87">
        <v>55.019082921471721</v>
      </c>
      <c r="J25" s="23">
        <f t="shared" si="7"/>
        <v>-3.4149426968933194E-2</v>
      </c>
      <c r="K25" s="86">
        <v>39.425563108090095</v>
      </c>
      <c r="L25" s="21">
        <f t="shared" si="8"/>
        <v>-0.13828500930117404</v>
      </c>
    </row>
    <row r="26" spans="2:18" outlineLevel="1" x14ac:dyDescent="0.25">
      <c r="B26" s="19" t="s">
        <v>42</v>
      </c>
      <c r="C26" s="86">
        <v>65.067562027246566</v>
      </c>
      <c r="D26" s="21">
        <f t="shared" si="4"/>
        <v>-3.7868025500848446E-2</v>
      </c>
      <c r="E26" s="87">
        <v>66.080250362055224</v>
      </c>
      <c r="F26" s="23">
        <f t="shared" si="5"/>
        <v>-4.4511837300146628E-2</v>
      </c>
      <c r="G26" s="86">
        <v>68.423001632942373</v>
      </c>
      <c r="H26" s="21">
        <f t="shared" si="6"/>
        <v>-3.3063532432460963E-2</v>
      </c>
      <c r="I26" s="87">
        <v>69.751820162618912</v>
      </c>
      <c r="J26" s="23">
        <f t="shared" si="7"/>
        <v>-5.3925543616295535E-3</v>
      </c>
      <c r="K26" s="86">
        <v>38.11636635668313</v>
      </c>
      <c r="L26" s="21">
        <f t="shared" si="8"/>
        <v>-0.32964552458104146</v>
      </c>
    </row>
    <row r="27" spans="2:18" outlineLevel="1" x14ac:dyDescent="0.25">
      <c r="B27" s="19" t="s">
        <v>43</v>
      </c>
      <c r="C27" s="86">
        <v>72.706421305454981</v>
      </c>
      <c r="D27" s="21">
        <f>C27/C40-1</f>
        <v>-7.4208695501026822E-3</v>
      </c>
      <c r="E27" s="87">
        <v>73.905716305434197</v>
      </c>
      <c r="F27" s="23">
        <f t="shared" si="5"/>
        <v>-1.2351779962124887E-2</v>
      </c>
      <c r="G27" s="86">
        <v>75.392644575135193</v>
      </c>
      <c r="H27" s="21">
        <f t="shared" si="6"/>
        <v>-6.6845247017761622E-3</v>
      </c>
      <c r="I27" s="87">
        <v>77.805629722206405</v>
      </c>
      <c r="J27" s="23">
        <f t="shared" si="7"/>
        <v>3.7961976016627652E-2</v>
      </c>
      <c r="K27" s="86">
        <v>57.626604530601597</v>
      </c>
      <c r="L27" s="21">
        <f t="shared" si="8"/>
        <v>-1.0702068144178623E-2</v>
      </c>
    </row>
    <row r="28" spans="2:18" outlineLevel="1" x14ac:dyDescent="0.25">
      <c r="B28" s="19" t="s">
        <v>44</v>
      </c>
      <c r="C28" s="86">
        <v>69.905525398542011</v>
      </c>
      <c r="D28" s="21">
        <f t="shared" ref="D28" si="9">C28/C41-1</f>
        <v>0.10663672820066972</v>
      </c>
      <c r="E28" s="87">
        <v>73.95768457866609</v>
      </c>
      <c r="F28" s="23">
        <f t="shared" si="5"/>
        <v>0.13658651573176739</v>
      </c>
      <c r="G28" s="86">
        <v>71.917100848268845</v>
      </c>
      <c r="H28" s="21">
        <f t="shared" si="6"/>
        <v>5.5431477080552405E-2</v>
      </c>
      <c r="I28" s="87">
        <v>73.22381357283308</v>
      </c>
      <c r="J28" s="23">
        <f t="shared" si="7"/>
        <v>0.11012452354204205</v>
      </c>
      <c r="K28" s="86">
        <v>42.359830261443811</v>
      </c>
      <c r="L28" s="21">
        <f t="shared" si="8"/>
        <v>-0.1112079256935834</v>
      </c>
    </row>
    <row r="29" spans="2:18" ht="15" customHeight="1" x14ac:dyDescent="0.25">
      <c r="B29" s="30">
        <v>2012</v>
      </c>
      <c r="C29" s="90">
        <v>63.155891332918948</v>
      </c>
      <c r="D29" s="32">
        <f>C29/C42-1</f>
        <v>-6.3903897702469736E-3</v>
      </c>
      <c r="E29" s="90">
        <v>66.336803100943641</v>
      </c>
      <c r="F29" s="32">
        <f>E29/E42-1</f>
        <v>-1.7290611781754506E-2</v>
      </c>
      <c r="G29" s="90">
        <v>67.65053584464286</v>
      </c>
      <c r="H29" s="32">
        <f>G29/G42-1</f>
        <v>5.7628359113788274E-3</v>
      </c>
      <c r="I29" s="90">
        <v>58.090430246996789</v>
      </c>
      <c r="J29" s="32">
        <f>I29/I42-1</f>
        <v>-1.7320730175295007E-2</v>
      </c>
      <c r="K29" s="90">
        <v>40.656892929546444</v>
      </c>
      <c r="L29" s="32">
        <f>K29/K42-1</f>
        <v>-0.13079171049291038</v>
      </c>
      <c r="O29" s="16"/>
      <c r="P29" s="16"/>
      <c r="Q29" s="16"/>
      <c r="R29" s="16"/>
    </row>
    <row r="30" spans="2:18" hidden="1" outlineLevel="1" x14ac:dyDescent="0.25">
      <c r="B30" s="19" t="s">
        <v>33</v>
      </c>
      <c r="C30" s="86">
        <v>61.316912547451679</v>
      </c>
      <c r="D30" s="21">
        <f t="shared" ref="D30:D41" si="10">C30/C43-1</f>
        <v>9.5419818839440174E-2</v>
      </c>
      <c r="E30" s="87">
        <v>64.098115758484923</v>
      </c>
      <c r="F30" s="23">
        <f t="shared" ref="F30:F41" si="11">E30/E43-1</f>
        <v>9.7382567342662707E-2</v>
      </c>
      <c r="G30" s="86">
        <v>64.757269359181606</v>
      </c>
      <c r="H30" s="21">
        <f t="shared" ref="H30:H41" si="12">G30/G43-1</f>
        <v>9.5167755102005813E-2</v>
      </c>
      <c r="I30" s="87">
        <v>64.465254595089306</v>
      </c>
      <c r="J30" s="23">
        <f t="shared" ref="J30:J41" si="13">I30/I43-1</f>
        <v>0.14839140816470708</v>
      </c>
      <c r="K30" s="86">
        <v>48.479840817496587</v>
      </c>
      <c r="L30" s="21">
        <f t="shared" ref="L30:L41" si="14">K30/K43-1</f>
        <v>2.4077752798829399E-2</v>
      </c>
    </row>
    <row r="31" spans="2:18" hidden="1" outlineLevel="1" x14ac:dyDescent="0.25">
      <c r="B31" s="19" t="s">
        <v>34</v>
      </c>
      <c r="C31" s="86">
        <v>66.875281578891389</v>
      </c>
      <c r="D31" s="21">
        <f t="shared" si="10"/>
        <v>9.1118939073830729E-2</v>
      </c>
      <c r="E31" s="87">
        <v>69.8</v>
      </c>
      <c r="F31" s="23">
        <f t="shared" si="11"/>
        <v>7.9826732673267342E-2</v>
      </c>
      <c r="G31" s="86">
        <v>71</v>
      </c>
      <c r="H31" s="21">
        <f t="shared" si="12"/>
        <v>9.1803782869444905E-2</v>
      </c>
      <c r="I31" s="87">
        <v>65.61</v>
      </c>
      <c r="J31" s="23">
        <f t="shared" si="13"/>
        <v>0.13492475350285416</v>
      </c>
      <c r="K31" s="86">
        <v>52.5</v>
      </c>
      <c r="L31" s="21">
        <f t="shared" si="14"/>
        <v>8.0645161290322509E-3</v>
      </c>
    </row>
    <row r="32" spans="2:18" hidden="1" outlineLevel="1" x14ac:dyDescent="0.25">
      <c r="B32" s="19" t="s">
        <v>35</v>
      </c>
      <c r="C32" s="86">
        <v>62.62</v>
      </c>
      <c r="D32" s="21">
        <f t="shared" si="10"/>
        <v>0.11081987234246893</v>
      </c>
      <c r="E32" s="87">
        <v>69.89</v>
      </c>
      <c r="F32" s="23">
        <f t="shared" si="11"/>
        <v>0.15961506553841054</v>
      </c>
      <c r="G32" s="86">
        <v>67.28</v>
      </c>
      <c r="H32" s="21">
        <f t="shared" si="12"/>
        <v>5.2071931196246979E-2</v>
      </c>
      <c r="I32" s="87">
        <v>47.53</v>
      </c>
      <c r="J32" s="23">
        <f t="shared" si="13"/>
        <v>0.10457820125493833</v>
      </c>
      <c r="K32" s="86">
        <v>46.47</v>
      </c>
      <c r="L32" s="21">
        <f t="shared" si="14"/>
        <v>1.7245095925846332E-3</v>
      </c>
    </row>
    <row r="33" spans="2:18" hidden="1" outlineLevel="1" x14ac:dyDescent="0.25">
      <c r="B33" s="19" t="s">
        <v>36</v>
      </c>
      <c r="C33" s="86">
        <v>61.680984892869503</v>
      </c>
      <c r="D33" s="21">
        <f t="shared" si="10"/>
        <v>0.16991745383896695</v>
      </c>
      <c r="E33" s="87">
        <v>67.619655908414714</v>
      </c>
      <c r="F33" s="23">
        <f t="shared" si="11"/>
        <v>0.17931649422456308</v>
      </c>
      <c r="G33" s="86">
        <v>65.663431674512012</v>
      </c>
      <c r="H33" s="21">
        <f t="shared" si="12"/>
        <v>0.16829027928631768</v>
      </c>
      <c r="I33" s="87">
        <v>53.547814540823239</v>
      </c>
      <c r="J33" s="23">
        <f t="shared" si="13"/>
        <v>0.19598959001221661</v>
      </c>
      <c r="K33" s="86">
        <v>46.633559853633038</v>
      </c>
      <c r="L33" s="21">
        <f t="shared" si="14"/>
        <v>0.2058908407343305</v>
      </c>
    </row>
    <row r="34" spans="2:18" hidden="1" outlineLevel="1" x14ac:dyDescent="0.25">
      <c r="B34" s="19" t="s">
        <v>37</v>
      </c>
      <c r="C34" s="86">
        <v>72.207141267946596</v>
      </c>
      <c r="D34" s="21">
        <f t="shared" si="10"/>
        <v>8.8036657975689714E-2</v>
      </c>
      <c r="E34" s="87">
        <v>76.209999999999994</v>
      </c>
      <c r="F34" s="23">
        <f t="shared" si="11"/>
        <v>6.7816889574920269E-2</v>
      </c>
      <c r="G34" s="86">
        <v>76.319999999999993</v>
      </c>
      <c r="H34" s="21">
        <f t="shared" si="12"/>
        <v>7.7176603153649159E-2</v>
      </c>
      <c r="I34" s="87">
        <v>65.08</v>
      </c>
      <c r="J34" s="23">
        <f t="shared" si="13"/>
        <v>0.15999678609817281</v>
      </c>
      <c r="K34" s="86">
        <v>31.73</v>
      </c>
      <c r="L34" s="21">
        <f t="shared" si="14"/>
        <v>-0.15341515474919953</v>
      </c>
    </row>
    <row r="35" spans="2:18" hidden="1" outlineLevel="1" x14ac:dyDescent="0.25">
      <c r="B35" s="19" t="s">
        <v>38</v>
      </c>
      <c r="C35" s="86">
        <v>66.516495416177889</v>
      </c>
      <c r="D35" s="21">
        <f t="shared" si="10"/>
        <v>0.11020050561954653</v>
      </c>
      <c r="E35" s="87">
        <v>72.86</v>
      </c>
      <c r="F35" s="23">
        <f t="shared" si="11"/>
        <v>8.5459489706793068E-2</v>
      </c>
      <c r="G35" s="86">
        <v>71.650000000000006</v>
      </c>
      <c r="H35" s="21">
        <f t="shared" si="12"/>
        <v>9.3161776208295022E-2</v>
      </c>
      <c r="I35" s="87">
        <v>54.2</v>
      </c>
      <c r="J35" s="23">
        <f t="shared" si="13"/>
        <v>0.16041055270434579</v>
      </c>
      <c r="K35" s="86">
        <v>45.807977718853131</v>
      </c>
      <c r="L35" s="21">
        <f t="shared" si="14"/>
        <v>0.20547309786455603</v>
      </c>
    </row>
    <row r="36" spans="2:18" hidden="1" outlineLevel="1" x14ac:dyDescent="0.25">
      <c r="B36" s="19" t="s">
        <v>39</v>
      </c>
      <c r="C36" s="86">
        <v>55.14</v>
      </c>
      <c r="D36" s="21">
        <f t="shared" si="10"/>
        <v>0.11074921090365808</v>
      </c>
      <c r="E36" s="87">
        <v>59.91</v>
      </c>
      <c r="F36" s="23">
        <f t="shared" si="11"/>
        <v>0.14386964814812964</v>
      </c>
      <c r="G36" s="86">
        <v>59.53</v>
      </c>
      <c r="H36" s="21">
        <f t="shared" si="12"/>
        <v>0.13919814848692913</v>
      </c>
      <c r="I36" s="87">
        <v>49.13</v>
      </c>
      <c r="J36" s="23">
        <f t="shared" si="13"/>
        <v>-2.4198057001118545E-2</v>
      </c>
      <c r="K36" s="86">
        <v>43.23</v>
      </c>
      <c r="L36" s="21">
        <f t="shared" si="14"/>
        <v>0.24295572167912582</v>
      </c>
      <c r="N36" s="24"/>
      <c r="O36" s="24"/>
      <c r="P36" s="24"/>
    </row>
    <row r="37" spans="2:18" hidden="1" outlineLevel="1" x14ac:dyDescent="0.25">
      <c r="B37" s="19" t="s">
        <v>40</v>
      </c>
      <c r="C37" s="86">
        <v>48.47286530124947</v>
      </c>
      <c r="D37" s="21">
        <f t="shared" si="10"/>
        <v>9.2167922798642055E-2</v>
      </c>
      <c r="E37" s="87">
        <v>52.918355681483774</v>
      </c>
      <c r="F37" s="23">
        <f t="shared" si="11"/>
        <v>9.2383080438528165E-2</v>
      </c>
      <c r="G37" s="86">
        <v>49.935852520611419</v>
      </c>
      <c r="H37" s="21">
        <f t="shared" si="12"/>
        <v>9.6456451057660653E-2</v>
      </c>
      <c r="I37" s="87">
        <v>42.827469191379926</v>
      </c>
      <c r="J37" s="23">
        <f t="shared" si="13"/>
        <v>-3.8077040704200926E-2</v>
      </c>
      <c r="K37" s="86">
        <v>44.130755339065892</v>
      </c>
      <c r="L37" s="21">
        <f t="shared" si="14"/>
        <v>0.35313862870897883</v>
      </c>
    </row>
    <row r="38" spans="2:18" hidden="1" outlineLevel="1" x14ac:dyDescent="0.25">
      <c r="B38" s="19" t="s">
        <v>41</v>
      </c>
      <c r="C38" s="86">
        <v>64.732779937093213</v>
      </c>
      <c r="D38" s="21">
        <f t="shared" si="10"/>
        <v>0.28307588975622822</v>
      </c>
      <c r="E38" s="87">
        <v>68.500899523968727</v>
      </c>
      <c r="F38" s="23">
        <f t="shared" si="11"/>
        <v>0.2282372390336207</v>
      </c>
      <c r="G38" s="86">
        <v>67.184464794772822</v>
      </c>
      <c r="H38" s="21">
        <f t="shared" si="12"/>
        <v>0.31659261662012539</v>
      </c>
      <c r="I38" s="87">
        <v>56.964383992452234</v>
      </c>
      <c r="J38" s="23">
        <f t="shared" si="13"/>
        <v>0.23817162041391637</v>
      </c>
      <c r="K38" s="86">
        <v>45.752439650744734</v>
      </c>
      <c r="L38" s="21">
        <f t="shared" si="14"/>
        <v>0.24752205682901796</v>
      </c>
    </row>
    <row r="39" spans="2:18" hidden="1" outlineLevel="1" x14ac:dyDescent="0.25">
      <c r="B39" s="19" t="s">
        <v>42</v>
      </c>
      <c r="C39" s="86">
        <v>67.628520568727808</v>
      </c>
      <c r="D39" s="21">
        <f t="shared" si="10"/>
        <v>0.1787627117731041</v>
      </c>
      <c r="E39" s="87">
        <v>69.158627957605532</v>
      </c>
      <c r="F39" s="23">
        <f t="shared" si="11"/>
        <v>0.1947350402938457</v>
      </c>
      <c r="G39" s="86">
        <v>70.762665312509924</v>
      </c>
      <c r="H39" s="21">
        <f t="shared" si="12"/>
        <v>0.1627521780163883</v>
      </c>
      <c r="I39" s="87">
        <v>70.13</v>
      </c>
      <c r="J39" s="23">
        <f t="shared" si="13"/>
        <v>0.21428151516519223</v>
      </c>
      <c r="K39" s="86">
        <v>56.860016236724817</v>
      </c>
      <c r="L39" s="21">
        <f t="shared" si="14"/>
        <v>0.55057154412771014</v>
      </c>
    </row>
    <row r="40" spans="2:18" hidden="1" outlineLevel="1" x14ac:dyDescent="0.25">
      <c r="B40" s="19" t="s">
        <v>43</v>
      </c>
      <c r="C40" s="86">
        <v>73.25</v>
      </c>
      <c r="D40" s="21">
        <f>C40/C53-1</f>
        <v>0.20180278838738097</v>
      </c>
      <c r="E40" s="87">
        <v>74.83</v>
      </c>
      <c r="F40" s="23">
        <f t="shared" si="11"/>
        <v>0.22913929040735859</v>
      </c>
      <c r="G40" s="86">
        <v>75.900000000000006</v>
      </c>
      <c r="H40" s="21">
        <f t="shared" si="12"/>
        <v>0.21284755512943443</v>
      </c>
      <c r="I40" s="87">
        <v>74.959999999999994</v>
      </c>
      <c r="J40" s="23">
        <f t="shared" si="13"/>
        <v>9.334889148191361E-2</v>
      </c>
      <c r="K40" s="86">
        <v>58.25</v>
      </c>
      <c r="L40" s="21">
        <f t="shared" si="14"/>
        <v>0.17938854019032191</v>
      </c>
    </row>
    <row r="41" spans="2:18" hidden="1" outlineLevel="1" x14ac:dyDescent="0.25">
      <c r="B41" s="19" t="s">
        <v>44</v>
      </c>
      <c r="C41" s="86">
        <v>63.169352342213095</v>
      </c>
      <c r="D41" s="21">
        <f t="shared" si="10"/>
        <v>8.4178259266423305E-2</v>
      </c>
      <c r="E41" s="87">
        <v>65.069999999999993</v>
      </c>
      <c r="F41" s="23">
        <f t="shared" si="11"/>
        <v>0.10082896295043131</v>
      </c>
      <c r="G41" s="86">
        <v>68.14</v>
      </c>
      <c r="H41" s="21">
        <f t="shared" si="12"/>
        <v>0.10923001790656039</v>
      </c>
      <c r="I41" s="87">
        <v>65.959999999999994</v>
      </c>
      <c r="J41" s="23">
        <f t="shared" si="13"/>
        <v>1.9632091513371419E-2</v>
      </c>
      <c r="K41" s="86">
        <v>47.66</v>
      </c>
      <c r="L41" s="21">
        <f t="shared" si="14"/>
        <v>0.29159891598915988</v>
      </c>
    </row>
    <row r="42" spans="2:18" ht="15" customHeight="1" collapsed="1" x14ac:dyDescent="0.25">
      <c r="B42" s="33">
        <v>2011</v>
      </c>
      <c r="C42" s="91">
        <v>63.562077784569098</v>
      </c>
      <c r="D42" s="35">
        <f>C42/C55-1</f>
        <v>0.13292697783112573</v>
      </c>
      <c r="E42" s="91">
        <v>67.503988357350664</v>
      </c>
      <c r="F42" s="35">
        <f>E42/E55-1</f>
        <v>0.13531091400353445</v>
      </c>
      <c r="G42" s="91">
        <v>67.262910727200278</v>
      </c>
      <c r="H42" s="35">
        <f>G42/G55-1</f>
        <v>0.13004998387293454</v>
      </c>
      <c r="I42" s="91">
        <v>59.114333669986991</v>
      </c>
      <c r="J42" s="35">
        <f>I42/I55-1</f>
        <v>0.11515895252531783</v>
      </c>
      <c r="K42" s="91">
        <v>46.774626312643825</v>
      </c>
      <c r="L42" s="35">
        <f>K42/K55-1</f>
        <v>0.16478959207441468</v>
      </c>
      <c r="O42" s="16"/>
      <c r="P42" s="16"/>
      <c r="Q42" s="16"/>
      <c r="R42" s="16"/>
    </row>
    <row r="43" spans="2:18" hidden="1" outlineLevel="1" x14ac:dyDescent="0.25">
      <c r="B43" s="19" t="s">
        <v>33</v>
      </c>
      <c r="C43" s="86">
        <v>55.975719530448927</v>
      </c>
      <c r="D43" s="21">
        <f>C43/C56-1</f>
        <v>4.5511903302423162E-2</v>
      </c>
      <c r="E43" s="87">
        <v>58.41</v>
      </c>
      <c r="F43" s="23">
        <f>E43/E56-1</f>
        <v>5.2397657741426018E-2</v>
      </c>
      <c r="G43" s="86">
        <v>59.13</v>
      </c>
      <c r="H43" s="21">
        <f>G43/G56-1</f>
        <v>8.7612937132006019E-2</v>
      </c>
      <c r="I43" s="87">
        <v>56.135263758298194</v>
      </c>
      <c r="J43" s="23">
        <f>I43/I56-1</f>
        <v>-2.387901905193468E-2</v>
      </c>
      <c r="K43" s="86">
        <v>47.34</v>
      </c>
      <c r="L43" s="21">
        <f>K43/K56-1</f>
        <v>1.8605211220756424E-2</v>
      </c>
    </row>
    <row r="44" spans="2:18" hidden="1" outlineLevel="1" x14ac:dyDescent="0.25">
      <c r="B44" s="19" t="s">
        <v>34</v>
      </c>
      <c r="C44" s="86">
        <v>61.290551546705636</v>
      </c>
      <c r="D44" s="21">
        <f t="shared" ref="D44:F94" si="15">C44/C57-1</f>
        <v>0.11613351176960762</v>
      </c>
      <c r="E44" s="87">
        <v>64.64</v>
      </c>
      <c r="F44" s="23">
        <f t="shared" si="15"/>
        <v>0.10085730566187268</v>
      </c>
      <c r="G44" s="86">
        <v>65.03</v>
      </c>
      <c r="H44" s="21">
        <f t="shared" ref="H44:H54" si="16">G44/G57-1</f>
        <v>0.19095136466173446</v>
      </c>
      <c r="I44" s="87">
        <v>57.81</v>
      </c>
      <c r="J44" s="23">
        <f t="shared" ref="J44:J54" si="17">I44/I57-1</f>
        <v>1.3015310863451646E-2</v>
      </c>
      <c r="K44" s="86">
        <v>52.08</v>
      </c>
      <c r="L44" s="21">
        <f t="shared" ref="L44:L54" si="18">K44/K57-1</f>
        <v>0.41216055443257282</v>
      </c>
    </row>
    <row r="45" spans="2:18" hidden="1" outlineLevel="1" x14ac:dyDescent="0.25">
      <c r="B45" s="19" t="s">
        <v>35</v>
      </c>
      <c r="C45" s="86">
        <v>56.372776144118234</v>
      </c>
      <c r="D45" s="21">
        <f t="shared" si="15"/>
        <v>0.1051149329562584</v>
      </c>
      <c r="E45" s="87">
        <v>60.27</v>
      </c>
      <c r="F45" s="23">
        <f t="shared" si="15"/>
        <v>0.10150459793136801</v>
      </c>
      <c r="G45" s="86">
        <v>63.95</v>
      </c>
      <c r="H45" s="21">
        <f t="shared" si="16"/>
        <v>0.15475616110037338</v>
      </c>
      <c r="I45" s="87">
        <v>43.03</v>
      </c>
      <c r="J45" s="23">
        <f t="shared" si="17"/>
        <v>1.3513729680979303E-2</v>
      </c>
      <c r="K45" s="86">
        <v>46.39</v>
      </c>
      <c r="L45" s="21">
        <f t="shared" si="18"/>
        <v>0.24300219537452539</v>
      </c>
    </row>
    <row r="46" spans="2:18" hidden="1" outlineLevel="1" x14ac:dyDescent="0.25">
      <c r="B46" s="19" t="s">
        <v>36</v>
      </c>
      <c r="C46" s="86">
        <v>52.722510199732064</v>
      </c>
      <c r="D46" s="21">
        <f t="shared" si="15"/>
        <v>5.9118230753032686E-2</v>
      </c>
      <c r="E46" s="87">
        <v>57.338005734310293</v>
      </c>
      <c r="F46" s="23">
        <f t="shared" si="15"/>
        <v>5.3233022305479327E-2</v>
      </c>
      <c r="G46" s="86">
        <v>56.204723122941957</v>
      </c>
      <c r="H46" s="21">
        <f t="shared" si="16"/>
        <v>8.148399312953547E-2</v>
      </c>
      <c r="I46" s="87">
        <v>44.772809887313706</v>
      </c>
      <c r="J46" s="23">
        <f t="shared" si="17"/>
        <v>-2.3919557721523654E-2</v>
      </c>
      <c r="K46" s="86">
        <v>38.671460366375619</v>
      </c>
      <c r="L46" s="21">
        <f t="shared" si="18"/>
        <v>0.12319083259876917</v>
      </c>
    </row>
    <row r="47" spans="2:18" hidden="1" outlineLevel="1" x14ac:dyDescent="0.25">
      <c r="B47" s="19" t="s">
        <v>37</v>
      </c>
      <c r="C47" s="86">
        <v>66.364621760345088</v>
      </c>
      <c r="D47" s="21">
        <f t="shared" si="15"/>
        <v>4.8647891791392839E-2</v>
      </c>
      <c r="E47" s="87">
        <v>71.369914396407324</v>
      </c>
      <c r="F47" s="23">
        <f t="shared" si="15"/>
        <v>2.5724552980846971E-2</v>
      </c>
      <c r="G47" s="86">
        <v>70.851891673619704</v>
      </c>
      <c r="H47" s="21">
        <f t="shared" si="16"/>
        <v>9.2887423625169108E-2</v>
      </c>
      <c r="I47" s="87">
        <v>56.103603716788363</v>
      </c>
      <c r="J47" s="23">
        <f t="shared" si="17"/>
        <v>-0.12173444400769629</v>
      </c>
      <c r="K47" s="86">
        <v>37.479999999999997</v>
      </c>
      <c r="L47" s="21">
        <f t="shared" si="18"/>
        <v>0.36043557168784024</v>
      </c>
    </row>
    <row r="48" spans="2:18" hidden="1" outlineLevel="1" x14ac:dyDescent="0.25">
      <c r="B48" s="19" t="s">
        <v>38</v>
      </c>
      <c r="C48" s="86">
        <v>59.913948047662259</v>
      </c>
      <c r="D48" s="21">
        <f t="shared" si="15"/>
        <v>6.3081132242310378E-2</v>
      </c>
      <c r="E48" s="87">
        <v>67.123647350193707</v>
      </c>
      <c r="F48" s="23">
        <f t="shared" si="15"/>
        <v>9.6075234327134273E-2</v>
      </c>
      <c r="G48" s="86">
        <v>65.543821197739675</v>
      </c>
      <c r="H48" s="21">
        <f t="shared" si="16"/>
        <v>8.6421700608978469E-2</v>
      </c>
      <c r="I48" s="87">
        <v>46.707606953148165</v>
      </c>
      <c r="J48" s="23">
        <f t="shared" si="17"/>
        <v>-9.28800358681654E-2</v>
      </c>
      <c r="K48" s="86">
        <v>38</v>
      </c>
      <c r="L48" s="21">
        <f t="shared" si="18"/>
        <v>8.2004555808656177E-2</v>
      </c>
    </row>
    <row r="49" spans="2:17" hidden="1" outlineLevel="1" x14ac:dyDescent="0.25">
      <c r="B49" s="19" t="s">
        <v>39</v>
      </c>
      <c r="C49" s="86">
        <v>49.642168960120578</v>
      </c>
      <c r="D49" s="21">
        <f t="shared" si="15"/>
        <v>7.3443333386952414E-2</v>
      </c>
      <c r="E49" s="87">
        <v>52.37484891481423</v>
      </c>
      <c r="F49" s="23">
        <f t="shared" si="15"/>
        <v>6.2154692517966126E-2</v>
      </c>
      <c r="G49" s="86">
        <v>52.256054031572219</v>
      </c>
      <c r="H49" s="21">
        <f t="shared" si="16"/>
        <v>7.410205102281453E-2</v>
      </c>
      <c r="I49" s="87">
        <v>50.348331802877254</v>
      </c>
      <c r="J49" s="23">
        <f t="shared" si="17"/>
        <v>7.8898167490600635E-2</v>
      </c>
      <c r="K49" s="86">
        <v>34.78</v>
      </c>
      <c r="L49" s="21">
        <f t="shared" si="18"/>
        <v>-6.0264251654686407E-2</v>
      </c>
      <c r="N49" s="24"/>
      <c r="O49" s="24"/>
      <c r="P49" s="24"/>
    </row>
    <row r="50" spans="2:17" hidden="1" outlineLevel="1" x14ac:dyDescent="0.25">
      <c r="B50" s="19" t="s">
        <v>40</v>
      </c>
      <c r="C50" s="86">
        <v>44.382245888562132</v>
      </c>
      <c r="D50" s="21">
        <f t="shared" si="15"/>
        <v>5.1243076318947756E-2</v>
      </c>
      <c r="E50" s="87">
        <v>48.443038554057559</v>
      </c>
      <c r="F50" s="23">
        <f t="shared" si="15"/>
        <v>9.0813748121088889E-2</v>
      </c>
      <c r="G50" s="86">
        <v>45.54294196768366</v>
      </c>
      <c r="H50" s="21">
        <f t="shared" si="16"/>
        <v>4.7204919928343525E-2</v>
      </c>
      <c r="I50" s="87">
        <v>44.522764299890397</v>
      </c>
      <c r="J50" s="23">
        <f t="shared" si="17"/>
        <v>5.3045513242440778E-2</v>
      </c>
      <c r="K50" s="86">
        <v>32.613624652169435</v>
      </c>
      <c r="L50" s="21">
        <f t="shared" si="18"/>
        <v>-0.15112897834020211</v>
      </c>
    </row>
    <row r="51" spans="2:17" hidden="1" outlineLevel="1" x14ac:dyDescent="0.25">
      <c r="B51" s="19" t="s">
        <v>41</v>
      </c>
      <c r="C51" s="86">
        <v>50.451248015728673</v>
      </c>
      <c r="D51" s="21">
        <f t="shared" si="15"/>
        <v>-3.9832716267403034E-2</v>
      </c>
      <c r="E51" s="87">
        <v>55.771716853224028</v>
      </c>
      <c r="F51" s="23">
        <f t="shared" si="15"/>
        <v>-4.5498430163541936E-3</v>
      </c>
      <c r="G51" s="86">
        <v>51.02904569466947</v>
      </c>
      <c r="H51" s="21">
        <f t="shared" si="16"/>
        <v>-5.466754919100647E-2</v>
      </c>
      <c r="I51" s="87">
        <v>46.00685644322008</v>
      </c>
      <c r="J51" s="23">
        <f t="shared" si="17"/>
        <v>-0.11712039065016155</v>
      </c>
      <c r="K51" s="86">
        <v>36.674653887113948</v>
      </c>
      <c r="L51" s="21">
        <f t="shared" si="18"/>
        <v>-6.6802700073436361E-2</v>
      </c>
    </row>
    <row r="52" spans="2:17" hidden="1" outlineLevel="1" x14ac:dyDescent="0.25">
      <c r="B52" s="19" t="s">
        <v>42</v>
      </c>
      <c r="C52" s="86">
        <v>57.372463425654566</v>
      </c>
      <c r="D52" s="21">
        <f t="shared" si="15"/>
        <v>2.2417830811127804E-3</v>
      </c>
      <c r="E52" s="87">
        <v>57.886163563593087</v>
      </c>
      <c r="F52" s="23">
        <f t="shared" si="15"/>
        <v>1.5190521985146921E-2</v>
      </c>
      <c r="G52" s="86">
        <v>60.857908202957212</v>
      </c>
      <c r="H52" s="21">
        <f t="shared" si="16"/>
        <v>1.0425173550675959E-2</v>
      </c>
      <c r="I52" s="87">
        <v>57.754317367220594</v>
      </c>
      <c r="J52" s="23">
        <f t="shared" si="17"/>
        <v>-5.6610301090810222E-2</v>
      </c>
      <c r="K52" s="86">
        <v>36.670359682572403</v>
      </c>
      <c r="L52" s="21">
        <f t="shared" si="18"/>
        <v>-0.21527156681848048</v>
      </c>
    </row>
    <row r="53" spans="2:17" hidden="1" outlineLevel="1" x14ac:dyDescent="0.25">
      <c r="B53" s="19" t="s">
        <v>43</v>
      </c>
      <c r="C53" s="86">
        <v>60.950099889757524</v>
      </c>
      <c r="D53" s="21">
        <f t="shared" si="15"/>
        <v>4.05339196311294E-3</v>
      </c>
      <c r="E53" s="87">
        <v>60.88</v>
      </c>
      <c r="F53" s="23">
        <f t="shared" si="15"/>
        <v>7.1133167907362349E-3</v>
      </c>
      <c r="G53" s="86">
        <v>62.58</v>
      </c>
      <c r="H53" s="21">
        <f t="shared" si="16"/>
        <v>-2.931596091205213E-2</v>
      </c>
      <c r="I53" s="87">
        <v>68.56</v>
      </c>
      <c r="J53" s="23">
        <f t="shared" si="17"/>
        <v>4.2262085740346622E-2</v>
      </c>
      <c r="K53" s="86">
        <v>49.39</v>
      </c>
      <c r="L53" s="21">
        <f t="shared" si="18"/>
        <v>-0.10880548538433776</v>
      </c>
    </row>
    <row r="54" spans="2:17" hidden="1" outlineLevel="1" x14ac:dyDescent="0.25">
      <c r="B54" s="19" t="s">
        <v>44</v>
      </c>
      <c r="C54" s="86">
        <v>58.264728887807387</v>
      </c>
      <c r="D54" s="21">
        <f t="shared" si="15"/>
        <v>-2.2362553070906399E-2</v>
      </c>
      <c r="E54" s="87">
        <v>59.11</v>
      </c>
      <c r="F54" s="23">
        <f t="shared" si="15"/>
        <v>-3.4150326797385722E-2</v>
      </c>
      <c r="G54" s="86">
        <v>61.43</v>
      </c>
      <c r="H54" s="21">
        <f t="shared" si="16"/>
        <v>-2.4456090201683378E-2</v>
      </c>
      <c r="I54" s="87">
        <v>64.69</v>
      </c>
      <c r="J54" s="23">
        <f t="shared" si="17"/>
        <v>-2.6632560938910532E-2</v>
      </c>
      <c r="K54" s="86">
        <v>36.9</v>
      </c>
      <c r="L54" s="21">
        <f t="shared" si="18"/>
        <v>-0.12205567451820132</v>
      </c>
    </row>
    <row r="55" spans="2:17" collapsed="1" x14ac:dyDescent="0.25">
      <c r="B55" s="33">
        <v>2010</v>
      </c>
      <c r="C55" s="91">
        <v>56.104302420489866</v>
      </c>
      <c r="D55" s="35">
        <f>C55/C68-1</f>
        <v>4.0435818049023187E-2</v>
      </c>
      <c r="E55" s="91">
        <v>59.458591936992967</v>
      </c>
      <c r="F55" s="35">
        <f>E55/E68-1</f>
        <v>4.5572847159077501E-2</v>
      </c>
      <c r="G55" s="91">
        <v>59.522066888293921</v>
      </c>
      <c r="H55" s="35">
        <f>G55/G68-1</f>
        <v>5.8326171297294671E-2</v>
      </c>
      <c r="I55" s="91">
        <v>53.009782628853443</v>
      </c>
      <c r="J55" s="35">
        <f>I55/I68-1</f>
        <v>-2.4803804613551916E-2</v>
      </c>
      <c r="K55" s="91">
        <v>40.157146518918708</v>
      </c>
      <c r="L55" s="35">
        <f>K55/K68-1</f>
        <v>1.2990317321541989E-2</v>
      </c>
    </row>
    <row r="56" spans="2:17" ht="15" hidden="1" customHeight="1" outlineLevel="1" x14ac:dyDescent="0.25">
      <c r="B56" s="19" t="s">
        <v>33</v>
      </c>
      <c r="C56" s="86">
        <v>53.539055226095769</v>
      </c>
      <c r="D56" s="21">
        <f t="shared" si="15"/>
        <v>-7.6514199942942507E-2</v>
      </c>
      <c r="E56" s="87">
        <v>55.501833903122694</v>
      </c>
      <c r="F56" s="23">
        <f t="shared" si="15"/>
        <v>-6.8292195683688162E-2</v>
      </c>
      <c r="G56" s="86">
        <v>54.36676779141996</v>
      </c>
      <c r="H56" s="21">
        <f t="shared" ref="H56:H93" si="19">G56/G69-1</f>
        <v>-0.10285861730330104</v>
      </c>
      <c r="I56" s="87">
        <v>57.508510578039591</v>
      </c>
      <c r="J56" s="23">
        <f t="shared" ref="J56:J93" si="20">I56/I69-1</f>
        <v>-9.0055212372791349E-2</v>
      </c>
      <c r="K56" s="86">
        <v>46.475316912295163</v>
      </c>
      <c r="L56" s="21">
        <f t="shared" ref="L56:L93" si="21">K56/K69-1</f>
        <v>5.2430183702336208E-2</v>
      </c>
      <c r="N56" s="24"/>
      <c r="O56" s="24"/>
      <c r="P56" s="24"/>
    </row>
    <row r="57" spans="2:17" ht="15" hidden="1" customHeight="1" outlineLevel="1" x14ac:dyDescent="0.25">
      <c r="B57" s="19" t="s">
        <v>34</v>
      </c>
      <c r="C57" s="86">
        <v>54.913279549801061</v>
      </c>
      <c r="D57" s="21">
        <f t="shared" si="15"/>
        <v>-9.5231853005462996E-2</v>
      </c>
      <c r="E57" s="87">
        <v>58.71787348600666</v>
      </c>
      <c r="F57" s="23">
        <f t="shared" si="15"/>
        <v>-6.8118179876104357E-2</v>
      </c>
      <c r="G57" s="86">
        <v>54.603405251960439</v>
      </c>
      <c r="H57" s="21">
        <f t="shared" si="19"/>
        <v>-0.14628822307754163</v>
      </c>
      <c r="I57" s="87">
        <v>57.06725197541703</v>
      </c>
      <c r="J57" s="23">
        <f t="shared" si="20"/>
        <v>-7.5085057124521404E-2</v>
      </c>
      <c r="K57" s="86">
        <v>36.879659211927581</v>
      </c>
      <c r="L57" s="21">
        <f t="shared" si="21"/>
        <v>-0.27316398872826997</v>
      </c>
      <c r="O57" s="24"/>
      <c r="P57" s="24"/>
      <c r="Q57" s="24"/>
    </row>
    <row r="58" spans="2:17" ht="15" hidden="1" customHeight="1" outlineLevel="1" x14ac:dyDescent="0.25">
      <c r="B58" s="19" t="s">
        <v>35</v>
      </c>
      <c r="C58" s="86">
        <v>51.010781288890179</v>
      </c>
      <c r="D58" s="21">
        <f t="shared" si="15"/>
        <v>-0.10228116041542146</v>
      </c>
      <c r="E58" s="87">
        <v>54.716067561758173</v>
      </c>
      <c r="F58" s="23">
        <f t="shared" si="15"/>
        <v>-0.12384199260595408</v>
      </c>
      <c r="G58" s="86">
        <v>55.379656895756852</v>
      </c>
      <c r="H58" s="21">
        <f t="shared" si="19"/>
        <v>-7.6389978389645563E-2</v>
      </c>
      <c r="I58" s="87">
        <v>42.456257611373871</v>
      </c>
      <c r="J58" s="23">
        <f t="shared" si="20"/>
        <v>-0.18416107587675112</v>
      </c>
      <c r="K58" s="86">
        <v>37.320931670617334</v>
      </c>
      <c r="L58" s="21">
        <f t="shared" si="21"/>
        <v>-0.25178565215282012</v>
      </c>
    </row>
    <row r="59" spans="2:17" ht="15" hidden="1" customHeight="1" outlineLevel="1" x14ac:dyDescent="0.25">
      <c r="B59" s="19" t="s">
        <v>36</v>
      </c>
      <c r="C59" s="86">
        <v>49.779626739355038</v>
      </c>
      <c r="D59" s="21">
        <f t="shared" si="15"/>
        <v>-9.6216339181741883E-2</v>
      </c>
      <c r="E59" s="87">
        <v>54.44</v>
      </c>
      <c r="F59" s="23">
        <f t="shared" si="15"/>
        <v>-8.9784317003845593E-2</v>
      </c>
      <c r="G59" s="86">
        <v>51.97</v>
      </c>
      <c r="H59" s="21">
        <f t="shared" si="19"/>
        <v>-8.1639865700653846E-2</v>
      </c>
      <c r="I59" s="87">
        <v>45.87</v>
      </c>
      <c r="J59" s="23">
        <f t="shared" si="20"/>
        <v>-0.19441517386722873</v>
      </c>
      <c r="K59" s="86">
        <v>34.43</v>
      </c>
      <c r="L59" s="21">
        <f t="shared" si="21"/>
        <v>-0.15654091131798142</v>
      </c>
    </row>
    <row r="60" spans="2:17" ht="15" hidden="1" customHeight="1" outlineLevel="1" x14ac:dyDescent="0.25">
      <c r="B60" s="19" t="s">
        <v>37</v>
      </c>
      <c r="C60" s="86">
        <v>63.285896324051336</v>
      </c>
      <c r="D60" s="21">
        <f t="shared" si="15"/>
        <v>-0.11812677448346953</v>
      </c>
      <c r="E60" s="87">
        <v>69.58</v>
      </c>
      <c r="F60" s="23">
        <f t="shared" si="15"/>
        <v>-0.10346604818966632</v>
      </c>
      <c r="G60" s="86">
        <v>64.83</v>
      </c>
      <c r="H60" s="21">
        <f t="shared" si="19"/>
        <v>-9.7954640322805098E-2</v>
      </c>
      <c r="I60" s="87">
        <v>63.88</v>
      </c>
      <c r="J60" s="23">
        <f t="shared" si="20"/>
        <v>-0.21242756750092462</v>
      </c>
      <c r="K60" s="86">
        <v>27.55</v>
      </c>
      <c r="L60" s="21">
        <f t="shared" si="21"/>
        <v>-0.25338753387533874</v>
      </c>
    </row>
    <row r="61" spans="2:17" ht="15" hidden="1" customHeight="1" outlineLevel="1" x14ac:dyDescent="0.25">
      <c r="B61" s="19" t="s">
        <v>38</v>
      </c>
      <c r="C61" s="86">
        <v>56.358772844823612</v>
      </c>
      <c r="D61" s="21">
        <f t="shared" si="15"/>
        <v>-0.14143615653805086</v>
      </c>
      <c r="E61" s="87">
        <v>61.24</v>
      </c>
      <c r="F61" s="23">
        <f t="shared" si="15"/>
        <v>-0.1560088202866593</v>
      </c>
      <c r="G61" s="86">
        <v>60.33</v>
      </c>
      <c r="H61" s="21">
        <f t="shared" si="19"/>
        <v>-0.11617345443891014</v>
      </c>
      <c r="I61" s="87">
        <v>51.49</v>
      </c>
      <c r="J61" s="23">
        <f t="shared" si="20"/>
        <v>-0.21124387254901955</v>
      </c>
      <c r="K61" s="86">
        <v>35.119999999999997</v>
      </c>
      <c r="L61" s="21">
        <f t="shared" si="21"/>
        <v>-0.28165268971159751</v>
      </c>
      <c r="O61" s="16"/>
      <c r="P61" s="16"/>
      <c r="Q61" s="16"/>
    </row>
    <row r="62" spans="2:17" ht="15" hidden="1" customHeight="1" outlineLevel="1" x14ac:dyDescent="0.25">
      <c r="B62" s="19" t="s">
        <v>39</v>
      </c>
      <c r="C62" s="86">
        <v>46.245728503887108</v>
      </c>
      <c r="D62" s="21">
        <f t="shared" si="15"/>
        <v>-0.16609189311090755</v>
      </c>
      <c r="E62" s="87">
        <v>49.310000966670231</v>
      </c>
      <c r="F62" s="23">
        <f t="shared" si="15"/>
        <v>-0.17789261476041629</v>
      </c>
      <c r="G62" s="86">
        <v>48.650921001232007</v>
      </c>
      <c r="H62" s="21">
        <f t="shared" si="19"/>
        <v>-0.18027091826062336</v>
      </c>
      <c r="I62" s="87">
        <v>46.666435554322959</v>
      </c>
      <c r="J62" s="23">
        <f t="shared" si="20"/>
        <v>-0.18013992350100216</v>
      </c>
      <c r="K62" s="86">
        <v>37.010404319768206</v>
      </c>
      <c r="L62" s="21">
        <f t="shared" si="21"/>
        <v>-0.20901038000067951</v>
      </c>
    </row>
    <row r="63" spans="2:17" ht="15" hidden="1" customHeight="1" outlineLevel="1" x14ac:dyDescent="0.25">
      <c r="B63" s="19" t="s">
        <v>40</v>
      </c>
      <c r="C63" s="86">
        <v>42.218823494154968</v>
      </c>
      <c r="D63" s="21">
        <f t="shared" si="15"/>
        <v>-0.18192074877661413</v>
      </c>
      <c r="E63" s="87">
        <v>44.41</v>
      </c>
      <c r="F63" s="23">
        <f t="shared" si="15"/>
        <v>-0.22400838720950556</v>
      </c>
      <c r="G63" s="86">
        <v>43.49</v>
      </c>
      <c r="H63" s="21">
        <f t="shared" si="19"/>
        <v>-0.14909019761299158</v>
      </c>
      <c r="I63" s="87">
        <v>42.28</v>
      </c>
      <c r="J63" s="23">
        <f t="shared" si="20"/>
        <v>-0.23709852038975099</v>
      </c>
      <c r="K63" s="86">
        <v>38.42</v>
      </c>
      <c r="L63" s="21">
        <f t="shared" si="21"/>
        <v>-0.29979952615272454</v>
      </c>
    </row>
    <row r="64" spans="2:17" ht="15" hidden="1" customHeight="1" outlineLevel="1" x14ac:dyDescent="0.25">
      <c r="B64" s="19" t="s">
        <v>41</v>
      </c>
      <c r="C64" s="86">
        <v>52.544227313809579</v>
      </c>
      <c r="D64" s="21">
        <f t="shared" si="15"/>
        <v>-0.13382983920848956</v>
      </c>
      <c r="E64" s="87">
        <v>56.026629220914671</v>
      </c>
      <c r="F64" s="23">
        <f t="shared" si="15"/>
        <v>-0.13725547858154186</v>
      </c>
      <c r="G64" s="86">
        <v>53.98</v>
      </c>
      <c r="H64" s="21">
        <f t="shared" si="19"/>
        <v>-8.2440931497535286E-2</v>
      </c>
      <c r="I64" s="87">
        <v>52.11</v>
      </c>
      <c r="J64" s="23">
        <f t="shared" si="20"/>
        <v>-0.24324716816729597</v>
      </c>
      <c r="K64" s="86">
        <v>39.299999999999997</v>
      </c>
      <c r="L64" s="21">
        <f t="shared" si="21"/>
        <v>-0.22147385103011097</v>
      </c>
    </row>
    <row r="65" spans="2:12" ht="15" hidden="1" customHeight="1" outlineLevel="1" x14ac:dyDescent="0.25">
      <c r="B65" s="19" t="s">
        <v>42</v>
      </c>
      <c r="C65" s="86">
        <v>57.244134493454197</v>
      </c>
      <c r="D65" s="21">
        <f t="shared" si="15"/>
        <v>-0.1732634566793938</v>
      </c>
      <c r="E65" s="87">
        <v>57.02</v>
      </c>
      <c r="F65" s="23">
        <f t="shared" si="15"/>
        <v>-0.20871495975575904</v>
      </c>
      <c r="G65" s="86">
        <v>60.23</v>
      </c>
      <c r="H65" s="21">
        <f t="shared" si="19"/>
        <v>-0.16102521242512902</v>
      </c>
      <c r="I65" s="87">
        <v>61.22</v>
      </c>
      <c r="J65" s="23">
        <f t="shared" si="20"/>
        <v>-0.14995834490419324</v>
      </c>
      <c r="K65" s="86">
        <v>46.73</v>
      </c>
      <c r="L65" s="21">
        <f t="shared" si="21"/>
        <v>-0.15998561927017807</v>
      </c>
    </row>
    <row r="66" spans="2:12" ht="15" hidden="1" customHeight="1" outlineLevel="1" x14ac:dyDescent="0.25">
      <c r="B66" s="19" t="s">
        <v>43</v>
      </c>
      <c r="C66" s="86">
        <v>60.704042611308388</v>
      </c>
      <c r="D66" s="21">
        <f t="shared" si="15"/>
        <v>-0.12847181637072957</v>
      </c>
      <c r="E66" s="87">
        <v>60.45</v>
      </c>
      <c r="F66" s="23">
        <f t="shared" si="15"/>
        <v>-0.15134072722167624</v>
      </c>
      <c r="G66" s="86">
        <v>64.47</v>
      </c>
      <c r="H66" s="21">
        <f t="shared" si="19"/>
        <v>-0.13509525087201513</v>
      </c>
      <c r="I66" s="87">
        <v>65.78</v>
      </c>
      <c r="J66" s="23">
        <f t="shared" si="20"/>
        <v>-0.10564242012236569</v>
      </c>
      <c r="K66" s="86">
        <v>55.42</v>
      </c>
      <c r="L66" s="21">
        <f t="shared" si="21"/>
        <v>-7.7102414654454554E-2</v>
      </c>
    </row>
    <row r="67" spans="2:12" ht="15" hidden="1" customHeight="1" outlineLevel="1" x14ac:dyDescent="0.25">
      <c r="B67" s="19" t="s">
        <v>44</v>
      </c>
      <c r="C67" s="86">
        <v>59.597480713147469</v>
      </c>
      <c r="D67" s="21">
        <f t="shared" si="15"/>
        <v>-9.7720527496153009E-2</v>
      </c>
      <c r="E67" s="87">
        <v>61.2</v>
      </c>
      <c r="F67" s="23">
        <f t="shared" si="15"/>
        <v>-0.11560693641618491</v>
      </c>
      <c r="G67" s="86">
        <v>62.97</v>
      </c>
      <c r="H67" s="21">
        <f t="shared" si="19"/>
        <v>-0.10324693819424668</v>
      </c>
      <c r="I67" s="87">
        <v>66.459999999999994</v>
      </c>
      <c r="J67" s="23">
        <f t="shared" si="20"/>
        <v>-4.0981240981241007E-2</v>
      </c>
      <c r="K67" s="86">
        <v>42.03</v>
      </c>
      <c r="L67" s="21">
        <f t="shared" si="21"/>
        <v>-0.15568501406187218</v>
      </c>
    </row>
    <row r="68" spans="2:12" collapsed="1" x14ac:dyDescent="0.25">
      <c r="B68" s="33">
        <v>2009</v>
      </c>
      <c r="C68" s="91">
        <v>53.92384753313668</v>
      </c>
      <c r="D68" s="35">
        <f t="shared" si="15"/>
        <v>-0.12627383890505806</v>
      </c>
      <c r="E68" s="91">
        <v>56.867000801089766</v>
      </c>
      <c r="F68" s="35">
        <f>E68/E81-1</f>
        <v>-0.13599251003488066</v>
      </c>
      <c r="G68" s="91">
        <v>56.241703647309272</v>
      </c>
      <c r="H68" s="35">
        <f>G68/G81-1</f>
        <v>-0.12002217254634506</v>
      </c>
      <c r="I68" s="91">
        <v>54.358069565526627</v>
      </c>
      <c r="J68" s="35">
        <f>I68/I81-1</f>
        <v>-0.15964622936945139</v>
      </c>
      <c r="K68" s="91">
        <v>39.642181995479113</v>
      </c>
      <c r="L68" s="35">
        <f>K68/K81-1</f>
        <v>-0.19169539818276027</v>
      </c>
    </row>
    <row r="69" spans="2:12" ht="15" hidden="1" customHeight="1" outlineLevel="1" x14ac:dyDescent="0.25">
      <c r="B69" s="19" t="s">
        <v>33</v>
      </c>
      <c r="C69" s="86">
        <v>57.974963148093735</v>
      </c>
      <c r="D69" s="21">
        <f t="shared" si="15"/>
        <v>-7.7130545293367381E-2</v>
      </c>
      <c r="E69" s="87">
        <v>59.57</v>
      </c>
      <c r="F69" s="23">
        <f t="shared" si="15"/>
        <v>-7.6863474353014105E-2</v>
      </c>
      <c r="G69" s="86">
        <v>60.6</v>
      </c>
      <c r="H69" s="21">
        <f t="shared" si="19"/>
        <v>-9.1181763647270597E-2</v>
      </c>
      <c r="I69" s="87">
        <v>63.2</v>
      </c>
      <c r="J69" s="23">
        <f t="shared" si="20"/>
        <v>-3.8198143357175307E-2</v>
      </c>
      <c r="K69" s="86">
        <v>44.16</v>
      </c>
      <c r="L69" s="21">
        <f t="shared" si="21"/>
        <v>-0.12692763938315543</v>
      </c>
    </row>
    <row r="70" spans="2:12" ht="15" hidden="1" customHeight="1" outlineLevel="1" x14ac:dyDescent="0.25">
      <c r="B70" s="19" t="s">
        <v>34</v>
      </c>
      <c r="C70" s="86">
        <v>60.693206024341421</v>
      </c>
      <c r="D70" s="21">
        <f t="shared" si="15"/>
        <v>-7.1829271559538221E-2</v>
      </c>
      <c r="E70" s="87">
        <v>63.01</v>
      </c>
      <c r="F70" s="23">
        <f t="shared" si="15"/>
        <v>-7.1196933962264231E-2</v>
      </c>
      <c r="G70" s="86">
        <v>63.96</v>
      </c>
      <c r="H70" s="21">
        <f t="shared" si="19"/>
        <v>-7.1967498549042386E-2</v>
      </c>
      <c r="I70" s="87">
        <v>61.7</v>
      </c>
      <c r="J70" s="23">
        <f t="shared" si="20"/>
        <v>-5.9881151912235198E-2</v>
      </c>
      <c r="K70" s="86">
        <v>50.74</v>
      </c>
      <c r="L70" s="21">
        <f t="shared" si="21"/>
        <v>-6.4872834500552812E-2</v>
      </c>
    </row>
    <row r="71" spans="2:12" ht="15" hidden="1" customHeight="1" outlineLevel="1" x14ac:dyDescent="0.25">
      <c r="B71" s="19" t="s">
        <v>35</v>
      </c>
      <c r="C71" s="86">
        <v>56.822669904639113</v>
      </c>
      <c r="D71" s="21">
        <f t="shared" si="15"/>
        <v>-4.9017781936257276E-2</v>
      </c>
      <c r="E71" s="87">
        <v>62.45</v>
      </c>
      <c r="F71" s="23">
        <f t="shared" si="15"/>
        <v>-4.2618427104093248E-2</v>
      </c>
      <c r="G71" s="86">
        <v>59.96</v>
      </c>
      <c r="H71" s="21">
        <f t="shared" si="19"/>
        <v>-2.1540469973890364E-2</v>
      </c>
      <c r="I71" s="87">
        <v>52.04</v>
      </c>
      <c r="J71" s="23">
        <f t="shared" si="20"/>
        <v>-4.0029514849658776E-2</v>
      </c>
      <c r="K71" s="86">
        <v>49.88</v>
      </c>
      <c r="L71" s="21">
        <f t="shared" si="21"/>
        <v>-5.7979225684608116E-2</v>
      </c>
    </row>
    <row r="72" spans="2:12" ht="15" hidden="1" customHeight="1" outlineLevel="1" x14ac:dyDescent="0.25">
      <c r="B72" s="19" t="s">
        <v>36</v>
      </c>
      <c r="C72" s="86">
        <v>55.079139950689175</v>
      </c>
      <c r="D72" s="21">
        <f t="shared" si="15"/>
        <v>-4.5257818262839034E-2</v>
      </c>
      <c r="E72" s="87">
        <v>59.81</v>
      </c>
      <c r="F72" s="23">
        <f t="shared" si="15"/>
        <v>-1.9025750369033867E-2</v>
      </c>
      <c r="G72" s="86">
        <v>56.59</v>
      </c>
      <c r="H72" s="21">
        <f t="shared" si="19"/>
        <v>-2.1611341632088554E-2</v>
      </c>
      <c r="I72" s="87">
        <v>56.94</v>
      </c>
      <c r="J72" s="23">
        <f t="shared" si="20"/>
        <v>-5.9153998678122988E-2</v>
      </c>
      <c r="K72" s="86">
        <v>40.82</v>
      </c>
      <c r="L72" s="21">
        <f t="shared" si="21"/>
        <v>-0.11778690296088179</v>
      </c>
    </row>
    <row r="73" spans="2:12" ht="13.5" hidden="1" customHeight="1" outlineLevel="1" x14ac:dyDescent="0.25">
      <c r="B73" s="19" t="s">
        <v>37</v>
      </c>
      <c r="C73" s="86">
        <v>71.763031797437264</v>
      </c>
      <c r="D73" s="21">
        <f t="shared" si="15"/>
        <v>-2.1725537089390734E-2</v>
      </c>
      <c r="E73" s="87">
        <v>77.61</v>
      </c>
      <c r="F73" s="23">
        <f t="shared" si="15"/>
        <v>-9.0113285272919175E-4</v>
      </c>
      <c r="G73" s="86">
        <v>71.87</v>
      </c>
      <c r="H73" s="21">
        <f t="shared" si="19"/>
        <v>-8.3414430696515662E-4</v>
      </c>
      <c r="I73" s="87">
        <v>81.11</v>
      </c>
      <c r="J73" s="23">
        <f t="shared" si="20"/>
        <v>3.4640603736235676E-3</v>
      </c>
      <c r="K73" s="86">
        <v>36.9</v>
      </c>
      <c r="L73" s="21">
        <f t="shared" si="21"/>
        <v>0.12226277372262762</v>
      </c>
    </row>
    <row r="74" spans="2:12" ht="13.5" hidden="1" customHeight="1" outlineLevel="1" x14ac:dyDescent="0.25">
      <c r="B74" s="19" t="s">
        <v>38</v>
      </c>
      <c r="C74" s="86">
        <v>65.643077418180823</v>
      </c>
      <c r="D74" s="21">
        <f t="shared" si="15"/>
        <v>2.7911086986943445E-2</v>
      </c>
      <c r="E74" s="87">
        <v>72.56</v>
      </c>
      <c r="F74" s="23">
        <f t="shared" si="15"/>
        <v>8.282345918519618E-2</v>
      </c>
      <c r="G74" s="86">
        <v>68.260000000000005</v>
      </c>
      <c r="H74" s="21">
        <f t="shared" si="19"/>
        <v>4.3730886850152917E-2</v>
      </c>
      <c r="I74" s="87">
        <v>65.28</v>
      </c>
      <c r="J74" s="23">
        <f t="shared" si="20"/>
        <v>-4.7980166253463463E-2</v>
      </c>
      <c r="K74" s="86">
        <v>48.89</v>
      </c>
      <c r="L74" s="21">
        <f t="shared" si="21"/>
        <v>-3.9677862895305394E-2</v>
      </c>
    </row>
    <row r="75" spans="2:12" ht="15" hidden="1" customHeight="1" outlineLevel="1" x14ac:dyDescent="0.25">
      <c r="B75" s="19" t="s">
        <v>39</v>
      </c>
      <c r="C75" s="86">
        <v>55.456624203364015</v>
      </c>
      <c r="D75" s="21">
        <f t="shared" si="15"/>
        <v>5.0001488404924466E-2</v>
      </c>
      <c r="E75" s="87">
        <v>59.98</v>
      </c>
      <c r="F75" s="23">
        <f t="shared" si="15"/>
        <v>0.1134211991832188</v>
      </c>
      <c r="G75" s="86">
        <v>59.35</v>
      </c>
      <c r="H75" s="21">
        <f t="shared" si="19"/>
        <v>0.11602106054907857</v>
      </c>
      <c r="I75" s="87">
        <v>56.92</v>
      </c>
      <c r="J75" s="23">
        <f t="shared" si="20"/>
        <v>-9.3978419770275323E-3</v>
      </c>
      <c r="K75" s="86">
        <v>46.79</v>
      </c>
      <c r="L75" s="21">
        <f t="shared" si="21"/>
        <v>-0.12705223880597016</v>
      </c>
    </row>
    <row r="76" spans="2:12" ht="15" hidden="1" customHeight="1" outlineLevel="1" x14ac:dyDescent="0.25">
      <c r="B76" s="19" t="s">
        <v>40</v>
      </c>
      <c r="C76" s="86">
        <v>51.607253736137892</v>
      </c>
      <c r="D76" s="21">
        <f t="shared" si="15"/>
        <v>9.2375821819973281E-2</v>
      </c>
      <c r="E76" s="87">
        <v>57.23</v>
      </c>
      <c r="F76" s="23">
        <f t="shared" si="15"/>
        <v>0.19903624554787336</v>
      </c>
      <c r="G76" s="86">
        <v>51.11</v>
      </c>
      <c r="H76" s="21">
        <f t="shared" si="19"/>
        <v>2.5275827482447388E-2</v>
      </c>
      <c r="I76" s="87">
        <v>55.42</v>
      </c>
      <c r="J76" s="23">
        <f t="shared" si="20"/>
        <v>0.2058311575282854</v>
      </c>
      <c r="K76" s="86">
        <v>54.87</v>
      </c>
      <c r="L76" s="21">
        <f t="shared" si="21"/>
        <v>1.8563207722294361E-2</v>
      </c>
    </row>
    <row r="77" spans="2:12" ht="15" hidden="1" customHeight="1" outlineLevel="1" x14ac:dyDescent="0.25">
      <c r="B77" s="19" t="s">
        <v>41</v>
      </c>
      <c r="C77" s="86">
        <v>60.662707736080876</v>
      </c>
      <c r="D77" s="21">
        <f t="shared" si="15"/>
        <v>1.989692699997514E-2</v>
      </c>
      <c r="E77" s="87">
        <v>64.94</v>
      </c>
      <c r="F77" s="23">
        <f t="shared" si="15"/>
        <v>2.0427404148334327E-2</v>
      </c>
      <c r="G77" s="86">
        <v>58.83</v>
      </c>
      <c r="H77" s="21">
        <f t="shared" si="19"/>
        <v>4.5680767863490956E-2</v>
      </c>
      <c r="I77" s="87">
        <v>68.86</v>
      </c>
      <c r="J77" s="23">
        <f t="shared" si="20"/>
        <v>0.1242448979591837</v>
      </c>
      <c r="K77" s="86">
        <v>50.48</v>
      </c>
      <c r="L77" s="21">
        <f t="shared" si="21"/>
        <v>-0.10401135960241403</v>
      </c>
    </row>
    <row r="78" spans="2:12" ht="15" hidden="1" customHeight="1" outlineLevel="1" x14ac:dyDescent="0.25">
      <c r="B78" s="19" t="s">
        <v>42</v>
      </c>
      <c r="C78" s="86">
        <v>69.241084062320297</v>
      </c>
      <c r="D78" s="21">
        <f t="shared" si="15"/>
        <v>2.7754726081888892E-2</v>
      </c>
      <c r="E78" s="87">
        <v>72.06</v>
      </c>
      <c r="F78" s="23">
        <f t="shared" si="15"/>
        <v>7.0251002524877482E-2</v>
      </c>
      <c r="G78" s="86">
        <v>71.790000000000006</v>
      </c>
      <c r="H78" s="21">
        <f t="shared" si="19"/>
        <v>4.6044004079848655E-2</v>
      </c>
      <c r="I78" s="87">
        <v>72.02</v>
      </c>
      <c r="J78" s="23">
        <f t="shared" si="20"/>
        <v>-9.3535075653371491E-3</v>
      </c>
      <c r="K78" s="86">
        <v>55.63</v>
      </c>
      <c r="L78" s="21">
        <f t="shared" si="21"/>
        <v>-8.45812078328122E-2</v>
      </c>
    </row>
    <row r="79" spans="2:12" ht="15" hidden="1" customHeight="1" outlineLevel="1" x14ac:dyDescent="0.25">
      <c r="B79" s="19" t="s">
        <v>43</v>
      </c>
      <c r="C79" s="86">
        <v>69.652414863419494</v>
      </c>
      <c r="D79" s="21">
        <f t="shared" si="15"/>
        <v>1.9612984767295005E-2</v>
      </c>
      <c r="E79" s="87">
        <v>71.23</v>
      </c>
      <c r="F79" s="23">
        <f t="shared" si="15"/>
        <v>5.1055039102847921E-2</v>
      </c>
      <c r="G79" s="86">
        <v>74.540000000000006</v>
      </c>
      <c r="H79" s="21">
        <f t="shared" si="19"/>
        <v>4.779308405960081E-2</v>
      </c>
      <c r="I79" s="87">
        <v>73.55</v>
      </c>
      <c r="J79" s="23">
        <f t="shared" si="20"/>
        <v>-4.6014345648938138E-3</v>
      </c>
      <c r="K79" s="86">
        <v>60.05</v>
      </c>
      <c r="L79" s="21">
        <f t="shared" si="21"/>
        <v>9.8810612991765856E-2</v>
      </c>
    </row>
    <row r="80" spans="2:12" ht="15" hidden="1" customHeight="1" outlineLevel="1" x14ac:dyDescent="0.25">
      <c r="B80" s="19" t="s">
        <v>44</v>
      </c>
      <c r="C80" s="86">
        <v>66.052129666391551</v>
      </c>
      <c r="D80" s="21">
        <f t="shared" si="15"/>
        <v>1.1932664685926131E-2</v>
      </c>
      <c r="E80" s="87">
        <v>69.2</v>
      </c>
      <c r="F80" s="23">
        <f t="shared" si="15"/>
        <v>3.7636827110511417E-2</v>
      </c>
      <c r="G80" s="86">
        <v>70.22</v>
      </c>
      <c r="H80" s="21">
        <f t="shared" si="19"/>
        <v>4.6030090868464324E-2</v>
      </c>
      <c r="I80" s="87">
        <v>69.3</v>
      </c>
      <c r="J80" s="23">
        <f t="shared" si="20"/>
        <v>4.93039443155463E-3</v>
      </c>
      <c r="K80" s="86">
        <v>49.78</v>
      </c>
      <c r="L80" s="21">
        <f t="shared" si="21"/>
        <v>4.4262638976295454E-2</v>
      </c>
    </row>
    <row r="81" spans="2:14" collapsed="1" x14ac:dyDescent="0.25">
      <c r="B81" s="33">
        <v>2008</v>
      </c>
      <c r="C81" s="91">
        <v>61.717103063000927</v>
      </c>
      <c r="D81" s="35">
        <f t="shared" si="15"/>
        <v>-3.5023520967877309E-3</v>
      </c>
      <c r="E81" s="91">
        <v>65.817717394308161</v>
      </c>
      <c r="F81" s="35">
        <f>E81/E94-1</f>
        <v>2.5365732768151794E-2</v>
      </c>
      <c r="G81" s="91">
        <v>63.912637219568246</v>
      </c>
      <c r="H81" s="35">
        <f>G81/G94-1</f>
        <v>1.1812566476002706E-2</v>
      </c>
      <c r="I81" s="91">
        <v>64.684745240971253</v>
      </c>
      <c r="J81" s="35">
        <f>I81/I94-1</f>
        <v>1.0161953465488427E-3</v>
      </c>
      <c r="K81" s="91">
        <v>49.043617846978854</v>
      </c>
      <c r="L81" s="35">
        <f>K81/K94-1</f>
        <v>-4.1529867590950564E-2</v>
      </c>
    </row>
    <row r="82" spans="2:14" ht="15" hidden="1" customHeight="1" outlineLevel="1" x14ac:dyDescent="0.25">
      <c r="B82" s="19" t="s">
        <v>33</v>
      </c>
      <c r="C82" s="86">
        <v>62.820329411079243</v>
      </c>
      <c r="D82" s="21">
        <f t="shared" si="15"/>
        <v>5.1172792302491832E-3</v>
      </c>
      <c r="E82" s="87">
        <v>64.53</v>
      </c>
      <c r="F82" s="23">
        <f t="shared" si="15"/>
        <v>3.5628310062590263E-2</v>
      </c>
      <c r="G82" s="86">
        <v>66.680000000000007</v>
      </c>
      <c r="H82" s="21">
        <f t="shared" si="19"/>
        <v>8.621993646952264E-3</v>
      </c>
      <c r="I82" s="87">
        <v>65.709999999999994</v>
      </c>
      <c r="J82" s="23">
        <f t="shared" si="20"/>
        <v>9.6803933620159821E-3</v>
      </c>
      <c r="K82" s="86">
        <v>50.58</v>
      </c>
      <c r="L82" s="21">
        <f t="shared" si="21"/>
        <v>-9.9358974358974339E-2</v>
      </c>
    </row>
    <row r="83" spans="2:14" ht="15" hidden="1" customHeight="1" outlineLevel="1" x14ac:dyDescent="0.25">
      <c r="B83" s="19" t="s">
        <v>34</v>
      </c>
      <c r="C83" s="86">
        <v>65.39013154004526</v>
      </c>
      <c r="D83" s="21">
        <f t="shared" si="15"/>
        <v>1.2115844891495975E-2</v>
      </c>
      <c r="E83" s="87">
        <v>67.84</v>
      </c>
      <c r="F83" s="23">
        <f t="shared" si="15"/>
        <v>4.3050430504304904E-2</v>
      </c>
      <c r="G83" s="86">
        <v>68.92</v>
      </c>
      <c r="H83" s="21">
        <f t="shared" si="19"/>
        <v>3.1119090365050894E-2</v>
      </c>
      <c r="I83" s="87">
        <v>65.63</v>
      </c>
      <c r="J83" s="23">
        <f t="shared" si="20"/>
        <v>-1.2042751768779336E-2</v>
      </c>
      <c r="K83" s="86">
        <v>54.26</v>
      </c>
      <c r="L83" s="21">
        <f t="shared" si="21"/>
        <v>-6.5449534963830547E-2</v>
      </c>
    </row>
    <row r="84" spans="2:14" ht="15" hidden="1" customHeight="1" outlineLevel="1" x14ac:dyDescent="0.25">
      <c r="B84" s="19" t="s">
        <v>35</v>
      </c>
      <c r="C84" s="86">
        <v>59.75155878343709</v>
      </c>
      <c r="D84" s="21">
        <f t="shared" si="15"/>
        <v>-7.0934011952755394E-2</v>
      </c>
      <c r="E84" s="87">
        <v>65.23</v>
      </c>
      <c r="F84" s="23">
        <f t="shared" si="15"/>
        <v>-2.4233358264771687E-2</v>
      </c>
      <c r="G84" s="86">
        <v>61.28</v>
      </c>
      <c r="H84" s="21">
        <f t="shared" si="19"/>
        <v>-0.10761613513907098</v>
      </c>
      <c r="I84" s="87">
        <v>54.21</v>
      </c>
      <c r="J84" s="23">
        <f t="shared" si="20"/>
        <v>-9.7252289758534505E-2</v>
      </c>
      <c r="K84" s="86">
        <v>52.95</v>
      </c>
      <c r="L84" s="21">
        <f t="shared" si="21"/>
        <v>6.3893911995177799E-2</v>
      </c>
    </row>
    <row r="85" spans="2:14" ht="15" hidden="1" customHeight="1" outlineLevel="1" x14ac:dyDescent="0.25">
      <c r="B85" s="19" t="s">
        <v>36</v>
      </c>
      <c r="C85" s="86">
        <v>57.690066495723741</v>
      </c>
      <c r="D85" s="21">
        <f t="shared" si="15"/>
        <v>-8.1787987863093048E-2</v>
      </c>
      <c r="E85" s="87">
        <v>60.97</v>
      </c>
      <c r="F85" s="23">
        <f t="shared" si="15"/>
        <v>-5.7067738942158996E-2</v>
      </c>
      <c r="G85" s="86">
        <v>57.84</v>
      </c>
      <c r="H85" s="21">
        <f t="shared" si="19"/>
        <v>-9.0994813767090954E-2</v>
      </c>
      <c r="I85" s="87">
        <v>60.52</v>
      </c>
      <c r="J85" s="23">
        <f t="shared" si="20"/>
        <v>-0.11221945137157108</v>
      </c>
      <c r="K85" s="86">
        <v>46.27</v>
      </c>
      <c r="L85" s="21">
        <f t="shared" si="21"/>
        <v>-4.2028985507246208E-2</v>
      </c>
    </row>
    <row r="86" spans="2:14" ht="15" hidden="1" customHeight="1" outlineLevel="1" x14ac:dyDescent="0.25">
      <c r="B86" s="19" t="s">
        <v>37</v>
      </c>
      <c r="C86" s="86">
        <v>73.356746514597177</v>
      </c>
      <c r="D86" s="21">
        <f t="shared" si="15"/>
        <v>-7.486000149323413E-2</v>
      </c>
      <c r="E86" s="87">
        <v>77.680000000000007</v>
      </c>
      <c r="F86" s="23">
        <f t="shared" si="15"/>
        <v>-5.7738961669092537E-2</v>
      </c>
      <c r="G86" s="86">
        <v>71.930000000000007</v>
      </c>
      <c r="H86" s="21">
        <f t="shared" si="19"/>
        <v>-9.9974974974974873E-2</v>
      </c>
      <c r="I86" s="87">
        <v>80.83</v>
      </c>
      <c r="J86" s="23">
        <f t="shared" si="20"/>
        <v>-3.3596365375418435E-2</v>
      </c>
      <c r="K86" s="86">
        <v>32.880000000000003</v>
      </c>
      <c r="L86" s="21">
        <f t="shared" si="21"/>
        <v>-0.18634001484780982</v>
      </c>
    </row>
    <row r="87" spans="2:14" ht="15" hidden="1" customHeight="1" outlineLevel="1" x14ac:dyDescent="0.25">
      <c r="B87" s="19" t="s">
        <v>38</v>
      </c>
      <c r="C87" s="86">
        <v>63.860657063828924</v>
      </c>
      <c r="D87" s="21">
        <f t="shared" si="15"/>
        <v>-9.0719090399179803E-2</v>
      </c>
      <c r="E87" s="87">
        <v>67.010000000000005</v>
      </c>
      <c r="F87" s="23">
        <f t="shared" si="15"/>
        <v>-7.661568141105124E-2</v>
      </c>
      <c r="G87" s="86">
        <v>65.400000000000006</v>
      </c>
      <c r="H87" s="21">
        <f t="shared" si="19"/>
        <v>-8.1718618365627549E-2</v>
      </c>
      <c r="I87" s="87">
        <v>68.569999999999993</v>
      </c>
      <c r="J87" s="23">
        <f t="shared" si="20"/>
        <v>-9.5501912676428047E-2</v>
      </c>
      <c r="K87" s="86">
        <v>50.91</v>
      </c>
      <c r="L87" s="21">
        <f t="shared" si="21"/>
        <v>0.14020156774916015</v>
      </c>
    </row>
    <row r="88" spans="2:14" ht="15" hidden="1" customHeight="1" outlineLevel="1" thickBot="1" x14ac:dyDescent="0.3">
      <c r="B88" s="19" t="s">
        <v>39</v>
      </c>
      <c r="C88" s="86">
        <v>52.815757706790627</v>
      </c>
      <c r="D88" s="21">
        <f t="shared" si="15"/>
        <v>-8.1411747683396096E-2</v>
      </c>
      <c r="E88" s="87">
        <v>53.87</v>
      </c>
      <c r="F88" s="23">
        <f t="shared" si="15"/>
        <v>-9.0033783783783905E-2</v>
      </c>
      <c r="G88" s="86">
        <v>53.18</v>
      </c>
      <c r="H88" s="21">
        <f t="shared" si="19"/>
        <v>-9.5732018364223848E-2</v>
      </c>
      <c r="I88" s="87">
        <v>57.46</v>
      </c>
      <c r="J88" s="23">
        <f t="shared" si="20"/>
        <v>-5.4156378600823007E-2</v>
      </c>
      <c r="K88" s="86">
        <v>53.6</v>
      </c>
      <c r="L88" s="21">
        <f t="shared" si="21"/>
        <v>0.20179372197309409</v>
      </c>
    </row>
    <row r="89" spans="2:14" ht="16.5" hidden="1" customHeight="1" outlineLevel="1" thickBot="1" x14ac:dyDescent="0.3">
      <c r="B89" s="19" t="s">
        <v>40</v>
      </c>
      <c r="C89" s="86">
        <v>47.243130711330338</v>
      </c>
      <c r="D89" s="21">
        <f t="shared" si="15"/>
        <v>-9.5136023733904174E-2</v>
      </c>
      <c r="E89" s="87">
        <v>47.73</v>
      </c>
      <c r="F89" s="23">
        <f t="shared" si="15"/>
        <v>-0.11447124304267164</v>
      </c>
      <c r="G89" s="86">
        <v>49.85</v>
      </c>
      <c r="H89" s="21">
        <f t="shared" si="19"/>
        <v>-5.5871212121212044E-2</v>
      </c>
      <c r="I89" s="87">
        <v>45.96</v>
      </c>
      <c r="J89" s="23">
        <f t="shared" si="20"/>
        <v>-0.15592286501377417</v>
      </c>
      <c r="K89" s="86">
        <v>53.87</v>
      </c>
      <c r="L89" s="21">
        <f t="shared" si="21"/>
        <v>0.27021928790379635</v>
      </c>
      <c r="N89" s="36" t="s">
        <v>45</v>
      </c>
    </row>
    <row r="90" spans="2:14" ht="15" hidden="1" customHeight="1" outlineLevel="1" x14ac:dyDescent="0.25">
      <c r="B90" s="19" t="s">
        <v>41</v>
      </c>
      <c r="C90" s="86">
        <v>59.479253373691513</v>
      </c>
      <c r="D90" s="21">
        <f t="shared" si="15"/>
        <v>-8.0337278871136064E-2</v>
      </c>
      <c r="E90" s="87">
        <v>63.64</v>
      </c>
      <c r="F90" s="23">
        <f t="shared" si="15"/>
        <v>-8.1408775981524295E-2</v>
      </c>
      <c r="G90" s="86">
        <v>56.26</v>
      </c>
      <c r="H90" s="21">
        <f t="shared" si="19"/>
        <v>-0.12490278425882728</v>
      </c>
      <c r="I90" s="87">
        <v>61.25</v>
      </c>
      <c r="J90" s="23">
        <f t="shared" si="20"/>
        <v>-6.0870898497393466E-2</v>
      </c>
      <c r="K90" s="86">
        <v>56.34</v>
      </c>
      <c r="L90" s="21">
        <f t="shared" si="21"/>
        <v>0.19415006358626541</v>
      </c>
    </row>
    <row r="91" spans="2:14" ht="15" hidden="1" customHeight="1" outlineLevel="1" x14ac:dyDescent="0.25">
      <c r="B91" s="19" t="s">
        <v>42</v>
      </c>
      <c r="C91" s="86">
        <v>67.371214459200985</v>
      </c>
      <c r="D91" s="21">
        <f t="shared" si="15"/>
        <v>-3.1740398771837874E-3</v>
      </c>
      <c r="E91" s="87">
        <v>67.33</v>
      </c>
      <c r="F91" s="23">
        <f t="shared" si="15"/>
        <v>-1.8942153577152787E-2</v>
      </c>
      <c r="G91" s="86">
        <v>68.63</v>
      </c>
      <c r="H91" s="21">
        <f t="shared" si="19"/>
        <v>-1.0382119682768587E-2</v>
      </c>
      <c r="I91" s="87">
        <v>72.7</v>
      </c>
      <c r="J91" s="23">
        <f t="shared" si="20"/>
        <v>-9.1317977374949511E-3</v>
      </c>
      <c r="K91" s="86">
        <v>60.77</v>
      </c>
      <c r="L91" s="21">
        <f t="shared" si="21"/>
        <v>0.12976389663506227</v>
      </c>
    </row>
    <row r="92" spans="2:14" ht="15" hidden="1" customHeight="1" outlineLevel="1" x14ac:dyDescent="0.25">
      <c r="B92" s="19" t="s">
        <v>43</v>
      </c>
      <c r="C92" s="86">
        <v>68.312600863273801</v>
      </c>
      <c r="D92" s="21">
        <f t="shared" si="15"/>
        <v>-1.1654096319740681E-2</v>
      </c>
      <c r="E92" s="87">
        <v>67.77</v>
      </c>
      <c r="F92" s="23">
        <f t="shared" si="15"/>
        <v>-3.0749427917620253E-2</v>
      </c>
      <c r="G92" s="86">
        <v>71.14</v>
      </c>
      <c r="H92" s="21">
        <f t="shared" si="19"/>
        <v>-1.6839741790626306E-3</v>
      </c>
      <c r="I92" s="87">
        <v>73.89</v>
      </c>
      <c r="J92" s="23">
        <f t="shared" si="20"/>
        <v>-9.7829000268024879E-3</v>
      </c>
      <c r="K92" s="86">
        <v>54.65</v>
      </c>
      <c r="L92" s="21">
        <f t="shared" si="21"/>
        <v>-6.8677573278800308E-2</v>
      </c>
    </row>
    <row r="93" spans="2:14" ht="15" hidden="1" customHeight="1" outlineLevel="1" x14ac:dyDescent="0.25">
      <c r="B93" s="19" t="s">
        <v>44</v>
      </c>
      <c r="C93" s="86">
        <v>65.27324590998569</v>
      </c>
      <c r="D93" s="21">
        <f t="shared" si="15"/>
        <v>-6.6156871770760572E-3</v>
      </c>
      <c r="E93" s="87">
        <v>66.69</v>
      </c>
      <c r="F93" s="23">
        <f t="shared" si="15"/>
        <v>-4.5239799570508166E-2</v>
      </c>
      <c r="G93" s="86">
        <v>67.13</v>
      </c>
      <c r="H93" s="21">
        <f t="shared" si="19"/>
        <v>-1.7849305047549335E-2</v>
      </c>
      <c r="I93" s="87">
        <v>68.959999999999994</v>
      </c>
      <c r="J93" s="23">
        <f t="shared" si="20"/>
        <v>3.0638170677028898E-2</v>
      </c>
      <c r="K93" s="86">
        <v>47.67</v>
      </c>
      <c r="L93" s="21">
        <f t="shared" si="21"/>
        <v>0.14895155459146792</v>
      </c>
    </row>
    <row r="94" spans="2:14" collapsed="1" x14ac:dyDescent="0.25">
      <c r="B94" s="33">
        <v>2007</v>
      </c>
      <c r="C94" s="91">
        <v>61.934017800105615</v>
      </c>
      <c r="D94" s="35">
        <f t="shared" si="15"/>
        <v>-4.782533547071699E-2</v>
      </c>
      <c r="E94" s="91">
        <v>64.189503599483345</v>
      </c>
      <c r="F94" s="35">
        <f>E94/E107-1</f>
        <v>-4.2822574517340728E-2</v>
      </c>
      <c r="G94" s="91">
        <v>63.166478987473681</v>
      </c>
      <c r="H94" s="35">
        <f>G94/G107-1</f>
        <v>-5.3994960589662244E-2</v>
      </c>
      <c r="I94" s="91">
        <v>64.619079632949976</v>
      </c>
      <c r="J94" s="35">
        <f>I94/I107-1</f>
        <v>-4.7618018101246662E-2</v>
      </c>
      <c r="K94" s="91">
        <v>51.168644894245226</v>
      </c>
      <c r="L94" s="35">
        <f>K94/K107-1</f>
        <v>5.062093020086289E-2</v>
      </c>
    </row>
    <row r="95" spans="2:14" ht="15" hidden="1" customHeight="1" outlineLevel="1" x14ac:dyDescent="0.25">
      <c r="B95" s="19" t="s">
        <v>33</v>
      </c>
      <c r="C95" s="86">
        <v>62.500496916329055</v>
      </c>
      <c r="D95" s="20"/>
      <c r="E95" s="87">
        <v>62.31</v>
      </c>
      <c r="F95" s="23"/>
      <c r="G95" s="86">
        <v>66.11</v>
      </c>
      <c r="H95" s="20"/>
      <c r="I95" s="87">
        <v>65.08</v>
      </c>
      <c r="J95" s="23"/>
      <c r="K95" s="86">
        <v>56.16</v>
      </c>
      <c r="L95" s="20"/>
    </row>
    <row r="96" spans="2:14" ht="15" hidden="1" customHeight="1" outlineLevel="1" x14ac:dyDescent="0.25">
      <c r="B96" s="19" t="s">
        <v>34</v>
      </c>
      <c r="C96" s="86">
        <v>64.607358801951591</v>
      </c>
      <c r="D96" s="20"/>
      <c r="E96" s="87">
        <v>65.040000000000006</v>
      </c>
      <c r="F96" s="23"/>
      <c r="G96" s="86">
        <v>66.84</v>
      </c>
      <c r="H96" s="20"/>
      <c r="I96" s="87">
        <v>66.430000000000007</v>
      </c>
      <c r="J96" s="23"/>
      <c r="K96" s="86">
        <v>58.06</v>
      </c>
      <c r="L96" s="20"/>
    </row>
    <row r="97" spans="2:12" ht="15" hidden="1" customHeight="1" outlineLevel="1" x14ac:dyDescent="0.25">
      <c r="B97" s="19" t="s">
        <v>35</v>
      </c>
      <c r="C97" s="86">
        <v>64.313578962271322</v>
      </c>
      <c r="D97" s="20"/>
      <c r="E97" s="87">
        <v>66.849999999999994</v>
      </c>
      <c r="F97" s="23"/>
      <c r="G97" s="86">
        <v>68.67</v>
      </c>
      <c r="H97" s="20"/>
      <c r="I97" s="87">
        <v>60.05</v>
      </c>
      <c r="J97" s="23"/>
      <c r="K97" s="86">
        <v>49.77</v>
      </c>
      <c r="L97" s="20"/>
    </row>
    <row r="98" spans="2:12" ht="15" hidden="1" customHeight="1" outlineLevel="1" x14ac:dyDescent="0.25">
      <c r="B98" s="19" t="s">
        <v>36</v>
      </c>
      <c r="C98" s="86">
        <v>62.828699399678577</v>
      </c>
      <c r="D98" s="20"/>
      <c r="E98" s="87">
        <v>64.66</v>
      </c>
      <c r="F98" s="23"/>
      <c r="G98" s="86">
        <v>63.63</v>
      </c>
      <c r="H98" s="20"/>
      <c r="I98" s="87">
        <v>68.17</v>
      </c>
      <c r="J98" s="23"/>
      <c r="K98" s="86">
        <v>48.3</v>
      </c>
      <c r="L98" s="20"/>
    </row>
    <row r="99" spans="2:12" ht="15" hidden="1" customHeight="1" outlineLevel="1" x14ac:dyDescent="0.25">
      <c r="B99" s="19" t="s">
        <v>37</v>
      </c>
      <c r="C99" s="86">
        <v>79.292589913958508</v>
      </c>
      <c r="D99" s="20"/>
      <c r="E99" s="87">
        <v>82.44</v>
      </c>
      <c r="F99" s="23"/>
      <c r="G99" s="86">
        <v>79.92</v>
      </c>
      <c r="H99" s="20"/>
      <c r="I99" s="87">
        <v>83.64</v>
      </c>
      <c r="J99" s="23"/>
      <c r="K99" s="86">
        <v>40.409999999999997</v>
      </c>
      <c r="L99" s="20"/>
    </row>
    <row r="100" spans="2:12" ht="15" hidden="1" customHeight="1" outlineLevel="1" x14ac:dyDescent="0.25">
      <c r="B100" s="19" t="s">
        <v>38</v>
      </c>
      <c r="C100" s="86">
        <v>70.232044233573689</v>
      </c>
      <c r="D100" s="20"/>
      <c r="E100" s="87">
        <v>72.569999999999993</v>
      </c>
      <c r="F100" s="23"/>
      <c r="G100" s="86">
        <v>71.22</v>
      </c>
      <c r="H100" s="20"/>
      <c r="I100" s="87">
        <v>75.81</v>
      </c>
      <c r="J100" s="23"/>
      <c r="K100" s="86">
        <v>44.65</v>
      </c>
      <c r="L100" s="20"/>
    </row>
    <row r="101" spans="2:12" ht="15" hidden="1" customHeight="1" outlineLevel="1" x14ac:dyDescent="0.25">
      <c r="B101" s="19" t="s">
        <v>39</v>
      </c>
      <c r="C101" s="86">
        <v>57.496661397088019</v>
      </c>
      <c r="D101" s="20"/>
      <c r="E101" s="87">
        <v>59.2</v>
      </c>
      <c r="F101" s="23"/>
      <c r="G101" s="86">
        <v>58.81</v>
      </c>
      <c r="H101" s="20"/>
      <c r="I101" s="87">
        <v>60.75</v>
      </c>
      <c r="J101" s="23"/>
      <c r="K101" s="86">
        <v>44.6</v>
      </c>
      <c r="L101" s="20"/>
    </row>
    <row r="102" spans="2:12" ht="15" hidden="1" customHeight="1" outlineLevel="1" x14ac:dyDescent="0.25">
      <c r="B102" s="19" t="s">
        <v>40</v>
      </c>
      <c r="C102" s="86">
        <v>52.210201699351792</v>
      </c>
      <c r="D102" s="20"/>
      <c r="E102" s="87">
        <v>53.9</v>
      </c>
      <c r="F102" s="23"/>
      <c r="G102" s="86">
        <v>52.8</v>
      </c>
      <c r="H102" s="20"/>
      <c r="I102" s="87">
        <v>54.45</v>
      </c>
      <c r="J102" s="23"/>
      <c r="K102" s="86">
        <v>42.41</v>
      </c>
      <c r="L102" s="20"/>
    </row>
    <row r="103" spans="2:12" ht="15" hidden="1" customHeight="1" outlineLevel="1" x14ac:dyDescent="0.25">
      <c r="B103" s="19" t="s">
        <v>41</v>
      </c>
      <c r="C103" s="86">
        <v>64.675072727403972</v>
      </c>
      <c r="D103" s="20"/>
      <c r="E103" s="87">
        <v>69.28</v>
      </c>
      <c r="F103" s="23"/>
      <c r="G103" s="86">
        <v>64.290000000000006</v>
      </c>
      <c r="H103" s="20"/>
      <c r="I103" s="87">
        <v>65.22</v>
      </c>
      <c r="J103" s="23"/>
      <c r="K103" s="86">
        <v>47.18</v>
      </c>
      <c r="L103" s="20"/>
    </row>
    <row r="104" spans="2:12" ht="15" hidden="1" customHeight="1" outlineLevel="1" x14ac:dyDescent="0.25">
      <c r="B104" s="19" t="s">
        <v>42</v>
      </c>
      <c r="C104" s="86">
        <v>67.585734274918323</v>
      </c>
      <c r="D104" s="20"/>
      <c r="E104" s="87">
        <v>68.63</v>
      </c>
      <c r="F104" s="23"/>
      <c r="G104" s="86">
        <v>69.349999999999994</v>
      </c>
      <c r="H104" s="20"/>
      <c r="I104" s="87">
        <v>73.37</v>
      </c>
      <c r="J104" s="23"/>
      <c r="K104" s="86">
        <v>53.79</v>
      </c>
      <c r="L104" s="20"/>
    </row>
    <row r="105" spans="2:12" ht="15" hidden="1" customHeight="1" outlineLevel="1" x14ac:dyDescent="0.25">
      <c r="B105" s="19" t="s">
        <v>43</v>
      </c>
      <c r="C105" s="86">
        <v>69.118109974353345</v>
      </c>
      <c r="D105" s="20"/>
      <c r="E105" s="87">
        <v>69.92</v>
      </c>
      <c r="F105" s="23"/>
      <c r="G105" s="86">
        <v>71.260000000000005</v>
      </c>
      <c r="H105" s="20"/>
      <c r="I105" s="87">
        <v>74.62</v>
      </c>
      <c r="J105" s="23"/>
      <c r="K105" s="86">
        <v>58.68</v>
      </c>
      <c r="L105" s="20"/>
    </row>
    <row r="106" spans="2:12" ht="15" hidden="1" customHeight="1" outlineLevel="1" x14ac:dyDescent="0.25">
      <c r="B106" s="19" t="s">
        <v>44</v>
      </c>
      <c r="C106" s="86">
        <v>65.707949146586728</v>
      </c>
      <c r="D106" s="20"/>
      <c r="E106" s="87">
        <v>69.849999999999994</v>
      </c>
      <c r="F106" s="23"/>
      <c r="G106" s="86">
        <v>68.349999999999994</v>
      </c>
      <c r="H106" s="20"/>
      <c r="I106" s="87">
        <v>66.91</v>
      </c>
      <c r="J106" s="23"/>
      <c r="K106" s="86">
        <v>41.49</v>
      </c>
      <c r="L106" s="20"/>
    </row>
    <row r="107" spans="2:12" collapsed="1" x14ac:dyDescent="0.25">
      <c r="B107" s="33">
        <v>2006</v>
      </c>
      <c r="C107" s="91">
        <v>65.044807541401354</v>
      </c>
      <c r="D107" s="34"/>
      <c r="E107" s="91">
        <v>67.06123848158623</v>
      </c>
      <c r="F107" s="35"/>
      <c r="G107" s="91">
        <v>66.771820821215186</v>
      </c>
      <c r="H107" s="35"/>
      <c r="I107" s="91">
        <v>67.849960269218485</v>
      </c>
      <c r="J107" s="35"/>
      <c r="K107" s="91">
        <v>48.703241505442456</v>
      </c>
      <c r="L107" s="35"/>
    </row>
    <row r="108" spans="2:12" ht="15" customHeight="1" x14ac:dyDescent="0.25">
      <c r="B108" s="218" t="s">
        <v>46</v>
      </c>
      <c r="C108" s="218"/>
      <c r="D108" s="218"/>
      <c r="E108" s="218"/>
      <c r="F108" s="218"/>
      <c r="G108" s="218"/>
      <c r="H108" s="218"/>
      <c r="I108" s="37"/>
      <c r="J108" s="37"/>
      <c r="K108" s="37"/>
      <c r="L108" s="37"/>
    </row>
  </sheetData>
  <mergeCells count="7">
    <mergeCell ref="B108:H108"/>
    <mergeCell ref="B5:L5"/>
    <mergeCell ref="C6:D6"/>
    <mergeCell ref="E6:F6"/>
    <mergeCell ref="G6:H6"/>
    <mergeCell ref="I6:J6"/>
    <mergeCell ref="K6:L6"/>
  </mergeCells>
  <hyperlinks>
    <hyperlink ref="N89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92" customWidth="1"/>
    <col min="2" max="2" width="21.7109375" style="92" customWidth="1"/>
    <col min="3" max="4" width="11.140625" style="92" customWidth="1"/>
    <col min="5" max="6" width="10.7109375" style="92" customWidth="1"/>
    <col min="7" max="12" width="11.42578125" style="92"/>
    <col min="13" max="13" width="13.7109375" style="92" customWidth="1"/>
    <col min="14" max="256" width="11.42578125" style="92"/>
    <col min="257" max="257" width="13.28515625" style="92" customWidth="1"/>
    <col min="258" max="258" width="30.85546875" style="92" customWidth="1"/>
    <col min="259" max="261" width="12.7109375" style="92" customWidth="1"/>
    <col min="262" max="262" width="10.7109375" style="92" customWidth="1"/>
    <col min="263" max="268" width="11.42578125" style="92"/>
    <col min="269" max="269" width="13.7109375" style="92" customWidth="1"/>
    <col min="270" max="512" width="11.42578125" style="92"/>
    <col min="513" max="513" width="13.28515625" style="92" customWidth="1"/>
    <col min="514" max="514" width="30.85546875" style="92" customWidth="1"/>
    <col min="515" max="517" width="12.7109375" style="92" customWidth="1"/>
    <col min="518" max="518" width="10.7109375" style="92" customWidth="1"/>
    <col min="519" max="524" width="11.42578125" style="92"/>
    <col min="525" max="525" width="13.7109375" style="92" customWidth="1"/>
    <col min="526" max="768" width="11.42578125" style="92"/>
    <col min="769" max="769" width="13.28515625" style="92" customWidth="1"/>
    <col min="770" max="770" width="30.85546875" style="92" customWidth="1"/>
    <col min="771" max="773" width="12.7109375" style="92" customWidth="1"/>
    <col min="774" max="774" width="10.7109375" style="92" customWidth="1"/>
    <col min="775" max="780" width="11.42578125" style="92"/>
    <col min="781" max="781" width="13.7109375" style="92" customWidth="1"/>
    <col min="782" max="1024" width="11.42578125" style="92"/>
    <col min="1025" max="1025" width="13.28515625" style="92" customWidth="1"/>
    <col min="1026" max="1026" width="30.85546875" style="92" customWidth="1"/>
    <col min="1027" max="1029" width="12.7109375" style="92" customWidth="1"/>
    <col min="1030" max="1030" width="10.7109375" style="92" customWidth="1"/>
    <col min="1031" max="1036" width="11.42578125" style="92"/>
    <col min="1037" max="1037" width="13.7109375" style="92" customWidth="1"/>
    <col min="1038" max="1280" width="11.42578125" style="92"/>
    <col min="1281" max="1281" width="13.28515625" style="92" customWidth="1"/>
    <col min="1282" max="1282" width="30.85546875" style="92" customWidth="1"/>
    <col min="1283" max="1285" width="12.7109375" style="92" customWidth="1"/>
    <col min="1286" max="1286" width="10.7109375" style="92" customWidth="1"/>
    <col min="1287" max="1292" width="11.42578125" style="92"/>
    <col min="1293" max="1293" width="13.7109375" style="92" customWidth="1"/>
    <col min="1294" max="1536" width="11.42578125" style="92"/>
    <col min="1537" max="1537" width="13.28515625" style="92" customWidth="1"/>
    <col min="1538" max="1538" width="30.85546875" style="92" customWidth="1"/>
    <col min="1539" max="1541" width="12.7109375" style="92" customWidth="1"/>
    <col min="1542" max="1542" width="10.7109375" style="92" customWidth="1"/>
    <col min="1543" max="1548" width="11.42578125" style="92"/>
    <col min="1549" max="1549" width="13.7109375" style="92" customWidth="1"/>
    <col min="1550" max="1792" width="11.42578125" style="92"/>
    <col min="1793" max="1793" width="13.28515625" style="92" customWidth="1"/>
    <col min="1794" max="1794" width="30.85546875" style="92" customWidth="1"/>
    <col min="1795" max="1797" width="12.7109375" style="92" customWidth="1"/>
    <col min="1798" max="1798" width="10.7109375" style="92" customWidth="1"/>
    <col min="1799" max="1804" width="11.42578125" style="92"/>
    <col min="1805" max="1805" width="13.7109375" style="92" customWidth="1"/>
    <col min="1806" max="2048" width="11.42578125" style="92"/>
    <col min="2049" max="2049" width="13.28515625" style="92" customWidth="1"/>
    <col min="2050" max="2050" width="30.85546875" style="92" customWidth="1"/>
    <col min="2051" max="2053" width="12.7109375" style="92" customWidth="1"/>
    <col min="2054" max="2054" width="10.7109375" style="92" customWidth="1"/>
    <col min="2055" max="2060" width="11.42578125" style="92"/>
    <col min="2061" max="2061" width="13.7109375" style="92" customWidth="1"/>
    <col min="2062" max="2304" width="11.42578125" style="92"/>
    <col min="2305" max="2305" width="13.28515625" style="92" customWidth="1"/>
    <col min="2306" max="2306" width="30.85546875" style="92" customWidth="1"/>
    <col min="2307" max="2309" width="12.7109375" style="92" customWidth="1"/>
    <col min="2310" max="2310" width="10.7109375" style="92" customWidth="1"/>
    <col min="2311" max="2316" width="11.42578125" style="92"/>
    <col min="2317" max="2317" width="13.7109375" style="92" customWidth="1"/>
    <col min="2318" max="2560" width="11.42578125" style="92"/>
    <col min="2561" max="2561" width="13.28515625" style="92" customWidth="1"/>
    <col min="2562" max="2562" width="30.85546875" style="92" customWidth="1"/>
    <col min="2563" max="2565" width="12.7109375" style="92" customWidth="1"/>
    <col min="2566" max="2566" width="10.7109375" style="92" customWidth="1"/>
    <col min="2567" max="2572" width="11.42578125" style="92"/>
    <col min="2573" max="2573" width="13.7109375" style="92" customWidth="1"/>
    <col min="2574" max="2816" width="11.42578125" style="92"/>
    <col min="2817" max="2817" width="13.28515625" style="92" customWidth="1"/>
    <col min="2818" max="2818" width="30.85546875" style="92" customWidth="1"/>
    <col min="2819" max="2821" width="12.7109375" style="92" customWidth="1"/>
    <col min="2822" max="2822" width="10.7109375" style="92" customWidth="1"/>
    <col min="2823" max="2828" width="11.42578125" style="92"/>
    <col min="2829" max="2829" width="13.7109375" style="92" customWidth="1"/>
    <col min="2830" max="3072" width="11.42578125" style="92"/>
    <col min="3073" max="3073" width="13.28515625" style="92" customWidth="1"/>
    <col min="3074" max="3074" width="30.85546875" style="92" customWidth="1"/>
    <col min="3075" max="3077" width="12.7109375" style="92" customWidth="1"/>
    <col min="3078" max="3078" width="10.7109375" style="92" customWidth="1"/>
    <col min="3079" max="3084" width="11.42578125" style="92"/>
    <col min="3085" max="3085" width="13.7109375" style="92" customWidth="1"/>
    <col min="3086" max="3328" width="11.42578125" style="92"/>
    <col min="3329" max="3329" width="13.28515625" style="92" customWidth="1"/>
    <col min="3330" max="3330" width="30.85546875" style="92" customWidth="1"/>
    <col min="3331" max="3333" width="12.7109375" style="92" customWidth="1"/>
    <col min="3334" max="3334" width="10.7109375" style="92" customWidth="1"/>
    <col min="3335" max="3340" width="11.42578125" style="92"/>
    <col min="3341" max="3341" width="13.7109375" style="92" customWidth="1"/>
    <col min="3342" max="3584" width="11.42578125" style="92"/>
    <col min="3585" max="3585" width="13.28515625" style="92" customWidth="1"/>
    <col min="3586" max="3586" width="30.85546875" style="92" customWidth="1"/>
    <col min="3587" max="3589" width="12.7109375" style="92" customWidth="1"/>
    <col min="3590" max="3590" width="10.7109375" style="92" customWidth="1"/>
    <col min="3591" max="3596" width="11.42578125" style="92"/>
    <col min="3597" max="3597" width="13.7109375" style="92" customWidth="1"/>
    <col min="3598" max="3840" width="11.42578125" style="92"/>
    <col min="3841" max="3841" width="13.28515625" style="92" customWidth="1"/>
    <col min="3842" max="3842" width="30.85546875" style="92" customWidth="1"/>
    <col min="3843" max="3845" width="12.7109375" style="92" customWidth="1"/>
    <col min="3846" max="3846" width="10.7109375" style="92" customWidth="1"/>
    <col min="3847" max="3852" width="11.42578125" style="92"/>
    <col min="3853" max="3853" width="13.7109375" style="92" customWidth="1"/>
    <col min="3854" max="4096" width="11.42578125" style="92"/>
    <col min="4097" max="4097" width="13.28515625" style="92" customWidth="1"/>
    <col min="4098" max="4098" width="30.85546875" style="92" customWidth="1"/>
    <col min="4099" max="4101" width="12.7109375" style="92" customWidth="1"/>
    <col min="4102" max="4102" width="10.7109375" style="92" customWidth="1"/>
    <col min="4103" max="4108" width="11.42578125" style="92"/>
    <col min="4109" max="4109" width="13.7109375" style="92" customWidth="1"/>
    <col min="4110" max="4352" width="11.42578125" style="92"/>
    <col min="4353" max="4353" width="13.28515625" style="92" customWidth="1"/>
    <col min="4354" max="4354" width="30.85546875" style="92" customWidth="1"/>
    <col min="4355" max="4357" width="12.7109375" style="92" customWidth="1"/>
    <col min="4358" max="4358" width="10.7109375" style="92" customWidth="1"/>
    <col min="4359" max="4364" width="11.42578125" style="92"/>
    <col min="4365" max="4365" width="13.7109375" style="92" customWidth="1"/>
    <col min="4366" max="4608" width="11.42578125" style="92"/>
    <col min="4609" max="4609" width="13.28515625" style="92" customWidth="1"/>
    <col min="4610" max="4610" width="30.85546875" style="92" customWidth="1"/>
    <col min="4611" max="4613" width="12.7109375" style="92" customWidth="1"/>
    <col min="4614" max="4614" width="10.7109375" style="92" customWidth="1"/>
    <col min="4615" max="4620" width="11.42578125" style="92"/>
    <col min="4621" max="4621" width="13.7109375" style="92" customWidth="1"/>
    <col min="4622" max="4864" width="11.42578125" style="92"/>
    <col min="4865" max="4865" width="13.28515625" style="92" customWidth="1"/>
    <col min="4866" max="4866" width="30.85546875" style="92" customWidth="1"/>
    <col min="4867" max="4869" width="12.7109375" style="92" customWidth="1"/>
    <col min="4870" max="4870" width="10.7109375" style="92" customWidth="1"/>
    <col min="4871" max="4876" width="11.42578125" style="92"/>
    <col min="4877" max="4877" width="13.7109375" style="92" customWidth="1"/>
    <col min="4878" max="5120" width="11.42578125" style="92"/>
    <col min="5121" max="5121" width="13.28515625" style="92" customWidth="1"/>
    <col min="5122" max="5122" width="30.85546875" style="92" customWidth="1"/>
    <col min="5123" max="5125" width="12.7109375" style="92" customWidth="1"/>
    <col min="5126" max="5126" width="10.7109375" style="92" customWidth="1"/>
    <col min="5127" max="5132" width="11.42578125" style="92"/>
    <col min="5133" max="5133" width="13.7109375" style="92" customWidth="1"/>
    <col min="5134" max="5376" width="11.42578125" style="92"/>
    <col min="5377" max="5377" width="13.28515625" style="92" customWidth="1"/>
    <col min="5378" max="5378" width="30.85546875" style="92" customWidth="1"/>
    <col min="5379" max="5381" width="12.7109375" style="92" customWidth="1"/>
    <col min="5382" max="5382" width="10.7109375" style="92" customWidth="1"/>
    <col min="5383" max="5388" width="11.42578125" style="92"/>
    <col min="5389" max="5389" width="13.7109375" style="92" customWidth="1"/>
    <col min="5390" max="5632" width="11.42578125" style="92"/>
    <col min="5633" max="5633" width="13.28515625" style="92" customWidth="1"/>
    <col min="5634" max="5634" width="30.85546875" style="92" customWidth="1"/>
    <col min="5635" max="5637" width="12.7109375" style="92" customWidth="1"/>
    <col min="5638" max="5638" width="10.7109375" style="92" customWidth="1"/>
    <col min="5639" max="5644" width="11.42578125" style="92"/>
    <col min="5645" max="5645" width="13.7109375" style="92" customWidth="1"/>
    <col min="5646" max="5888" width="11.42578125" style="92"/>
    <col min="5889" max="5889" width="13.28515625" style="92" customWidth="1"/>
    <col min="5890" max="5890" width="30.85546875" style="92" customWidth="1"/>
    <col min="5891" max="5893" width="12.7109375" style="92" customWidth="1"/>
    <col min="5894" max="5894" width="10.7109375" style="92" customWidth="1"/>
    <col min="5895" max="5900" width="11.42578125" style="92"/>
    <col min="5901" max="5901" width="13.7109375" style="92" customWidth="1"/>
    <col min="5902" max="6144" width="11.42578125" style="92"/>
    <col min="6145" max="6145" width="13.28515625" style="92" customWidth="1"/>
    <col min="6146" max="6146" width="30.85546875" style="92" customWidth="1"/>
    <col min="6147" max="6149" width="12.7109375" style="92" customWidth="1"/>
    <col min="6150" max="6150" width="10.7109375" style="92" customWidth="1"/>
    <col min="6151" max="6156" width="11.42578125" style="92"/>
    <col min="6157" max="6157" width="13.7109375" style="92" customWidth="1"/>
    <col min="6158" max="6400" width="11.42578125" style="92"/>
    <col min="6401" max="6401" width="13.28515625" style="92" customWidth="1"/>
    <col min="6402" max="6402" width="30.85546875" style="92" customWidth="1"/>
    <col min="6403" max="6405" width="12.7109375" style="92" customWidth="1"/>
    <col min="6406" max="6406" width="10.7109375" style="92" customWidth="1"/>
    <col min="6407" max="6412" width="11.42578125" style="92"/>
    <col min="6413" max="6413" width="13.7109375" style="92" customWidth="1"/>
    <col min="6414" max="6656" width="11.42578125" style="92"/>
    <col min="6657" max="6657" width="13.28515625" style="92" customWidth="1"/>
    <col min="6658" max="6658" width="30.85546875" style="92" customWidth="1"/>
    <col min="6659" max="6661" width="12.7109375" style="92" customWidth="1"/>
    <col min="6662" max="6662" width="10.7109375" style="92" customWidth="1"/>
    <col min="6663" max="6668" width="11.42578125" style="92"/>
    <col min="6669" max="6669" width="13.7109375" style="92" customWidth="1"/>
    <col min="6670" max="6912" width="11.42578125" style="92"/>
    <col min="6913" max="6913" width="13.28515625" style="92" customWidth="1"/>
    <col min="6914" max="6914" width="30.85546875" style="92" customWidth="1"/>
    <col min="6915" max="6917" width="12.7109375" style="92" customWidth="1"/>
    <col min="6918" max="6918" width="10.7109375" style="92" customWidth="1"/>
    <col min="6919" max="6924" width="11.42578125" style="92"/>
    <col min="6925" max="6925" width="13.7109375" style="92" customWidth="1"/>
    <col min="6926" max="7168" width="11.42578125" style="92"/>
    <col min="7169" max="7169" width="13.28515625" style="92" customWidth="1"/>
    <col min="7170" max="7170" width="30.85546875" style="92" customWidth="1"/>
    <col min="7171" max="7173" width="12.7109375" style="92" customWidth="1"/>
    <col min="7174" max="7174" width="10.7109375" style="92" customWidth="1"/>
    <col min="7175" max="7180" width="11.42578125" style="92"/>
    <col min="7181" max="7181" width="13.7109375" style="92" customWidth="1"/>
    <col min="7182" max="7424" width="11.42578125" style="92"/>
    <col min="7425" max="7425" width="13.28515625" style="92" customWidth="1"/>
    <col min="7426" max="7426" width="30.85546875" style="92" customWidth="1"/>
    <col min="7427" max="7429" width="12.7109375" style="92" customWidth="1"/>
    <col min="7430" max="7430" width="10.7109375" style="92" customWidth="1"/>
    <col min="7431" max="7436" width="11.42578125" style="92"/>
    <col min="7437" max="7437" width="13.7109375" style="92" customWidth="1"/>
    <col min="7438" max="7680" width="11.42578125" style="92"/>
    <col min="7681" max="7681" width="13.28515625" style="92" customWidth="1"/>
    <col min="7682" max="7682" width="30.85546875" style="92" customWidth="1"/>
    <col min="7683" max="7685" width="12.7109375" style="92" customWidth="1"/>
    <col min="7686" max="7686" width="10.7109375" style="92" customWidth="1"/>
    <col min="7687" max="7692" width="11.42578125" style="92"/>
    <col min="7693" max="7693" width="13.7109375" style="92" customWidth="1"/>
    <col min="7694" max="7936" width="11.42578125" style="92"/>
    <col min="7937" max="7937" width="13.28515625" style="92" customWidth="1"/>
    <col min="7938" max="7938" width="30.85546875" style="92" customWidth="1"/>
    <col min="7939" max="7941" width="12.7109375" style="92" customWidth="1"/>
    <col min="7942" max="7942" width="10.7109375" style="92" customWidth="1"/>
    <col min="7943" max="7948" width="11.42578125" style="92"/>
    <col min="7949" max="7949" width="13.7109375" style="92" customWidth="1"/>
    <col min="7950" max="8192" width="11.42578125" style="92"/>
    <col min="8193" max="8193" width="13.28515625" style="92" customWidth="1"/>
    <col min="8194" max="8194" width="30.85546875" style="92" customWidth="1"/>
    <col min="8195" max="8197" width="12.7109375" style="92" customWidth="1"/>
    <col min="8198" max="8198" width="10.7109375" style="92" customWidth="1"/>
    <col min="8199" max="8204" width="11.42578125" style="92"/>
    <col min="8205" max="8205" width="13.7109375" style="92" customWidth="1"/>
    <col min="8206" max="8448" width="11.42578125" style="92"/>
    <col min="8449" max="8449" width="13.28515625" style="92" customWidth="1"/>
    <col min="8450" max="8450" width="30.85546875" style="92" customWidth="1"/>
    <col min="8451" max="8453" width="12.7109375" style="92" customWidth="1"/>
    <col min="8454" max="8454" width="10.7109375" style="92" customWidth="1"/>
    <col min="8455" max="8460" width="11.42578125" style="92"/>
    <col min="8461" max="8461" width="13.7109375" style="92" customWidth="1"/>
    <col min="8462" max="8704" width="11.42578125" style="92"/>
    <col min="8705" max="8705" width="13.28515625" style="92" customWidth="1"/>
    <col min="8706" max="8706" width="30.85546875" style="92" customWidth="1"/>
    <col min="8707" max="8709" width="12.7109375" style="92" customWidth="1"/>
    <col min="8710" max="8710" width="10.7109375" style="92" customWidth="1"/>
    <col min="8711" max="8716" width="11.42578125" style="92"/>
    <col min="8717" max="8717" width="13.7109375" style="92" customWidth="1"/>
    <col min="8718" max="8960" width="11.42578125" style="92"/>
    <col min="8961" max="8961" width="13.28515625" style="92" customWidth="1"/>
    <col min="8962" max="8962" width="30.85546875" style="92" customWidth="1"/>
    <col min="8963" max="8965" width="12.7109375" style="92" customWidth="1"/>
    <col min="8966" max="8966" width="10.7109375" style="92" customWidth="1"/>
    <col min="8967" max="8972" width="11.42578125" style="92"/>
    <col min="8973" max="8973" width="13.7109375" style="92" customWidth="1"/>
    <col min="8974" max="9216" width="11.42578125" style="92"/>
    <col min="9217" max="9217" width="13.28515625" style="92" customWidth="1"/>
    <col min="9218" max="9218" width="30.85546875" style="92" customWidth="1"/>
    <col min="9219" max="9221" width="12.7109375" style="92" customWidth="1"/>
    <col min="9222" max="9222" width="10.7109375" style="92" customWidth="1"/>
    <col min="9223" max="9228" width="11.42578125" style="92"/>
    <col min="9229" max="9229" width="13.7109375" style="92" customWidth="1"/>
    <col min="9230" max="9472" width="11.42578125" style="92"/>
    <col min="9473" max="9473" width="13.28515625" style="92" customWidth="1"/>
    <col min="9474" max="9474" width="30.85546875" style="92" customWidth="1"/>
    <col min="9475" max="9477" width="12.7109375" style="92" customWidth="1"/>
    <col min="9478" max="9478" width="10.7109375" style="92" customWidth="1"/>
    <col min="9479" max="9484" width="11.42578125" style="92"/>
    <col min="9485" max="9485" width="13.7109375" style="92" customWidth="1"/>
    <col min="9486" max="9728" width="11.42578125" style="92"/>
    <col min="9729" max="9729" width="13.28515625" style="92" customWidth="1"/>
    <col min="9730" max="9730" width="30.85546875" style="92" customWidth="1"/>
    <col min="9731" max="9733" width="12.7109375" style="92" customWidth="1"/>
    <col min="9734" max="9734" width="10.7109375" style="92" customWidth="1"/>
    <col min="9735" max="9740" width="11.42578125" style="92"/>
    <col min="9741" max="9741" width="13.7109375" style="92" customWidth="1"/>
    <col min="9742" max="9984" width="11.42578125" style="92"/>
    <col min="9985" max="9985" width="13.28515625" style="92" customWidth="1"/>
    <col min="9986" max="9986" width="30.85546875" style="92" customWidth="1"/>
    <col min="9987" max="9989" width="12.7109375" style="92" customWidth="1"/>
    <col min="9990" max="9990" width="10.7109375" style="92" customWidth="1"/>
    <col min="9991" max="9996" width="11.42578125" style="92"/>
    <col min="9997" max="9997" width="13.7109375" style="92" customWidth="1"/>
    <col min="9998" max="10240" width="11.42578125" style="92"/>
    <col min="10241" max="10241" width="13.28515625" style="92" customWidth="1"/>
    <col min="10242" max="10242" width="30.85546875" style="92" customWidth="1"/>
    <col min="10243" max="10245" width="12.7109375" style="92" customWidth="1"/>
    <col min="10246" max="10246" width="10.7109375" style="92" customWidth="1"/>
    <col min="10247" max="10252" width="11.42578125" style="92"/>
    <col min="10253" max="10253" width="13.7109375" style="92" customWidth="1"/>
    <col min="10254" max="10496" width="11.42578125" style="92"/>
    <col min="10497" max="10497" width="13.28515625" style="92" customWidth="1"/>
    <col min="10498" max="10498" width="30.85546875" style="92" customWidth="1"/>
    <col min="10499" max="10501" width="12.7109375" style="92" customWidth="1"/>
    <col min="10502" max="10502" width="10.7109375" style="92" customWidth="1"/>
    <col min="10503" max="10508" width="11.42578125" style="92"/>
    <col min="10509" max="10509" width="13.7109375" style="92" customWidth="1"/>
    <col min="10510" max="10752" width="11.42578125" style="92"/>
    <col min="10753" max="10753" width="13.28515625" style="92" customWidth="1"/>
    <col min="10754" max="10754" width="30.85546875" style="92" customWidth="1"/>
    <col min="10755" max="10757" width="12.7109375" style="92" customWidth="1"/>
    <col min="10758" max="10758" width="10.7109375" style="92" customWidth="1"/>
    <col min="10759" max="10764" width="11.42578125" style="92"/>
    <col min="10765" max="10765" width="13.7109375" style="92" customWidth="1"/>
    <col min="10766" max="11008" width="11.42578125" style="92"/>
    <col min="11009" max="11009" width="13.28515625" style="92" customWidth="1"/>
    <col min="11010" max="11010" width="30.85546875" style="92" customWidth="1"/>
    <col min="11011" max="11013" width="12.7109375" style="92" customWidth="1"/>
    <col min="11014" max="11014" width="10.7109375" style="92" customWidth="1"/>
    <col min="11015" max="11020" width="11.42578125" style="92"/>
    <col min="11021" max="11021" width="13.7109375" style="92" customWidth="1"/>
    <col min="11022" max="11264" width="11.42578125" style="92"/>
    <col min="11265" max="11265" width="13.28515625" style="92" customWidth="1"/>
    <col min="11266" max="11266" width="30.85546875" style="92" customWidth="1"/>
    <col min="11267" max="11269" width="12.7109375" style="92" customWidth="1"/>
    <col min="11270" max="11270" width="10.7109375" style="92" customWidth="1"/>
    <col min="11271" max="11276" width="11.42578125" style="92"/>
    <col min="11277" max="11277" width="13.7109375" style="92" customWidth="1"/>
    <col min="11278" max="11520" width="11.42578125" style="92"/>
    <col min="11521" max="11521" width="13.28515625" style="92" customWidth="1"/>
    <col min="11522" max="11522" width="30.85546875" style="92" customWidth="1"/>
    <col min="11523" max="11525" width="12.7109375" style="92" customWidth="1"/>
    <col min="11526" max="11526" width="10.7109375" style="92" customWidth="1"/>
    <col min="11527" max="11532" width="11.42578125" style="92"/>
    <col min="11533" max="11533" width="13.7109375" style="92" customWidth="1"/>
    <col min="11534" max="11776" width="11.42578125" style="92"/>
    <col min="11777" max="11777" width="13.28515625" style="92" customWidth="1"/>
    <col min="11778" max="11778" width="30.85546875" style="92" customWidth="1"/>
    <col min="11779" max="11781" width="12.7109375" style="92" customWidth="1"/>
    <col min="11782" max="11782" width="10.7109375" style="92" customWidth="1"/>
    <col min="11783" max="11788" width="11.42578125" style="92"/>
    <col min="11789" max="11789" width="13.7109375" style="92" customWidth="1"/>
    <col min="11790" max="12032" width="11.42578125" style="92"/>
    <col min="12033" max="12033" width="13.28515625" style="92" customWidth="1"/>
    <col min="12034" max="12034" width="30.85546875" style="92" customWidth="1"/>
    <col min="12035" max="12037" width="12.7109375" style="92" customWidth="1"/>
    <col min="12038" max="12038" width="10.7109375" style="92" customWidth="1"/>
    <col min="12039" max="12044" width="11.42578125" style="92"/>
    <col min="12045" max="12045" width="13.7109375" style="92" customWidth="1"/>
    <col min="12046" max="12288" width="11.42578125" style="92"/>
    <col min="12289" max="12289" width="13.28515625" style="92" customWidth="1"/>
    <col min="12290" max="12290" width="30.85546875" style="92" customWidth="1"/>
    <col min="12291" max="12293" width="12.7109375" style="92" customWidth="1"/>
    <col min="12294" max="12294" width="10.7109375" style="92" customWidth="1"/>
    <col min="12295" max="12300" width="11.42578125" style="92"/>
    <col min="12301" max="12301" width="13.7109375" style="92" customWidth="1"/>
    <col min="12302" max="12544" width="11.42578125" style="92"/>
    <col min="12545" max="12545" width="13.28515625" style="92" customWidth="1"/>
    <col min="12546" max="12546" width="30.85546875" style="92" customWidth="1"/>
    <col min="12547" max="12549" width="12.7109375" style="92" customWidth="1"/>
    <col min="12550" max="12550" width="10.7109375" style="92" customWidth="1"/>
    <col min="12551" max="12556" width="11.42578125" style="92"/>
    <col min="12557" max="12557" width="13.7109375" style="92" customWidth="1"/>
    <col min="12558" max="12800" width="11.42578125" style="92"/>
    <col min="12801" max="12801" width="13.28515625" style="92" customWidth="1"/>
    <col min="12802" max="12802" width="30.85546875" style="92" customWidth="1"/>
    <col min="12803" max="12805" width="12.7109375" style="92" customWidth="1"/>
    <col min="12806" max="12806" width="10.7109375" style="92" customWidth="1"/>
    <col min="12807" max="12812" width="11.42578125" style="92"/>
    <col min="12813" max="12813" width="13.7109375" style="92" customWidth="1"/>
    <col min="12814" max="13056" width="11.42578125" style="92"/>
    <col min="13057" max="13057" width="13.28515625" style="92" customWidth="1"/>
    <col min="13058" max="13058" width="30.85546875" style="92" customWidth="1"/>
    <col min="13059" max="13061" width="12.7109375" style="92" customWidth="1"/>
    <col min="13062" max="13062" width="10.7109375" style="92" customWidth="1"/>
    <col min="13063" max="13068" width="11.42578125" style="92"/>
    <col min="13069" max="13069" width="13.7109375" style="92" customWidth="1"/>
    <col min="13070" max="13312" width="11.42578125" style="92"/>
    <col min="13313" max="13313" width="13.28515625" style="92" customWidth="1"/>
    <col min="13314" max="13314" width="30.85546875" style="92" customWidth="1"/>
    <col min="13315" max="13317" width="12.7109375" style="92" customWidth="1"/>
    <col min="13318" max="13318" width="10.7109375" style="92" customWidth="1"/>
    <col min="13319" max="13324" width="11.42578125" style="92"/>
    <col min="13325" max="13325" width="13.7109375" style="92" customWidth="1"/>
    <col min="13326" max="13568" width="11.42578125" style="92"/>
    <col min="13569" max="13569" width="13.28515625" style="92" customWidth="1"/>
    <col min="13570" max="13570" width="30.85546875" style="92" customWidth="1"/>
    <col min="13571" max="13573" width="12.7109375" style="92" customWidth="1"/>
    <col min="13574" max="13574" width="10.7109375" style="92" customWidth="1"/>
    <col min="13575" max="13580" width="11.42578125" style="92"/>
    <col min="13581" max="13581" width="13.7109375" style="92" customWidth="1"/>
    <col min="13582" max="13824" width="11.42578125" style="92"/>
    <col min="13825" max="13825" width="13.28515625" style="92" customWidth="1"/>
    <col min="13826" max="13826" width="30.85546875" style="92" customWidth="1"/>
    <col min="13827" max="13829" width="12.7109375" style="92" customWidth="1"/>
    <col min="13830" max="13830" width="10.7109375" style="92" customWidth="1"/>
    <col min="13831" max="13836" width="11.42578125" style="92"/>
    <col min="13837" max="13837" width="13.7109375" style="92" customWidth="1"/>
    <col min="13838" max="14080" width="11.42578125" style="92"/>
    <col min="14081" max="14081" width="13.28515625" style="92" customWidth="1"/>
    <col min="14082" max="14082" width="30.85546875" style="92" customWidth="1"/>
    <col min="14083" max="14085" width="12.7109375" style="92" customWidth="1"/>
    <col min="14086" max="14086" width="10.7109375" style="92" customWidth="1"/>
    <col min="14087" max="14092" width="11.42578125" style="92"/>
    <col min="14093" max="14093" width="13.7109375" style="92" customWidth="1"/>
    <col min="14094" max="14336" width="11.42578125" style="92"/>
    <col min="14337" max="14337" width="13.28515625" style="92" customWidth="1"/>
    <col min="14338" max="14338" width="30.85546875" style="92" customWidth="1"/>
    <col min="14339" max="14341" width="12.7109375" style="92" customWidth="1"/>
    <col min="14342" max="14342" width="10.7109375" style="92" customWidth="1"/>
    <col min="14343" max="14348" width="11.42578125" style="92"/>
    <col min="14349" max="14349" width="13.7109375" style="92" customWidth="1"/>
    <col min="14350" max="14592" width="11.42578125" style="92"/>
    <col min="14593" max="14593" width="13.28515625" style="92" customWidth="1"/>
    <col min="14594" max="14594" width="30.85546875" style="92" customWidth="1"/>
    <col min="14595" max="14597" width="12.7109375" style="92" customWidth="1"/>
    <col min="14598" max="14598" width="10.7109375" style="92" customWidth="1"/>
    <col min="14599" max="14604" width="11.42578125" style="92"/>
    <col min="14605" max="14605" width="13.7109375" style="92" customWidth="1"/>
    <col min="14606" max="14848" width="11.42578125" style="92"/>
    <col min="14849" max="14849" width="13.28515625" style="92" customWidth="1"/>
    <col min="14850" max="14850" width="30.85546875" style="92" customWidth="1"/>
    <col min="14851" max="14853" width="12.7109375" style="92" customWidth="1"/>
    <col min="14854" max="14854" width="10.7109375" style="92" customWidth="1"/>
    <col min="14855" max="14860" width="11.42578125" style="92"/>
    <col min="14861" max="14861" width="13.7109375" style="92" customWidth="1"/>
    <col min="14862" max="15104" width="11.42578125" style="92"/>
    <col min="15105" max="15105" width="13.28515625" style="92" customWidth="1"/>
    <col min="15106" max="15106" width="30.85546875" style="92" customWidth="1"/>
    <col min="15107" max="15109" width="12.7109375" style="92" customWidth="1"/>
    <col min="15110" max="15110" width="10.7109375" style="92" customWidth="1"/>
    <col min="15111" max="15116" width="11.42578125" style="92"/>
    <col min="15117" max="15117" width="13.7109375" style="92" customWidth="1"/>
    <col min="15118" max="15360" width="11.42578125" style="92"/>
    <col min="15361" max="15361" width="13.28515625" style="92" customWidth="1"/>
    <col min="15362" max="15362" width="30.85546875" style="92" customWidth="1"/>
    <col min="15363" max="15365" width="12.7109375" style="92" customWidth="1"/>
    <col min="15366" max="15366" width="10.7109375" style="92" customWidth="1"/>
    <col min="15367" max="15372" width="11.42578125" style="92"/>
    <col min="15373" max="15373" width="13.7109375" style="92" customWidth="1"/>
    <col min="15374" max="15616" width="11.42578125" style="92"/>
    <col min="15617" max="15617" width="13.28515625" style="92" customWidth="1"/>
    <col min="15618" max="15618" width="30.85546875" style="92" customWidth="1"/>
    <col min="15619" max="15621" width="12.7109375" style="92" customWidth="1"/>
    <col min="15622" max="15622" width="10.7109375" style="92" customWidth="1"/>
    <col min="15623" max="15628" width="11.42578125" style="92"/>
    <col min="15629" max="15629" width="13.7109375" style="92" customWidth="1"/>
    <col min="15630" max="15872" width="11.42578125" style="92"/>
    <col min="15873" max="15873" width="13.28515625" style="92" customWidth="1"/>
    <col min="15874" max="15874" width="30.85546875" style="92" customWidth="1"/>
    <col min="15875" max="15877" width="12.7109375" style="92" customWidth="1"/>
    <col min="15878" max="15878" width="10.7109375" style="92" customWidth="1"/>
    <col min="15879" max="15884" width="11.42578125" style="92"/>
    <col min="15885" max="15885" width="13.7109375" style="92" customWidth="1"/>
    <col min="15886" max="16128" width="11.42578125" style="92"/>
    <col min="16129" max="16129" width="13.28515625" style="92" customWidth="1"/>
    <col min="16130" max="16130" width="30.85546875" style="92" customWidth="1"/>
    <col min="16131" max="16133" width="12.7109375" style="92" customWidth="1"/>
    <col min="16134" max="16134" width="10.7109375" style="92" customWidth="1"/>
    <col min="16135" max="16140" width="11.42578125" style="92"/>
    <col min="16141" max="16141" width="13.7109375" style="92" customWidth="1"/>
    <col min="16142" max="16384" width="11.42578125" style="9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225" t="s">
        <v>94</v>
      </c>
      <c r="C5" s="225"/>
      <c r="D5" s="225"/>
      <c r="E5" s="225"/>
    </row>
    <row r="6" spans="2:6" ht="45.75" customHeight="1" x14ac:dyDescent="0.25">
      <c r="B6" s="93" t="s">
        <v>48</v>
      </c>
      <c r="C6" s="40" t="str">
        <f>actualizaciones!A3</f>
        <v>acum. agosto 2012</v>
      </c>
      <c r="D6" s="40" t="str">
        <f>actualizaciones!A2</f>
        <v>acum. agosto 2013</v>
      </c>
      <c r="E6" s="94" t="s">
        <v>95</v>
      </c>
    </row>
    <row r="7" spans="2:6" ht="15" customHeight="1" x14ac:dyDescent="0.25">
      <c r="B7" s="95" t="s">
        <v>51</v>
      </c>
      <c r="C7" s="96"/>
      <c r="D7" s="96"/>
      <c r="E7" s="96"/>
    </row>
    <row r="8" spans="2:6" ht="15" customHeight="1" x14ac:dyDescent="0.2">
      <c r="B8" s="97" t="s">
        <v>96</v>
      </c>
      <c r="C8" s="98">
        <v>63.70402160239275</v>
      </c>
      <c r="D8" s="98">
        <v>63.575121927267766</v>
      </c>
      <c r="E8" s="99">
        <f>D8/C8-1</f>
        <v>-2.0234150353882763E-3</v>
      </c>
    </row>
    <row r="9" spans="2:6" ht="15" customHeight="1" x14ac:dyDescent="0.2">
      <c r="B9" s="100" t="s">
        <v>67</v>
      </c>
      <c r="C9" s="101">
        <v>72.83219215609445</v>
      </c>
      <c r="D9" s="101">
        <v>72.572688383653173</v>
      </c>
      <c r="E9" s="102">
        <f t="shared" ref="E9:E25" si="0">D9/C9-1</f>
        <v>-3.5630366841781225E-3</v>
      </c>
      <c r="F9" s="103"/>
    </row>
    <row r="10" spans="2:6" ht="15" customHeight="1" x14ac:dyDescent="0.2">
      <c r="B10" s="100" t="s">
        <v>73</v>
      </c>
      <c r="C10" s="101">
        <v>53.188141452899949</v>
      </c>
      <c r="D10" s="101">
        <v>53.078698823719883</v>
      </c>
      <c r="E10" s="102">
        <f t="shared" si="0"/>
        <v>-2.0576509385458186E-3</v>
      </c>
      <c r="F10" s="103"/>
    </row>
    <row r="11" spans="2:6" ht="15" customHeight="1" x14ac:dyDescent="0.25">
      <c r="B11" s="95" t="s">
        <v>55</v>
      </c>
      <c r="C11" s="104"/>
      <c r="D11" s="104"/>
      <c r="E11" s="105"/>
    </row>
    <row r="12" spans="2:6" ht="15" customHeight="1" x14ac:dyDescent="0.2">
      <c r="B12" s="97" t="s">
        <v>96</v>
      </c>
      <c r="C12" s="98">
        <v>66.870091772052959</v>
      </c>
      <c r="D12" s="98">
        <v>66.31069032868281</v>
      </c>
      <c r="E12" s="99">
        <f t="shared" si="0"/>
        <v>-8.3654953738816484E-3</v>
      </c>
    </row>
    <row r="13" spans="2:6" ht="15" customHeight="1" x14ac:dyDescent="0.2">
      <c r="B13" s="100" t="s">
        <v>67</v>
      </c>
      <c r="C13" s="101">
        <v>79.913712693917915</v>
      </c>
      <c r="D13" s="101">
        <v>78.300820422405209</v>
      </c>
      <c r="E13" s="102">
        <f t="shared" si="0"/>
        <v>-2.0182922519071722E-2</v>
      </c>
      <c r="F13" s="103"/>
    </row>
    <row r="14" spans="2:6" ht="15" customHeight="1" x14ac:dyDescent="0.2">
      <c r="B14" s="100" t="s">
        <v>73</v>
      </c>
      <c r="C14" s="101">
        <v>50.224635037682063</v>
      </c>
      <c r="D14" s="101">
        <v>50.277842987774136</v>
      </c>
      <c r="E14" s="102">
        <f t="shared" si="0"/>
        <v>1.0593994371916882E-3</v>
      </c>
      <c r="F14" s="103"/>
    </row>
    <row r="15" spans="2:6" ht="15" customHeight="1" x14ac:dyDescent="0.25">
      <c r="B15" s="95" t="s">
        <v>56</v>
      </c>
      <c r="C15" s="104"/>
      <c r="D15" s="104"/>
      <c r="E15" s="105"/>
      <c r="F15" s="103"/>
    </row>
    <row r="16" spans="2:6" ht="15" customHeight="1" x14ac:dyDescent="0.2">
      <c r="B16" s="97" t="s">
        <v>96</v>
      </c>
      <c r="C16" s="98">
        <v>67.921867514584548</v>
      </c>
      <c r="D16" s="98">
        <v>68.586973767624954</v>
      </c>
      <c r="E16" s="99">
        <f t="shared" si="0"/>
        <v>9.7922256465869939E-3</v>
      </c>
    </row>
    <row r="17" spans="2:12" ht="15" customHeight="1" x14ac:dyDescent="0.2">
      <c r="B17" s="100" t="s">
        <v>67</v>
      </c>
      <c r="C17" s="101">
        <v>78.925896498971611</v>
      </c>
      <c r="D17" s="101">
        <v>80.761842191929318</v>
      </c>
      <c r="E17" s="102">
        <f t="shared" si="0"/>
        <v>2.3261638757332781E-2</v>
      </c>
      <c r="F17" s="103"/>
    </row>
    <row r="18" spans="2:12" ht="15" customHeight="1" x14ac:dyDescent="0.2">
      <c r="B18" s="100" t="s">
        <v>73</v>
      </c>
      <c r="C18" s="101">
        <v>60.101825579714308</v>
      </c>
      <c r="D18" s="101">
        <v>59.896293612159674</v>
      </c>
      <c r="E18" s="102">
        <f t="shared" si="0"/>
        <v>-3.4197291941162611E-3</v>
      </c>
      <c r="F18" s="103"/>
    </row>
    <row r="19" spans="2:12" ht="15" customHeight="1" x14ac:dyDescent="0.25">
      <c r="B19" s="95" t="s">
        <v>57</v>
      </c>
      <c r="C19" s="104"/>
      <c r="D19" s="104"/>
      <c r="E19" s="105"/>
      <c r="F19" s="103"/>
    </row>
    <row r="20" spans="2:12" ht="15" customHeight="1" x14ac:dyDescent="0.2">
      <c r="B20" s="97" t="s">
        <v>96</v>
      </c>
      <c r="C20" s="98">
        <v>59.170950091752864</v>
      </c>
      <c r="D20" s="98">
        <v>59.926741723234692</v>
      </c>
      <c r="E20" s="99">
        <f t="shared" si="0"/>
        <v>1.277301835292266E-2</v>
      </c>
    </row>
    <row r="21" spans="2:12" ht="15" customHeight="1" x14ac:dyDescent="0.2">
      <c r="B21" s="100" t="s">
        <v>67</v>
      </c>
      <c r="C21" s="101">
        <v>65.744575174001497</v>
      </c>
      <c r="D21" s="101">
        <v>65.347747404845151</v>
      </c>
      <c r="E21" s="102">
        <f t="shared" si="0"/>
        <v>-6.0359013364386094E-3</v>
      </c>
      <c r="F21" s="103"/>
    </row>
    <row r="22" spans="2:12" ht="15" customHeight="1" x14ac:dyDescent="0.2">
      <c r="B22" s="100" t="s">
        <v>73</v>
      </c>
      <c r="C22" s="101">
        <v>45.740732784634801</v>
      </c>
      <c r="D22" s="101">
        <v>48.987728128697135</v>
      </c>
      <c r="E22" s="102">
        <f t="shared" si="0"/>
        <v>7.0986955092093851E-2</v>
      </c>
      <c r="F22" s="103"/>
    </row>
    <row r="23" spans="2:12" ht="15" customHeight="1" x14ac:dyDescent="0.25">
      <c r="B23" s="95" t="s">
        <v>58</v>
      </c>
      <c r="C23" s="104"/>
      <c r="D23" s="104"/>
      <c r="E23" s="105"/>
      <c r="F23" s="103"/>
    </row>
    <row r="24" spans="2:12" ht="15" customHeight="1" x14ac:dyDescent="0.2">
      <c r="B24" s="97" t="s">
        <v>96</v>
      </c>
      <c r="C24" s="98">
        <v>40.410610453266194</v>
      </c>
      <c r="D24" s="98">
        <v>40.248016952733373</v>
      </c>
      <c r="E24" s="99">
        <f t="shared" si="0"/>
        <v>-4.0235348763378864E-3</v>
      </c>
    </row>
    <row r="25" spans="2:12" ht="15" customHeight="1" x14ac:dyDescent="0.2">
      <c r="B25" s="100" t="s">
        <v>67</v>
      </c>
      <c r="C25" s="101">
        <v>40.410610453266194</v>
      </c>
      <c r="D25" s="101">
        <v>40.248016952733373</v>
      </c>
      <c r="E25" s="102">
        <f t="shared" si="0"/>
        <v>-4.0235348763378864E-3</v>
      </c>
    </row>
    <row r="26" spans="2:12" ht="15" customHeight="1" x14ac:dyDescent="0.2">
      <c r="B26" s="100" t="s">
        <v>73</v>
      </c>
      <c r="C26" s="101" t="s">
        <v>86</v>
      </c>
      <c r="D26" s="101" t="s">
        <v>86</v>
      </c>
      <c r="E26" s="102" t="s">
        <v>86</v>
      </c>
    </row>
    <row r="27" spans="2:12" ht="15" customHeight="1" x14ac:dyDescent="0.25">
      <c r="B27" s="226" t="s">
        <v>74</v>
      </c>
      <c r="C27" s="226"/>
      <c r="D27" s="226"/>
      <c r="E27" s="226"/>
    </row>
    <row r="28" spans="2:12" ht="15" customHeight="1" thickBot="1" x14ac:dyDescent="0.25">
      <c r="B28" s="106"/>
      <c r="C28" s="107"/>
      <c r="D28" s="107"/>
    </row>
    <row r="29" spans="2:12" ht="30" customHeight="1" thickBot="1" x14ac:dyDescent="0.3">
      <c r="B29" s="108"/>
      <c r="C29" s="108"/>
      <c r="D29" s="108"/>
      <c r="E29" s="36" t="s">
        <v>45</v>
      </c>
      <c r="F29" s="108"/>
      <c r="G29" s="108"/>
      <c r="H29" s="108"/>
      <c r="I29" s="108"/>
      <c r="J29" s="108"/>
      <c r="K29" s="108"/>
      <c r="L29" s="108"/>
    </row>
  </sheetData>
  <mergeCells count="2">
    <mergeCell ref="B5:E5"/>
    <mergeCell ref="B27:E27"/>
  </mergeCells>
  <hyperlinks>
    <hyperlink ref="E29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 x14ac:dyDescent="0.25"/>
    <row r="2" spans="21:21" ht="25.5" customHeight="1" x14ac:dyDescent="0.25"/>
    <row r="3" spans="21:21" x14ac:dyDescent="0.25">
      <c r="U3" s="109"/>
    </row>
    <row r="4" spans="21:21" x14ac:dyDescent="0.25">
      <c r="U4" s="109"/>
    </row>
    <row r="5" spans="21:21" x14ac:dyDescent="0.25">
      <c r="U5" s="109"/>
    </row>
    <row r="8" spans="21:21" ht="25.5" customHeight="1" x14ac:dyDescent="0.25"/>
    <row r="9" spans="21:21" ht="25.5" customHeight="1" x14ac:dyDescent="0.25"/>
    <row r="11" spans="21:21" x14ac:dyDescent="0.25">
      <c r="U11" s="109"/>
    </row>
    <row r="12" spans="21:21" x14ac:dyDescent="0.25">
      <c r="U12" s="109"/>
    </row>
    <row r="15" spans="21:21" x14ac:dyDescent="0.25">
      <c r="U15" s="109"/>
    </row>
    <row r="16" spans="21:21" x14ac:dyDescent="0.25">
      <c r="U16" s="109"/>
    </row>
    <row r="17" spans="2:21" x14ac:dyDescent="0.25">
      <c r="U17" s="109"/>
    </row>
    <row r="19" spans="2:21" x14ac:dyDescent="0.25">
      <c r="U19" s="109"/>
    </row>
    <row r="20" spans="2:21" x14ac:dyDescent="0.25">
      <c r="U20" s="109"/>
    </row>
    <row r="21" spans="2:21" x14ac:dyDescent="0.25">
      <c r="U21" s="109"/>
    </row>
    <row r="23" spans="2:21" x14ac:dyDescent="0.25">
      <c r="U23" s="109"/>
    </row>
    <row r="24" spans="2:21" ht="16.5" customHeight="1" x14ac:dyDescent="0.25">
      <c r="U24" s="109"/>
    </row>
    <row r="25" spans="2:21" x14ac:dyDescent="0.25">
      <c r="U25" s="109"/>
    </row>
    <row r="26" spans="2:21" ht="15" customHeight="1" thickBot="1" x14ac:dyDescent="0.3"/>
    <row r="27" spans="2:21" ht="30" customHeight="1" thickBot="1" x14ac:dyDescent="0.3">
      <c r="I27" s="36" t="s">
        <v>60</v>
      </c>
    </row>
    <row r="28" spans="2:21" x14ac:dyDescent="0.25">
      <c r="B28" s="11"/>
      <c r="C28" s="11"/>
      <c r="D28" s="11"/>
      <c r="E28" s="11"/>
      <c r="F28" s="11"/>
      <c r="G28" s="11"/>
      <c r="L28" s="11"/>
    </row>
    <row r="29" spans="2:21" x14ac:dyDescent="0.25">
      <c r="H29" s="11"/>
      <c r="I29" s="11"/>
      <c r="J29" s="11"/>
      <c r="K29" s="11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rgb="FF000099"/>
    <pageSetUpPr autoPageBreaks="0" fitToPage="1"/>
  </sheetPr>
  <dimension ref="B1:L48"/>
  <sheetViews>
    <sheetView showGridLines="0" showRowColHeaders="0" showOutlineSymbols="0" zoomScaleNormal="100" workbookViewId="0">
      <selection activeCell="M25" sqref="M25"/>
    </sheetView>
  </sheetViews>
  <sheetFormatPr baseColWidth="10" defaultRowHeight="12.75" x14ac:dyDescent="0.25"/>
  <cols>
    <col min="1" max="1" width="15.7109375" style="38" customWidth="1"/>
    <col min="2" max="2" width="23.7109375" style="38" customWidth="1"/>
    <col min="3" max="4" width="11.140625" style="38" customWidth="1"/>
    <col min="5" max="5" width="10.7109375" style="38" customWidth="1"/>
    <col min="6" max="6" width="11.42578125" style="38"/>
    <col min="7" max="7" width="23.7109375" style="38" customWidth="1"/>
    <col min="8" max="9" width="11.140625" style="38" customWidth="1"/>
    <col min="10" max="11" width="10.7109375" style="38" customWidth="1"/>
    <col min="12" max="253" width="11.42578125" style="38"/>
    <col min="254" max="254" width="36.7109375" style="38" customWidth="1"/>
    <col min="255" max="255" width="12.7109375" style="38" customWidth="1"/>
    <col min="256" max="256" width="10.7109375" style="38" customWidth="1"/>
    <col min="257" max="257" width="12.7109375" style="38" customWidth="1"/>
    <col min="258" max="259" width="10.7109375" style="38" customWidth="1"/>
    <col min="260" max="266" width="11.42578125" style="38"/>
    <col min="267" max="267" width="13.28515625" style="38" customWidth="1"/>
    <col min="268" max="509" width="11.42578125" style="38"/>
    <col min="510" max="510" width="36.7109375" style="38" customWidth="1"/>
    <col min="511" max="511" width="12.7109375" style="38" customWidth="1"/>
    <col min="512" max="512" width="10.7109375" style="38" customWidth="1"/>
    <col min="513" max="513" width="12.7109375" style="38" customWidth="1"/>
    <col min="514" max="515" width="10.7109375" style="38" customWidth="1"/>
    <col min="516" max="522" width="11.42578125" style="38"/>
    <col min="523" max="523" width="13.28515625" style="38" customWidth="1"/>
    <col min="524" max="765" width="11.42578125" style="38"/>
    <col min="766" max="766" width="36.7109375" style="38" customWidth="1"/>
    <col min="767" max="767" width="12.7109375" style="38" customWidth="1"/>
    <col min="768" max="768" width="10.7109375" style="38" customWidth="1"/>
    <col min="769" max="769" width="12.7109375" style="38" customWidth="1"/>
    <col min="770" max="771" width="10.7109375" style="38" customWidth="1"/>
    <col min="772" max="778" width="11.42578125" style="38"/>
    <col min="779" max="779" width="13.28515625" style="38" customWidth="1"/>
    <col min="780" max="1021" width="11.42578125" style="38"/>
    <col min="1022" max="1022" width="36.7109375" style="38" customWidth="1"/>
    <col min="1023" max="1023" width="12.7109375" style="38" customWidth="1"/>
    <col min="1024" max="1024" width="10.7109375" style="38" customWidth="1"/>
    <col min="1025" max="1025" width="12.7109375" style="38" customWidth="1"/>
    <col min="1026" max="1027" width="10.7109375" style="38" customWidth="1"/>
    <col min="1028" max="1034" width="11.42578125" style="38"/>
    <col min="1035" max="1035" width="13.28515625" style="38" customWidth="1"/>
    <col min="1036" max="1277" width="11.42578125" style="38"/>
    <col min="1278" max="1278" width="36.7109375" style="38" customWidth="1"/>
    <col min="1279" max="1279" width="12.7109375" style="38" customWidth="1"/>
    <col min="1280" max="1280" width="10.7109375" style="38" customWidth="1"/>
    <col min="1281" max="1281" width="12.7109375" style="38" customWidth="1"/>
    <col min="1282" max="1283" width="10.7109375" style="38" customWidth="1"/>
    <col min="1284" max="1290" width="11.42578125" style="38"/>
    <col min="1291" max="1291" width="13.28515625" style="38" customWidth="1"/>
    <col min="1292" max="1533" width="11.42578125" style="38"/>
    <col min="1534" max="1534" width="36.7109375" style="38" customWidth="1"/>
    <col min="1535" max="1535" width="12.7109375" style="38" customWidth="1"/>
    <col min="1536" max="1536" width="10.7109375" style="38" customWidth="1"/>
    <col min="1537" max="1537" width="12.7109375" style="38" customWidth="1"/>
    <col min="1538" max="1539" width="10.7109375" style="38" customWidth="1"/>
    <col min="1540" max="1546" width="11.42578125" style="38"/>
    <col min="1547" max="1547" width="13.28515625" style="38" customWidth="1"/>
    <col min="1548" max="1789" width="11.42578125" style="38"/>
    <col min="1790" max="1790" width="36.7109375" style="38" customWidth="1"/>
    <col min="1791" max="1791" width="12.7109375" style="38" customWidth="1"/>
    <col min="1792" max="1792" width="10.7109375" style="38" customWidth="1"/>
    <col min="1793" max="1793" width="12.7109375" style="38" customWidth="1"/>
    <col min="1794" max="1795" width="10.7109375" style="38" customWidth="1"/>
    <col min="1796" max="1802" width="11.42578125" style="38"/>
    <col min="1803" max="1803" width="13.28515625" style="38" customWidth="1"/>
    <col min="1804" max="2045" width="11.42578125" style="38"/>
    <col min="2046" max="2046" width="36.7109375" style="38" customWidth="1"/>
    <col min="2047" max="2047" width="12.7109375" style="38" customWidth="1"/>
    <col min="2048" max="2048" width="10.7109375" style="38" customWidth="1"/>
    <col min="2049" max="2049" width="12.7109375" style="38" customWidth="1"/>
    <col min="2050" max="2051" width="10.7109375" style="38" customWidth="1"/>
    <col min="2052" max="2058" width="11.42578125" style="38"/>
    <col min="2059" max="2059" width="13.28515625" style="38" customWidth="1"/>
    <col min="2060" max="2301" width="11.42578125" style="38"/>
    <col min="2302" max="2302" width="36.7109375" style="38" customWidth="1"/>
    <col min="2303" max="2303" width="12.7109375" style="38" customWidth="1"/>
    <col min="2304" max="2304" width="10.7109375" style="38" customWidth="1"/>
    <col min="2305" max="2305" width="12.7109375" style="38" customWidth="1"/>
    <col min="2306" max="2307" width="10.7109375" style="38" customWidth="1"/>
    <col min="2308" max="2314" width="11.42578125" style="38"/>
    <col min="2315" max="2315" width="13.28515625" style="38" customWidth="1"/>
    <col min="2316" max="2557" width="11.42578125" style="38"/>
    <col min="2558" max="2558" width="36.7109375" style="38" customWidth="1"/>
    <col min="2559" max="2559" width="12.7109375" style="38" customWidth="1"/>
    <col min="2560" max="2560" width="10.7109375" style="38" customWidth="1"/>
    <col min="2561" max="2561" width="12.7109375" style="38" customWidth="1"/>
    <col min="2562" max="2563" width="10.7109375" style="38" customWidth="1"/>
    <col min="2564" max="2570" width="11.42578125" style="38"/>
    <col min="2571" max="2571" width="13.28515625" style="38" customWidth="1"/>
    <col min="2572" max="2813" width="11.42578125" style="38"/>
    <col min="2814" max="2814" width="36.7109375" style="38" customWidth="1"/>
    <col min="2815" max="2815" width="12.7109375" style="38" customWidth="1"/>
    <col min="2816" max="2816" width="10.7109375" style="38" customWidth="1"/>
    <col min="2817" max="2817" width="12.7109375" style="38" customWidth="1"/>
    <col min="2818" max="2819" width="10.7109375" style="38" customWidth="1"/>
    <col min="2820" max="2826" width="11.42578125" style="38"/>
    <col min="2827" max="2827" width="13.28515625" style="38" customWidth="1"/>
    <col min="2828" max="3069" width="11.42578125" style="38"/>
    <col min="3070" max="3070" width="36.7109375" style="38" customWidth="1"/>
    <col min="3071" max="3071" width="12.7109375" style="38" customWidth="1"/>
    <col min="3072" max="3072" width="10.7109375" style="38" customWidth="1"/>
    <col min="3073" max="3073" width="12.7109375" style="38" customWidth="1"/>
    <col min="3074" max="3075" width="10.7109375" style="38" customWidth="1"/>
    <col min="3076" max="3082" width="11.42578125" style="38"/>
    <col min="3083" max="3083" width="13.28515625" style="38" customWidth="1"/>
    <col min="3084" max="3325" width="11.42578125" style="38"/>
    <col min="3326" max="3326" width="36.7109375" style="38" customWidth="1"/>
    <col min="3327" max="3327" width="12.7109375" style="38" customWidth="1"/>
    <col min="3328" max="3328" width="10.7109375" style="38" customWidth="1"/>
    <col min="3329" max="3329" width="12.7109375" style="38" customWidth="1"/>
    <col min="3330" max="3331" width="10.7109375" style="38" customWidth="1"/>
    <col min="3332" max="3338" width="11.42578125" style="38"/>
    <col min="3339" max="3339" width="13.28515625" style="38" customWidth="1"/>
    <col min="3340" max="3581" width="11.42578125" style="38"/>
    <col min="3582" max="3582" width="36.7109375" style="38" customWidth="1"/>
    <col min="3583" max="3583" width="12.7109375" style="38" customWidth="1"/>
    <col min="3584" max="3584" width="10.7109375" style="38" customWidth="1"/>
    <col min="3585" max="3585" width="12.7109375" style="38" customWidth="1"/>
    <col min="3586" max="3587" width="10.7109375" style="38" customWidth="1"/>
    <col min="3588" max="3594" width="11.42578125" style="38"/>
    <col min="3595" max="3595" width="13.28515625" style="38" customWidth="1"/>
    <col min="3596" max="3837" width="11.42578125" style="38"/>
    <col min="3838" max="3838" width="36.7109375" style="38" customWidth="1"/>
    <col min="3839" max="3839" width="12.7109375" style="38" customWidth="1"/>
    <col min="3840" max="3840" width="10.7109375" style="38" customWidth="1"/>
    <col min="3841" max="3841" width="12.7109375" style="38" customWidth="1"/>
    <col min="3842" max="3843" width="10.7109375" style="38" customWidth="1"/>
    <col min="3844" max="3850" width="11.42578125" style="38"/>
    <col min="3851" max="3851" width="13.28515625" style="38" customWidth="1"/>
    <col min="3852" max="4093" width="11.42578125" style="38"/>
    <col min="4094" max="4094" width="36.7109375" style="38" customWidth="1"/>
    <col min="4095" max="4095" width="12.7109375" style="38" customWidth="1"/>
    <col min="4096" max="4096" width="10.7109375" style="38" customWidth="1"/>
    <col min="4097" max="4097" width="12.7109375" style="38" customWidth="1"/>
    <col min="4098" max="4099" width="10.7109375" style="38" customWidth="1"/>
    <col min="4100" max="4106" width="11.42578125" style="38"/>
    <col min="4107" max="4107" width="13.28515625" style="38" customWidth="1"/>
    <col min="4108" max="4349" width="11.42578125" style="38"/>
    <col min="4350" max="4350" width="36.7109375" style="38" customWidth="1"/>
    <col min="4351" max="4351" width="12.7109375" style="38" customWidth="1"/>
    <col min="4352" max="4352" width="10.7109375" style="38" customWidth="1"/>
    <col min="4353" max="4353" width="12.7109375" style="38" customWidth="1"/>
    <col min="4354" max="4355" width="10.7109375" style="38" customWidth="1"/>
    <col min="4356" max="4362" width="11.42578125" style="38"/>
    <col min="4363" max="4363" width="13.28515625" style="38" customWidth="1"/>
    <col min="4364" max="4605" width="11.42578125" style="38"/>
    <col min="4606" max="4606" width="36.7109375" style="38" customWidth="1"/>
    <col min="4607" max="4607" width="12.7109375" style="38" customWidth="1"/>
    <col min="4608" max="4608" width="10.7109375" style="38" customWidth="1"/>
    <col min="4609" max="4609" width="12.7109375" style="38" customWidth="1"/>
    <col min="4610" max="4611" width="10.7109375" style="38" customWidth="1"/>
    <col min="4612" max="4618" width="11.42578125" style="38"/>
    <col min="4619" max="4619" width="13.28515625" style="38" customWidth="1"/>
    <col min="4620" max="4861" width="11.42578125" style="38"/>
    <col min="4862" max="4862" width="36.7109375" style="38" customWidth="1"/>
    <col min="4863" max="4863" width="12.7109375" style="38" customWidth="1"/>
    <col min="4864" max="4864" width="10.7109375" style="38" customWidth="1"/>
    <col min="4865" max="4865" width="12.7109375" style="38" customWidth="1"/>
    <col min="4866" max="4867" width="10.7109375" style="38" customWidth="1"/>
    <col min="4868" max="4874" width="11.42578125" style="38"/>
    <col min="4875" max="4875" width="13.28515625" style="38" customWidth="1"/>
    <col min="4876" max="5117" width="11.42578125" style="38"/>
    <col min="5118" max="5118" width="36.7109375" style="38" customWidth="1"/>
    <col min="5119" max="5119" width="12.7109375" style="38" customWidth="1"/>
    <col min="5120" max="5120" width="10.7109375" style="38" customWidth="1"/>
    <col min="5121" max="5121" width="12.7109375" style="38" customWidth="1"/>
    <col min="5122" max="5123" width="10.7109375" style="38" customWidth="1"/>
    <col min="5124" max="5130" width="11.42578125" style="38"/>
    <col min="5131" max="5131" width="13.28515625" style="38" customWidth="1"/>
    <col min="5132" max="5373" width="11.42578125" style="38"/>
    <col min="5374" max="5374" width="36.7109375" style="38" customWidth="1"/>
    <col min="5375" max="5375" width="12.7109375" style="38" customWidth="1"/>
    <col min="5376" max="5376" width="10.7109375" style="38" customWidth="1"/>
    <col min="5377" max="5377" width="12.7109375" style="38" customWidth="1"/>
    <col min="5378" max="5379" width="10.7109375" style="38" customWidth="1"/>
    <col min="5380" max="5386" width="11.42578125" style="38"/>
    <col min="5387" max="5387" width="13.28515625" style="38" customWidth="1"/>
    <col min="5388" max="5629" width="11.42578125" style="38"/>
    <col min="5630" max="5630" width="36.7109375" style="38" customWidth="1"/>
    <col min="5631" max="5631" width="12.7109375" style="38" customWidth="1"/>
    <col min="5632" max="5632" width="10.7109375" style="38" customWidth="1"/>
    <col min="5633" max="5633" width="12.7109375" style="38" customWidth="1"/>
    <col min="5634" max="5635" width="10.7109375" style="38" customWidth="1"/>
    <col min="5636" max="5642" width="11.42578125" style="38"/>
    <col min="5643" max="5643" width="13.28515625" style="38" customWidth="1"/>
    <col min="5644" max="5885" width="11.42578125" style="38"/>
    <col min="5886" max="5886" width="36.7109375" style="38" customWidth="1"/>
    <col min="5887" max="5887" width="12.7109375" style="38" customWidth="1"/>
    <col min="5888" max="5888" width="10.7109375" style="38" customWidth="1"/>
    <col min="5889" max="5889" width="12.7109375" style="38" customWidth="1"/>
    <col min="5890" max="5891" width="10.7109375" style="38" customWidth="1"/>
    <col min="5892" max="5898" width="11.42578125" style="38"/>
    <col min="5899" max="5899" width="13.28515625" style="38" customWidth="1"/>
    <col min="5900" max="6141" width="11.42578125" style="38"/>
    <col min="6142" max="6142" width="36.7109375" style="38" customWidth="1"/>
    <col min="6143" max="6143" width="12.7109375" style="38" customWidth="1"/>
    <col min="6144" max="6144" width="10.7109375" style="38" customWidth="1"/>
    <col min="6145" max="6145" width="12.7109375" style="38" customWidth="1"/>
    <col min="6146" max="6147" width="10.7109375" style="38" customWidth="1"/>
    <col min="6148" max="6154" width="11.42578125" style="38"/>
    <col min="6155" max="6155" width="13.28515625" style="38" customWidth="1"/>
    <col min="6156" max="6397" width="11.42578125" style="38"/>
    <col min="6398" max="6398" width="36.7109375" style="38" customWidth="1"/>
    <col min="6399" max="6399" width="12.7109375" style="38" customWidth="1"/>
    <col min="6400" max="6400" width="10.7109375" style="38" customWidth="1"/>
    <col min="6401" max="6401" width="12.7109375" style="38" customWidth="1"/>
    <col min="6402" max="6403" width="10.7109375" style="38" customWidth="1"/>
    <col min="6404" max="6410" width="11.42578125" style="38"/>
    <col min="6411" max="6411" width="13.28515625" style="38" customWidth="1"/>
    <col min="6412" max="6653" width="11.42578125" style="38"/>
    <col min="6654" max="6654" width="36.7109375" style="38" customWidth="1"/>
    <col min="6655" max="6655" width="12.7109375" style="38" customWidth="1"/>
    <col min="6656" max="6656" width="10.7109375" style="38" customWidth="1"/>
    <col min="6657" max="6657" width="12.7109375" style="38" customWidth="1"/>
    <col min="6658" max="6659" width="10.7109375" style="38" customWidth="1"/>
    <col min="6660" max="6666" width="11.42578125" style="38"/>
    <col min="6667" max="6667" width="13.28515625" style="38" customWidth="1"/>
    <col min="6668" max="6909" width="11.42578125" style="38"/>
    <col min="6910" max="6910" width="36.7109375" style="38" customWidth="1"/>
    <col min="6911" max="6911" width="12.7109375" style="38" customWidth="1"/>
    <col min="6912" max="6912" width="10.7109375" style="38" customWidth="1"/>
    <col min="6913" max="6913" width="12.7109375" style="38" customWidth="1"/>
    <col min="6914" max="6915" width="10.7109375" style="38" customWidth="1"/>
    <col min="6916" max="6922" width="11.42578125" style="38"/>
    <col min="6923" max="6923" width="13.28515625" style="38" customWidth="1"/>
    <col min="6924" max="7165" width="11.42578125" style="38"/>
    <col min="7166" max="7166" width="36.7109375" style="38" customWidth="1"/>
    <col min="7167" max="7167" width="12.7109375" style="38" customWidth="1"/>
    <col min="7168" max="7168" width="10.7109375" style="38" customWidth="1"/>
    <col min="7169" max="7169" width="12.7109375" style="38" customWidth="1"/>
    <col min="7170" max="7171" width="10.7109375" style="38" customWidth="1"/>
    <col min="7172" max="7178" width="11.42578125" style="38"/>
    <col min="7179" max="7179" width="13.28515625" style="38" customWidth="1"/>
    <col min="7180" max="7421" width="11.42578125" style="38"/>
    <col min="7422" max="7422" width="36.7109375" style="38" customWidth="1"/>
    <col min="7423" max="7423" width="12.7109375" style="38" customWidth="1"/>
    <col min="7424" max="7424" width="10.7109375" style="38" customWidth="1"/>
    <col min="7425" max="7425" width="12.7109375" style="38" customWidth="1"/>
    <col min="7426" max="7427" width="10.7109375" style="38" customWidth="1"/>
    <col min="7428" max="7434" width="11.42578125" style="38"/>
    <col min="7435" max="7435" width="13.28515625" style="38" customWidth="1"/>
    <col min="7436" max="7677" width="11.42578125" style="38"/>
    <col min="7678" max="7678" width="36.7109375" style="38" customWidth="1"/>
    <col min="7679" max="7679" width="12.7109375" style="38" customWidth="1"/>
    <col min="7680" max="7680" width="10.7109375" style="38" customWidth="1"/>
    <col min="7681" max="7681" width="12.7109375" style="38" customWidth="1"/>
    <col min="7682" max="7683" width="10.7109375" style="38" customWidth="1"/>
    <col min="7684" max="7690" width="11.42578125" style="38"/>
    <col min="7691" max="7691" width="13.28515625" style="38" customWidth="1"/>
    <col min="7692" max="7933" width="11.42578125" style="38"/>
    <col min="7934" max="7934" width="36.7109375" style="38" customWidth="1"/>
    <col min="7935" max="7935" width="12.7109375" style="38" customWidth="1"/>
    <col min="7936" max="7936" width="10.7109375" style="38" customWidth="1"/>
    <col min="7937" max="7937" width="12.7109375" style="38" customWidth="1"/>
    <col min="7938" max="7939" width="10.7109375" style="38" customWidth="1"/>
    <col min="7940" max="7946" width="11.42578125" style="38"/>
    <col min="7947" max="7947" width="13.28515625" style="38" customWidth="1"/>
    <col min="7948" max="8189" width="11.42578125" style="38"/>
    <col min="8190" max="8190" width="36.7109375" style="38" customWidth="1"/>
    <col min="8191" max="8191" width="12.7109375" style="38" customWidth="1"/>
    <col min="8192" max="8192" width="10.7109375" style="38" customWidth="1"/>
    <col min="8193" max="8193" width="12.7109375" style="38" customWidth="1"/>
    <col min="8194" max="8195" width="10.7109375" style="38" customWidth="1"/>
    <col min="8196" max="8202" width="11.42578125" style="38"/>
    <col min="8203" max="8203" width="13.28515625" style="38" customWidth="1"/>
    <col min="8204" max="8445" width="11.42578125" style="38"/>
    <col min="8446" max="8446" width="36.7109375" style="38" customWidth="1"/>
    <col min="8447" max="8447" width="12.7109375" style="38" customWidth="1"/>
    <col min="8448" max="8448" width="10.7109375" style="38" customWidth="1"/>
    <col min="8449" max="8449" width="12.7109375" style="38" customWidth="1"/>
    <col min="8450" max="8451" width="10.7109375" style="38" customWidth="1"/>
    <col min="8452" max="8458" width="11.42578125" style="38"/>
    <col min="8459" max="8459" width="13.28515625" style="38" customWidth="1"/>
    <col min="8460" max="8701" width="11.42578125" style="38"/>
    <col min="8702" max="8702" width="36.7109375" style="38" customWidth="1"/>
    <col min="8703" max="8703" width="12.7109375" style="38" customWidth="1"/>
    <col min="8704" max="8704" width="10.7109375" style="38" customWidth="1"/>
    <col min="8705" max="8705" width="12.7109375" style="38" customWidth="1"/>
    <col min="8706" max="8707" width="10.7109375" style="38" customWidth="1"/>
    <col min="8708" max="8714" width="11.42578125" style="38"/>
    <col min="8715" max="8715" width="13.28515625" style="38" customWidth="1"/>
    <col min="8716" max="8957" width="11.42578125" style="38"/>
    <col min="8958" max="8958" width="36.7109375" style="38" customWidth="1"/>
    <col min="8959" max="8959" width="12.7109375" style="38" customWidth="1"/>
    <col min="8960" max="8960" width="10.7109375" style="38" customWidth="1"/>
    <col min="8961" max="8961" width="12.7109375" style="38" customWidth="1"/>
    <col min="8962" max="8963" width="10.7109375" style="38" customWidth="1"/>
    <col min="8964" max="8970" width="11.42578125" style="38"/>
    <col min="8971" max="8971" width="13.28515625" style="38" customWidth="1"/>
    <col min="8972" max="9213" width="11.42578125" style="38"/>
    <col min="9214" max="9214" width="36.7109375" style="38" customWidth="1"/>
    <col min="9215" max="9215" width="12.7109375" style="38" customWidth="1"/>
    <col min="9216" max="9216" width="10.7109375" style="38" customWidth="1"/>
    <col min="9217" max="9217" width="12.7109375" style="38" customWidth="1"/>
    <col min="9218" max="9219" width="10.7109375" style="38" customWidth="1"/>
    <col min="9220" max="9226" width="11.42578125" style="38"/>
    <col min="9227" max="9227" width="13.28515625" style="38" customWidth="1"/>
    <col min="9228" max="9469" width="11.42578125" style="38"/>
    <col min="9470" max="9470" width="36.7109375" style="38" customWidth="1"/>
    <col min="9471" max="9471" width="12.7109375" style="38" customWidth="1"/>
    <col min="9472" max="9472" width="10.7109375" style="38" customWidth="1"/>
    <col min="9473" max="9473" width="12.7109375" style="38" customWidth="1"/>
    <col min="9474" max="9475" width="10.7109375" style="38" customWidth="1"/>
    <col min="9476" max="9482" width="11.42578125" style="38"/>
    <col min="9483" max="9483" width="13.28515625" style="38" customWidth="1"/>
    <col min="9484" max="9725" width="11.42578125" style="38"/>
    <col min="9726" max="9726" width="36.7109375" style="38" customWidth="1"/>
    <col min="9727" max="9727" width="12.7109375" style="38" customWidth="1"/>
    <col min="9728" max="9728" width="10.7109375" style="38" customWidth="1"/>
    <col min="9729" max="9729" width="12.7109375" style="38" customWidth="1"/>
    <col min="9730" max="9731" width="10.7109375" style="38" customWidth="1"/>
    <col min="9732" max="9738" width="11.42578125" style="38"/>
    <col min="9739" max="9739" width="13.28515625" style="38" customWidth="1"/>
    <col min="9740" max="9981" width="11.42578125" style="38"/>
    <col min="9982" max="9982" width="36.7109375" style="38" customWidth="1"/>
    <col min="9983" max="9983" width="12.7109375" style="38" customWidth="1"/>
    <col min="9984" max="9984" width="10.7109375" style="38" customWidth="1"/>
    <col min="9985" max="9985" width="12.7109375" style="38" customWidth="1"/>
    <col min="9986" max="9987" width="10.7109375" style="38" customWidth="1"/>
    <col min="9988" max="9994" width="11.42578125" style="38"/>
    <col min="9995" max="9995" width="13.28515625" style="38" customWidth="1"/>
    <col min="9996" max="10237" width="11.42578125" style="38"/>
    <col min="10238" max="10238" width="36.7109375" style="38" customWidth="1"/>
    <col min="10239" max="10239" width="12.7109375" style="38" customWidth="1"/>
    <col min="10240" max="10240" width="10.7109375" style="38" customWidth="1"/>
    <col min="10241" max="10241" width="12.7109375" style="38" customWidth="1"/>
    <col min="10242" max="10243" width="10.7109375" style="38" customWidth="1"/>
    <col min="10244" max="10250" width="11.42578125" style="38"/>
    <col min="10251" max="10251" width="13.28515625" style="38" customWidth="1"/>
    <col min="10252" max="10493" width="11.42578125" style="38"/>
    <col min="10494" max="10494" width="36.7109375" style="38" customWidth="1"/>
    <col min="10495" max="10495" width="12.7109375" style="38" customWidth="1"/>
    <col min="10496" max="10496" width="10.7109375" style="38" customWidth="1"/>
    <col min="10497" max="10497" width="12.7109375" style="38" customWidth="1"/>
    <col min="10498" max="10499" width="10.7109375" style="38" customWidth="1"/>
    <col min="10500" max="10506" width="11.42578125" style="38"/>
    <col min="10507" max="10507" width="13.28515625" style="38" customWidth="1"/>
    <col min="10508" max="10749" width="11.42578125" style="38"/>
    <col min="10750" max="10750" width="36.7109375" style="38" customWidth="1"/>
    <col min="10751" max="10751" width="12.7109375" style="38" customWidth="1"/>
    <col min="10752" max="10752" width="10.7109375" style="38" customWidth="1"/>
    <col min="10753" max="10753" width="12.7109375" style="38" customWidth="1"/>
    <col min="10754" max="10755" width="10.7109375" style="38" customWidth="1"/>
    <col min="10756" max="10762" width="11.42578125" style="38"/>
    <col min="10763" max="10763" width="13.28515625" style="38" customWidth="1"/>
    <col min="10764" max="11005" width="11.42578125" style="38"/>
    <col min="11006" max="11006" width="36.7109375" style="38" customWidth="1"/>
    <col min="11007" max="11007" width="12.7109375" style="38" customWidth="1"/>
    <col min="11008" max="11008" width="10.7109375" style="38" customWidth="1"/>
    <col min="11009" max="11009" width="12.7109375" style="38" customWidth="1"/>
    <col min="11010" max="11011" width="10.7109375" style="38" customWidth="1"/>
    <col min="11012" max="11018" width="11.42578125" style="38"/>
    <col min="11019" max="11019" width="13.28515625" style="38" customWidth="1"/>
    <col min="11020" max="11261" width="11.42578125" style="38"/>
    <col min="11262" max="11262" width="36.7109375" style="38" customWidth="1"/>
    <col min="11263" max="11263" width="12.7109375" style="38" customWidth="1"/>
    <col min="11264" max="11264" width="10.7109375" style="38" customWidth="1"/>
    <col min="11265" max="11265" width="12.7109375" style="38" customWidth="1"/>
    <col min="11266" max="11267" width="10.7109375" style="38" customWidth="1"/>
    <col min="11268" max="11274" width="11.42578125" style="38"/>
    <col min="11275" max="11275" width="13.28515625" style="38" customWidth="1"/>
    <col min="11276" max="11517" width="11.42578125" style="38"/>
    <col min="11518" max="11518" width="36.7109375" style="38" customWidth="1"/>
    <col min="11519" max="11519" width="12.7109375" style="38" customWidth="1"/>
    <col min="11520" max="11520" width="10.7109375" style="38" customWidth="1"/>
    <col min="11521" max="11521" width="12.7109375" style="38" customWidth="1"/>
    <col min="11522" max="11523" width="10.7109375" style="38" customWidth="1"/>
    <col min="11524" max="11530" width="11.42578125" style="38"/>
    <col min="11531" max="11531" width="13.28515625" style="38" customWidth="1"/>
    <col min="11532" max="11773" width="11.42578125" style="38"/>
    <col min="11774" max="11774" width="36.7109375" style="38" customWidth="1"/>
    <col min="11775" max="11775" width="12.7109375" style="38" customWidth="1"/>
    <col min="11776" max="11776" width="10.7109375" style="38" customWidth="1"/>
    <col min="11777" max="11777" width="12.7109375" style="38" customWidth="1"/>
    <col min="11778" max="11779" width="10.7109375" style="38" customWidth="1"/>
    <col min="11780" max="11786" width="11.42578125" style="38"/>
    <col min="11787" max="11787" width="13.28515625" style="38" customWidth="1"/>
    <col min="11788" max="12029" width="11.42578125" style="38"/>
    <col min="12030" max="12030" width="36.7109375" style="38" customWidth="1"/>
    <col min="12031" max="12031" width="12.7109375" style="38" customWidth="1"/>
    <col min="12032" max="12032" width="10.7109375" style="38" customWidth="1"/>
    <col min="12033" max="12033" width="12.7109375" style="38" customWidth="1"/>
    <col min="12034" max="12035" width="10.7109375" style="38" customWidth="1"/>
    <col min="12036" max="12042" width="11.42578125" style="38"/>
    <col min="12043" max="12043" width="13.28515625" style="38" customWidth="1"/>
    <col min="12044" max="12285" width="11.42578125" style="38"/>
    <col min="12286" max="12286" width="36.7109375" style="38" customWidth="1"/>
    <col min="12287" max="12287" width="12.7109375" style="38" customWidth="1"/>
    <col min="12288" max="12288" width="10.7109375" style="38" customWidth="1"/>
    <col min="12289" max="12289" width="12.7109375" style="38" customWidth="1"/>
    <col min="12290" max="12291" width="10.7109375" style="38" customWidth="1"/>
    <col min="12292" max="12298" width="11.42578125" style="38"/>
    <col min="12299" max="12299" width="13.28515625" style="38" customWidth="1"/>
    <col min="12300" max="12541" width="11.42578125" style="38"/>
    <col min="12542" max="12542" width="36.7109375" style="38" customWidth="1"/>
    <col min="12543" max="12543" width="12.7109375" style="38" customWidth="1"/>
    <col min="12544" max="12544" width="10.7109375" style="38" customWidth="1"/>
    <col min="12545" max="12545" width="12.7109375" style="38" customWidth="1"/>
    <col min="12546" max="12547" width="10.7109375" style="38" customWidth="1"/>
    <col min="12548" max="12554" width="11.42578125" style="38"/>
    <col min="12555" max="12555" width="13.28515625" style="38" customWidth="1"/>
    <col min="12556" max="12797" width="11.42578125" style="38"/>
    <col min="12798" max="12798" width="36.7109375" style="38" customWidth="1"/>
    <col min="12799" max="12799" width="12.7109375" style="38" customWidth="1"/>
    <col min="12800" max="12800" width="10.7109375" style="38" customWidth="1"/>
    <col min="12801" max="12801" width="12.7109375" style="38" customWidth="1"/>
    <col min="12802" max="12803" width="10.7109375" style="38" customWidth="1"/>
    <col min="12804" max="12810" width="11.42578125" style="38"/>
    <col min="12811" max="12811" width="13.28515625" style="38" customWidth="1"/>
    <col min="12812" max="13053" width="11.42578125" style="38"/>
    <col min="13054" max="13054" width="36.7109375" style="38" customWidth="1"/>
    <col min="13055" max="13055" width="12.7109375" style="38" customWidth="1"/>
    <col min="13056" max="13056" width="10.7109375" style="38" customWidth="1"/>
    <col min="13057" max="13057" width="12.7109375" style="38" customWidth="1"/>
    <col min="13058" max="13059" width="10.7109375" style="38" customWidth="1"/>
    <col min="13060" max="13066" width="11.42578125" style="38"/>
    <col min="13067" max="13067" width="13.28515625" style="38" customWidth="1"/>
    <col min="13068" max="13309" width="11.42578125" style="38"/>
    <col min="13310" max="13310" width="36.7109375" style="38" customWidth="1"/>
    <col min="13311" max="13311" width="12.7109375" style="38" customWidth="1"/>
    <col min="13312" max="13312" width="10.7109375" style="38" customWidth="1"/>
    <col min="13313" max="13313" width="12.7109375" style="38" customWidth="1"/>
    <col min="13314" max="13315" width="10.7109375" style="38" customWidth="1"/>
    <col min="13316" max="13322" width="11.42578125" style="38"/>
    <col min="13323" max="13323" width="13.28515625" style="38" customWidth="1"/>
    <col min="13324" max="13565" width="11.42578125" style="38"/>
    <col min="13566" max="13566" width="36.7109375" style="38" customWidth="1"/>
    <col min="13567" max="13567" width="12.7109375" style="38" customWidth="1"/>
    <col min="13568" max="13568" width="10.7109375" style="38" customWidth="1"/>
    <col min="13569" max="13569" width="12.7109375" style="38" customWidth="1"/>
    <col min="13570" max="13571" width="10.7109375" style="38" customWidth="1"/>
    <col min="13572" max="13578" width="11.42578125" style="38"/>
    <col min="13579" max="13579" width="13.28515625" style="38" customWidth="1"/>
    <col min="13580" max="13821" width="11.42578125" style="38"/>
    <col min="13822" max="13822" width="36.7109375" style="38" customWidth="1"/>
    <col min="13823" max="13823" width="12.7109375" style="38" customWidth="1"/>
    <col min="13824" max="13824" width="10.7109375" style="38" customWidth="1"/>
    <col min="13825" max="13825" width="12.7109375" style="38" customWidth="1"/>
    <col min="13826" max="13827" width="10.7109375" style="38" customWidth="1"/>
    <col min="13828" max="13834" width="11.42578125" style="38"/>
    <col min="13835" max="13835" width="13.28515625" style="38" customWidth="1"/>
    <col min="13836" max="14077" width="11.42578125" style="38"/>
    <col min="14078" max="14078" width="36.7109375" style="38" customWidth="1"/>
    <col min="14079" max="14079" width="12.7109375" style="38" customWidth="1"/>
    <col min="14080" max="14080" width="10.7109375" style="38" customWidth="1"/>
    <col min="14081" max="14081" width="12.7109375" style="38" customWidth="1"/>
    <col min="14082" max="14083" width="10.7109375" style="38" customWidth="1"/>
    <col min="14084" max="14090" width="11.42578125" style="38"/>
    <col min="14091" max="14091" width="13.28515625" style="38" customWidth="1"/>
    <col min="14092" max="14333" width="11.42578125" style="38"/>
    <col min="14334" max="14334" width="36.7109375" style="38" customWidth="1"/>
    <col min="14335" max="14335" width="12.7109375" style="38" customWidth="1"/>
    <col min="14336" max="14336" width="10.7109375" style="38" customWidth="1"/>
    <col min="14337" max="14337" width="12.7109375" style="38" customWidth="1"/>
    <col min="14338" max="14339" width="10.7109375" style="38" customWidth="1"/>
    <col min="14340" max="14346" width="11.42578125" style="38"/>
    <col min="14347" max="14347" width="13.28515625" style="38" customWidth="1"/>
    <col min="14348" max="14589" width="11.42578125" style="38"/>
    <col min="14590" max="14590" width="36.7109375" style="38" customWidth="1"/>
    <col min="14591" max="14591" width="12.7109375" style="38" customWidth="1"/>
    <col min="14592" max="14592" width="10.7109375" style="38" customWidth="1"/>
    <col min="14593" max="14593" width="12.7109375" style="38" customWidth="1"/>
    <col min="14594" max="14595" width="10.7109375" style="38" customWidth="1"/>
    <col min="14596" max="14602" width="11.42578125" style="38"/>
    <col min="14603" max="14603" width="13.28515625" style="38" customWidth="1"/>
    <col min="14604" max="14845" width="11.42578125" style="38"/>
    <col min="14846" max="14846" width="36.7109375" style="38" customWidth="1"/>
    <col min="14847" max="14847" width="12.7109375" style="38" customWidth="1"/>
    <col min="14848" max="14848" width="10.7109375" style="38" customWidth="1"/>
    <col min="14849" max="14849" width="12.7109375" style="38" customWidth="1"/>
    <col min="14850" max="14851" width="10.7109375" style="38" customWidth="1"/>
    <col min="14852" max="14858" width="11.42578125" style="38"/>
    <col min="14859" max="14859" width="13.28515625" style="38" customWidth="1"/>
    <col min="14860" max="15101" width="11.42578125" style="38"/>
    <col min="15102" max="15102" width="36.7109375" style="38" customWidth="1"/>
    <col min="15103" max="15103" width="12.7109375" style="38" customWidth="1"/>
    <col min="15104" max="15104" width="10.7109375" style="38" customWidth="1"/>
    <col min="15105" max="15105" width="12.7109375" style="38" customWidth="1"/>
    <col min="15106" max="15107" width="10.7109375" style="38" customWidth="1"/>
    <col min="15108" max="15114" width="11.42578125" style="38"/>
    <col min="15115" max="15115" width="13.28515625" style="38" customWidth="1"/>
    <col min="15116" max="15357" width="11.42578125" style="38"/>
    <col min="15358" max="15358" width="36.7109375" style="38" customWidth="1"/>
    <col min="15359" max="15359" width="12.7109375" style="38" customWidth="1"/>
    <col min="15360" max="15360" width="10.7109375" style="38" customWidth="1"/>
    <col min="15361" max="15361" width="12.7109375" style="38" customWidth="1"/>
    <col min="15362" max="15363" width="10.7109375" style="38" customWidth="1"/>
    <col min="15364" max="15370" width="11.42578125" style="38"/>
    <col min="15371" max="15371" width="13.28515625" style="38" customWidth="1"/>
    <col min="15372" max="15613" width="11.42578125" style="38"/>
    <col min="15614" max="15614" width="36.7109375" style="38" customWidth="1"/>
    <col min="15615" max="15615" width="12.7109375" style="38" customWidth="1"/>
    <col min="15616" max="15616" width="10.7109375" style="38" customWidth="1"/>
    <col min="15617" max="15617" width="12.7109375" style="38" customWidth="1"/>
    <col min="15618" max="15619" width="10.7109375" style="38" customWidth="1"/>
    <col min="15620" max="15626" width="11.42578125" style="38"/>
    <col min="15627" max="15627" width="13.28515625" style="38" customWidth="1"/>
    <col min="15628" max="15869" width="11.42578125" style="38"/>
    <col min="15870" max="15870" width="36.7109375" style="38" customWidth="1"/>
    <col min="15871" max="15871" width="12.7109375" style="38" customWidth="1"/>
    <col min="15872" max="15872" width="10.7109375" style="38" customWidth="1"/>
    <col min="15873" max="15873" width="12.7109375" style="38" customWidth="1"/>
    <col min="15874" max="15875" width="10.7109375" style="38" customWidth="1"/>
    <col min="15876" max="15882" width="11.42578125" style="38"/>
    <col min="15883" max="15883" width="13.28515625" style="38" customWidth="1"/>
    <col min="15884" max="16125" width="11.42578125" style="38"/>
    <col min="16126" max="16126" width="36.7109375" style="38" customWidth="1"/>
    <col min="16127" max="16127" width="12.7109375" style="38" customWidth="1"/>
    <col min="16128" max="16128" width="10.7109375" style="38" customWidth="1"/>
    <col min="16129" max="16129" width="12.7109375" style="38" customWidth="1"/>
    <col min="16130" max="16131" width="10.7109375" style="38" customWidth="1"/>
    <col min="16132" max="16138" width="11.42578125" style="38"/>
    <col min="16139" max="16139" width="13.28515625" style="38" customWidth="1"/>
    <col min="16140" max="16384" width="11.42578125" style="38"/>
  </cols>
  <sheetData>
    <row r="1" spans="2:10" ht="15" customHeight="1" x14ac:dyDescent="0.25">
      <c r="B1" s="57"/>
    </row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222" t="s">
        <v>97</v>
      </c>
      <c r="C5" s="222"/>
      <c r="D5" s="222"/>
      <c r="E5" s="222"/>
      <c r="G5" s="222" t="s">
        <v>98</v>
      </c>
      <c r="H5" s="222"/>
      <c r="I5" s="222"/>
      <c r="J5" s="222"/>
    </row>
    <row r="6" spans="2:10" ht="45" customHeight="1" x14ac:dyDescent="0.25">
      <c r="B6" s="59" t="s">
        <v>63</v>
      </c>
      <c r="C6" s="40" t="str">
        <f>actualizaciones!$A$3</f>
        <v>acum. agosto 2012</v>
      </c>
      <c r="D6" s="40" t="str">
        <f>actualizaciones!$A$2</f>
        <v>acum. agosto 2013</v>
      </c>
      <c r="E6" s="61" t="s">
        <v>50</v>
      </c>
      <c r="G6" s="59" t="s">
        <v>63</v>
      </c>
      <c r="H6" s="40" t="str">
        <f>actualizaciones!$A$3</f>
        <v>acum. agosto 2012</v>
      </c>
      <c r="I6" s="40" t="str">
        <f>actualizaciones!$A$2</f>
        <v>acum. agosto 2013</v>
      </c>
      <c r="J6" s="61" t="s">
        <v>50</v>
      </c>
    </row>
    <row r="7" spans="2:10" ht="15" customHeight="1" x14ac:dyDescent="0.25">
      <c r="B7" s="43" t="s">
        <v>64</v>
      </c>
      <c r="C7" s="44"/>
      <c r="D7" s="44"/>
      <c r="E7" s="44"/>
      <c r="G7" s="43" t="s">
        <v>64</v>
      </c>
      <c r="H7" s="44"/>
      <c r="I7" s="44"/>
      <c r="J7" s="44"/>
    </row>
    <row r="8" spans="2:10" ht="15" customHeight="1" x14ac:dyDescent="0.2">
      <c r="B8" s="62" t="s">
        <v>99</v>
      </c>
      <c r="C8" s="110">
        <v>66.870091772052959</v>
      </c>
      <c r="D8" s="110">
        <v>66.31069032868281</v>
      </c>
      <c r="E8" s="47">
        <f>D8/C8-1</f>
        <v>-8.3654953738816484E-3</v>
      </c>
      <c r="G8" s="62" t="s">
        <v>99</v>
      </c>
      <c r="H8" s="110">
        <v>67.921867514584548</v>
      </c>
      <c r="I8" s="110">
        <v>68.586973767624954</v>
      </c>
      <c r="J8" s="47">
        <f>I8/H8-1</f>
        <v>9.7922256465869939E-3</v>
      </c>
    </row>
    <row r="9" spans="2:10" ht="15" customHeight="1" x14ac:dyDescent="0.25">
      <c r="B9" s="43" t="s">
        <v>66</v>
      </c>
      <c r="C9" s="111"/>
      <c r="D9" s="111"/>
      <c r="E9" s="50"/>
      <c r="G9" s="43" t="s">
        <v>66</v>
      </c>
      <c r="H9" s="111"/>
      <c r="I9" s="111"/>
      <c r="J9" s="50"/>
    </row>
    <row r="10" spans="2:10" ht="15" customHeight="1" x14ac:dyDescent="0.2">
      <c r="B10" s="64" t="s">
        <v>67</v>
      </c>
      <c r="C10" s="112">
        <v>79.913712693917915</v>
      </c>
      <c r="D10" s="112">
        <v>78.300820422405209</v>
      </c>
      <c r="E10" s="66">
        <f>D10/C10-1</f>
        <v>-2.0182922519071722E-2</v>
      </c>
      <c r="G10" s="64" t="s">
        <v>67</v>
      </c>
      <c r="H10" s="112">
        <v>78.925896498971611</v>
      </c>
      <c r="I10" s="112">
        <v>80.761842191929318</v>
      </c>
      <c r="J10" s="66">
        <f>I10/H10-1</f>
        <v>2.3261638757332781E-2</v>
      </c>
    </row>
    <row r="11" spans="2:10" ht="15" customHeight="1" x14ac:dyDescent="0.2">
      <c r="B11" s="67" t="s">
        <v>68</v>
      </c>
      <c r="C11" s="113">
        <v>77.983723136398979</v>
      </c>
      <c r="D11" s="113">
        <v>80.472001111771661</v>
      </c>
      <c r="E11" s="54">
        <f>D11/C11-1</f>
        <v>3.1907658102197978E-2</v>
      </c>
      <c r="G11" s="67" t="s">
        <v>68</v>
      </c>
      <c r="H11" s="113">
        <v>73.556240542879991</v>
      </c>
      <c r="I11" s="113">
        <v>77.323918272513566</v>
      </c>
      <c r="J11" s="54">
        <f>I11/H11-1</f>
        <v>5.1221727780353055E-2</v>
      </c>
    </row>
    <row r="12" spans="2:10" ht="15" customHeight="1" x14ac:dyDescent="0.2">
      <c r="B12" s="67" t="s">
        <v>69</v>
      </c>
      <c r="C12" s="113">
        <v>83.794919278197384</v>
      </c>
      <c r="D12" s="113">
        <v>82.909482353946999</v>
      </c>
      <c r="E12" s="54">
        <f>D12/C12-1</f>
        <v>-1.0566713732496735E-2</v>
      </c>
      <c r="G12" s="67" t="s">
        <v>69</v>
      </c>
      <c r="H12" s="113">
        <v>87.37173268579555</v>
      </c>
      <c r="I12" s="113">
        <v>88.300635763186335</v>
      </c>
      <c r="J12" s="54">
        <f>I12/H12-1</f>
        <v>1.0631620191524416E-2</v>
      </c>
    </row>
    <row r="13" spans="2:10" ht="15" customHeight="1" x14ac:dyDescent="0.2">
      <c r="B13" s="67" t="s">
        <v>70</v>
      </c>
      <c r="C13" s="113">
        <v>68.606629896414262</v>
      </c>
      <c r="D13" s="113">
        <v>61.956752253275774</v>
      </c>
      <c r="E13" s="54">
        <f>D13/C13-1</f>
        <v>-9.6927624242420962E-2</v>
      </c>
      <c r="G13" s="67" t="s">
        <v>70</v>
      </c>
      <c r="H13" s="113">
        <v>68.180558612405306</v>
      </c>
      <c r="I13" s="113">
        <v>71.789068787291299</v>
      </c>
      <c r="J13" s="54">
        <f>I13/H13-1</f>
        <v>5.2925793632753182E-2</v>
      </c>
    </row>
    <row r="14" spans="2:10" ht="15" customHeight="1" x14ac:dyDescent="0.2">
      <c r="B14" s="67" t="s">
        <v>71</v>
      </c>
      <c r="C14" s="113">
        <v>82.921552542263825</v>
      </c>
      <c r="D14" s="113">
        <v>74.441504997060548</v>
      </c>
      <c r="E14" s="54">
        <f>D14/C14-1</f>
        <v>-0.10226590416141967</v>
      </c>
      <c r="G14" s="67" t="s">
        <v>71</v>
      </c>
      <c r="H14" s="113">
        <v>55.518922244482653</v>
      </c>
      <c r="I14" s="113">
        <v>50.667400772222578</v>
      </c>
      <c r="J14" s="54">
        <f>I14/H14-1</f>
        <v>-8.7385008140034803E-2</v>
      </c>
    </row>
    <row r="15" spans="2:10" ht="15" customHeight="1" x14ac:dyDescent="0.25">
      <c r="B15" s="43" t="s">
        <v>72</v>
      </c>
      <c r="C15" s="111"/>
      <c r="D15" s="111"/>
      <c r="E15" s="50"/>
      <c r="G15" s="43" t="s">
        <v>72</v>
      </c>
      <c r="H15" s="111"/>
      <c r="I15" s="111"/>
      <c r="J15" s="50"/>
    </row>
    <row r="16" spans="2:10" ht="15" customHeight="1" x14ac:dyDescent="0.2">
      <c r="B16" s="64" t="s">
        <v>73</v>
      </c>
      <c r="C16" s="112">
        <v>50.224635037682063</v>
      </c>
      <c r="D16" s="112">
        <v>50.277842987774136</v>
      </c>
      <c r="E16" s="66">
        <f>D16/C16-1</f>
        <v>1.0593994371916882E-3</v>
      </c>
      <c r="G16" s="64" t="s">
        <v>73</v>
      </c>
      <c r="H16" s="112">
        <v>60.101825579714308</v>
      </c>
      <c r="I16" s="112">
        <v>59.896293612159674</v>
      </c>
      <c r="J16" s="66">
        <f>I16/H16-1</f>
        <v>-3.4197291941162611E-3</v>
      </c>
    </row>
    <row r="17" spans="2:12" ht="15" customHeight="1" x14ac:dyDescent="0.2">
      <c r="B17" s="224" t="s">
        <v>74</v>
      </c>
      <c r="C17" s="224"/>
      <c r="D17" s="224"/>
      <c r="E17" s="224"/>
      <c r="G17" s="224" t="s">
        <v>74</v>
      </c>
      <c r="H17" s="224"/>
      <c r="I17" s="224"/>
      <c r="J17" s="224"/>
    </row>
    <row r="18" spans="2:12" ht="20.100000000000001" customHeight="1" thickBot="1" x14ac:dyDescent="0.3"/>
    <row r="19" spans="2:12" ht="54" customHeight="1" thickBot="1" x14ac:dyDescent="0.3">
      <c r="B19" s="222" t="s">
        <v>100</v>
      </c>
      <c r="C19" s="222"/>
      <c r="D19" s="222"/>
      <c r="E19" s="222"/>
      <c r="G19" s="222" t="s">
        <v>101</v>
      </c>
      <c r="H19" s="222"/>
      <c r="I19" s="222"/>
      <c r="J19" s="222"/>
      <c r="L19" s="36" t="s">
        <v>45</v>
      </c>
    </row>
    <row r="20" spans="2:12" ht="41.25" customHeight="1" x14ac:dyDescent="0.25">
      <c r="B20" s="59" t="s">
        <v>63</v>
      </c>
      <c r="C20" s="40" t="str">
        <f>actualizaciones!$A$3</f>
        <v>acum. agosto 2012</v>
      </c>
      <c r="D20" s="40" t="str">
        <f>actualizaciones!$A$2</f>
        <v>acum. agosto 2013</v>
      </c>
      <c r="E20" s="61" t="s">
        <v>50</v>
      </c>
      <c r="G20" s="59" t="s">
        <v>63</v>
      </c>
      <c r="H20" s="40" t="str">
        <f>actualizaciones!$A$3</f>
        <v>acum. agosto 2012</v>
      </c>
      <c r="I20" s="40" t="str">
        <f>actualizaciones!$A$2</f>
        <v>acum. agosto 2013</v>
      </c>
      <c r="J20" s="61" t="s">
        <v>50</v>
      </c>
    </row>
    <row r="21" spans="2:12" ht="15" customHeight="1" x14ac:dyDescent="0.25">
      <c r="B21" s="43" t="s">
        <v>64</v>
      </c>
      <c r="C21" s="44"/>
      <c r="D21" s="44"/>
      <c r="E21" s="44"/>
      <c r="G21" s="43" t="s">
        <v>64</v>
      </c>
      <c r="H21" s="44"/>
      <c r="I21" s="44"/>
      <c r="J21" s="44"/>
    </row>
    <row r="22" spans="2:12" ht="15" customHeight="1" x14ac:dyDescent="0.2">
      <c r="B22" s="62" t="s">
        <v>99</v>
      </c>
      <c r="C22" s="110">
        <v>59.170950091752864</v>
      </c>
      <c r="D22" s="110">
        <v>59.926741723234692</v>
      </c>
      <c r="E22" s="47">
        <f>D22/C22-1</f>
        <v>1.277301835292266E-2</v>
      </c>
      <c r="G22" s="62" t="s">
        <v>99</v>
      </c>
      <c r="H22" s="110">
        <v>40.410610453266194</v>
      </c>
      <c r="I22" s="110">
        <v>40.248016952733373</v>
      </c>
      <c r="J22" s="47">
        <f>I22/H22-1</f>
        <v>-4.0235348763378864E-3</v>
      </c>
    </row>
    <row r="23" spans="2:12" ht="15" customHeight="1" x14ac:dyDescent="0.25">
      <c r="B23" s="43" t="s">
        <v>66</v>
      </c>
      <c r="C23" s="111"/>
      <c r="D23" s="111"/>
      <c r="E23" s="50"/>
      <c r="G23" s="43" t="s">
        <v>66</v>
      </c>
      <c r="H23" s="111"/>
      <c r="I23" s="111"/>
      <c r="J23" s="50"/>
    </row>
    <row r="24" spans="2:12" ht="15" customHeight="1" x14ac:dyDescent="0.2">
      <c r="B24" s="64" t="s">
        <v>67</v>
      </c>
      <c r="C24" s="112">
        <v>65.744575174001497</v>
      </c>
      <c r="D24" s="112">
        <v>65.347747404845151</v>
      </c>
      <c r="E24" s="66">
        <f>D24/C24-1</f>
        <v>-6.0359013364386094E-3</v>
      </c>
      <c r="G24" s="64" t="s">
        <v>67</v>
      </c>
      <c r="H24" s="112">
        <v>40.410610453266194</v>
      </c>
      <c r="I24" s="112">
        <v>40.248016952733373</v>
      </c>
      <c r="J24" s="66">
        <f>I24/H24-1</f>
        <v>-4.0235348763378864E-3</v>
      </c>
    </row>
    <row r="25" spans="2:12" ht="15" customHeight="1" x14ac:dyDescent="0.2">
      <c r="B25" s="67" t="s">
        <v>77</v>
      </c>
      <c r="C25" s="113">
        <v>68.245161165981784</v>
      </c>
      <c r="D25" s="113">
        <v>69.1170476336696</v>
      </c>
      <c r="E25" s="54">
        <f>D25/C25-1</f>
        <v>1.2775799086579331E-2</v>
      </c>
      <c r="G25" s="67" t="s">
        <v>77</v>
      </c>
      <c r="H25" s="113">
        <v>30.9</v>
      </c>
      <c r="I25" s="113">
        <v>39</v>
      </c>
      <c r="J25" s="54">
        <f>I25/H25-1</f>
        <v>0.26213592233009719</v>
      </c>
    </row>
    <row r="26" spans="2:12" ht="15" customHeight="1" x14ac:dyDescent="0.2">
      <c r="B26" s="67" t="s">
        <v>70</v>
      </c>
      <c r="C26" s="113">
        <v>57.418899328491911</v>
      </c>
      <c r="D26" s="113">
        <v>51.131967135767283</v>
      </c>
      <c r="E26" s="54">
        <f>D26/C26-1</f>
        <v>-0.10949238432379671</v>
      </c>
      <c r="G26" s="67" t="s">
        <v>70</v>
      </c>
      <c r="H26" s="113">
        <v>43.925534524344876</v>
      </c>
      <c r="I26" s="113">
        <v>44.240222489044875</v>
      </c>
      <c r="J26" s="54">
        <f>I26/H26-1</f>
        <v>7.1641237404997948E-3</v>
      </c>
    </row>
    <row r="27" spans="2:12" ht="15" customHeight="1" x14ac:dyDescent="0.2">
      <c r="B27" s="67" t="s">
        <v>71</v>
      </c>
      <c r="C27" s="113">
        <v>27.084083948838046</v>
      </c>
      <c r="D27" s="113">
        <v>24.278704834260388</v>
      </c>
      <c r="E27" s="54">
        <f>D27/C27-1</f>
        <v>-0.10358035811279542</v>
      </c>
      <c r="G27" s="67" t="s">
        <v>78</v>
      </c>
      <c r="H27" s="113">
        <v>53.025181679905359</v>
      </c>
      <c r="I27" s="113">
        <v>34.493233210300794</v>
      </c>
      <c r="J27" s="54">
        <f>I27/H27-1</f>
        <v>-0.3494933516960963</v>
      </c>
    </row>
    <row r="28" spans="2:12" ht="15" customHeight="1" x14ac:dyDescent="0.2">
      <c r="B28" s="43" t="s">
        <v>72</v>
      </c>
      <c r="C28" s="111"/>
      <c r="D28" s="111"/>
      <c r="E28" s="50"/>
      <c r="G28" s="67" t="s">
        <v>79</v>
      </c>
      <c r="H28" s="113">
        <v>47.017578510764366</v>
      </c>
      <c r="I28" s="113">
        <v>45.547884970539087</v>
      </c>
      <c r="J28" s="54">
        <f>I28/H28-1</f>
        <v>-3.1258384348500701E-2</v>
      </c>
    </row>
    <row r="29" spans="2:12" ht="15" customHeight="1" x14ac:dyDescent="0.2">
      <c r="B29" s="64" t="s">
        <v>73</v>
      </c>
      <c r="C29" s="112">
        <v>45.740732784634801</v>
      </c>
      <c r="D29" s="112">
        <v>48.987728128697135</v>
      </c>
      <c r="E29" s="66">
        <f>D29/C29-1</f>
        <v>7.0986955092093851E-2</v>
      </c>
      <c r="G29" s="43" t="s">
        <v>72</v>
      </c>
      <c r="H29" s="111"/>
      <c r="I29" s="111"/>
      <c r="J29" s="50"/>
    </row>
    <row r="30" spans="2:12" ht="15" customHeight="1" x14ac:dyDescent="0.2">
      <c r="B30" s="224" t="s">
        <v>74</v>
      </c>
      <c r="C30" s="224"/>
      <c r="D30" s="224"/>
      <c r="E30" s="224"/>
      <c r="G30" s="64" t="s">
        <v>73</v>
      </c>
      <c r="H30" s="112">
        <v>0</v>
      </c>
      <c r="I30" s="112">
        <v>0</v>
      </c>
      <c r="J30" s="66" t="str">
        <f>IFERROR((I30-H30)/H30,"-")</f>
        <v>-</v>
      </c>
    </row>
    <row r="31" spans="2:12" ht="15" customHeight="1" x14ac:dyDescent="0.2">
      <c r="G31" s="224" t="s">
        <v>74</v>
      </c>
      <c r="H31" s="224"/>
      <c r="I31" s="224"/>
      <c r="J31" s="224"/>
    </row>
    <row r="34" spans="2:5" ht="36" customHeight="1" x14ac:dyDescent="0.25">
      <c r="B34" s="222" t="s">
        <v>102</v>
      </c>
      <c r="C34" s="222"/>
      <c r="D34" s="222"/>
      <c r="E34" s="222"/>
    </row>
    <row r="35" spans="2:5" ht="18" customHeight="1" x14ac:dyDescent="0.25">
      <c r="B35" s="227"/>
      <c r="C35" s="227"/>
      <c r="D35" s="227"/>
      <c r="E35" s="227"/>
    </row>
    <row r="36" spans="2:5" ht="41.25" customHeight="1" x14ac:dyDescent="0.25">
      <c r="B36" s="59" t="s">
        <v>63</v>
      </c>
      <c r="C36" s="40" t="str">
        <f>actualizaciones!$A$3</f>
        <v>acum. agosto 2012</v>
      </c>
      <c r="D36" s="40" t="str">
        <f>actualizaciones!$A$2</f>
        <v>acum. agosto 2013</v>
      </c>
      <c r="E36" s="61" t="s">
        <v>50</v>
      </c>
    </row>
    <row r="37" spans="2:5" ht="15" customHeight="1" x14ac:dyDescent="0.25">
      <c r="B37" s="43" t="s">
        <v>64</v>
      </c>
      <c r="C37" s="44"/>
      <c r="D37" s="44"/>
      <c r="E37" s="44"/>
    </row>
    <row r="38" spans="2:5" ht="15" customHeight="1" x14ac:dyDescent="0.2">
      <c r="B38" s="62" t="s">
        <v>99</v>
      </c>
      <c r="C38" s="110">
        <v>63.70402160239275</v>
      </c>
      <c r="D38" s="110">
        <v>63.575121927267766</v>
      </c>
      <c r="E38" s="47">
        <f>D38/C38-1</f>
        <v>-2.0234150353882763E-3</v>
      </c>
    </row>
    <row r="39" spans="2:5" ht="15" customHeight="1" x14ac:dyDescent="0.25">
      <c r="B39" s="43" t="s">
        <v>66</v>
      </c>
      <c r="C39" s="111"/>
      <c r="D39" s="111"/>
      <c r="E39" s="50"/>
    </row>
    <row r="40" spans="2:5" ht="15" customHeight="1" x14ac:dyDescent="0.2">
      <c r="B40" s="64" t="s">
        <v>67</v>
      </c>
      <c r="C40" s="112">
        <v>72.83219215609445</v>
      </c>
      <c r="D40" s="112">
        <v>72.572688383653173</v>
      </c>
      <c r="E40" s="66">
        <f t="shared" ref="E40:E45" si="0">D40/C40-1</f>
        <v>-3.5630366841781225E-3</v>
      </c>
    </row>
    <row r="41" spans="2:5" ht="15" customHeight="1" x14ac:dyDescent="0.2">
      <c r="B41" s="67" t="s">
        <v>68</v>
      </c>
      <c r="C41" s="113">
        <v>68.707345714071778</v>
      </c>
      <c r="D41" s="113">
        <v>71.382507671815034</v>
      </c>
      <c r="E41" s="54">
        <f t="shared" si="0"/>
        <v>3.8935603317817646E-2</v>
      </c>
    </row>
    <row r="42" spans="2:5" ht="15" customHeight="1" x14ac:dyDescent="0.2">
      <c r="B42" s="67" t="s">
        <v>69</v>
      </c>
      <c r="C42" s="113">
        <v>78.014879355276875</v>
      </c>
      <c r="D42" s="113">
        <v>77.477062419317221</v>
      </c>
      <c r="E42" s="54">
        <f t="shared" si="0"/>
        <v>-6.8937738596051013E-3</v>
      </c>
    </row>
    <row r="43" spans="2:5" ht="15" customHeight="1" x14ac:dyDescent="0.2">
      <c r="B43" s="67" t="s">
        <v>70</v>
      </c>
      <c r="C43" s="113">
        <v>64.241349410034388</v>
      </c>
      <c r="D43" s="113">
        <v>63.779080276351635</v>
      </c>
      <c r="E43" s="54">
        <f t="shared" si="0"/>
        <v>-7.1958191714220909E-3</v>
      </c>
    </row>
    <row r="44" spans="2:5" ht="15" customHeight="1" x14ac:dyDescent="0.2">
      <c r="B44" s="67" t="s">
        <v>78</v>
      </c>
      <c r="C44" s="113">
        <v>48.408949906938581</v>
      </c>
      <c r="D44" s="113">
        <v>46.526895945233932</v>
      </c>
      <c r="E44" s="54">
        <f t="shared" si="0"/>
        <v>-3.8878223248442922E-2</v>
      </c>
    </row>
    <row r="45" spans="2:5" ht="15" customHeight="1" x14ac:dyDescent="0.2">
      <c r="B45" s="67" t="s">
        <v>79</v>
      </c>
      <c r="C45" s="113">
        <v>61.606906730137602</v>
      </c>
      <c r="D45" s="113">
        <v>45.042951173254991</v>
      </c>
      <c r="E45" s="54">
        <f t="shared" si="0"/>
        <v>-0.26886523664366446</v>
      </c>
    </row>
    <row r="46" spans="2:5" ht="15" customHeight="1" x14ac:dyDescent="0.25">
      <c r="B46" s="43" t="s">
        <v>72</v>
      </c>
      <c r="C46" s="111"/>
      <c r="D46" s="111"/>
      <c r="E46" s="50"/>
    </row>
    <row r="47" spans="2:5" ht="15" customHeight="1" x14ac:dyDescent="0.2">
      <c r="B47" s="64" t="s">
        <v>73</v>
      </c>
      <c r="C47" s="112">
        <v>53.188141452899949</v>
      </c>
      <c r="D47" s="112">
        <v>53.078698823719883</v>
      </c>
      <c r="E47" s="66">
        <f>D47/C47-1</f>
        <v>-2.0576509385458186E-3</v>
      </c>
    </row>
    <row r="48" spans="2:5" ht="15" customHeight="1" x14ac:dyDescent="0.2">
      <c r="B48" s="224" t="s">
        <v>74</v>
      </c>
      <c r="C48" s="224"/>
      <c r="D48" s="224"/>
      <c r="E48" s="224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19" location="'Gráfico IOa munic y ca '!A1" tooltip="Ir a gráfica" display="Gráfica"/>
  </hyperlinks>
  <printOptions horizontalCentered="1" verticalCentered="1"/>
  <pageMargins left="0.78740157480314965" right="0.78740157480314965" top="0.46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in="4" max="47" man="1"/>
  </col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thickBot="1" x14ac:dyDescent="0.3"/>
    <row r="21" spans="2:19" ht="15" customHeight="1" thickBot="1" x14ac:dyDescent="0.3">
      <c r="S21" s="36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IO municipio y catego'!A1" tooltip="Ir a tabla" display="Tabla"/>
  </hyperlinks>
  <printOptions horizontalCentered="1" verticalCentered="1"/>
  <pageMargins left="0.91" right="0.37" top="0.49" bottom="0.42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9" min="1" max="16" man="1"/>
  </row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4">
    <tabColor rgb="FF000099"/>
    <pageSetUpPr fitToPage="1"/>
  </sheetPr>
  <dimension ref="B1:R108"/>
  <sheetViews>
    <sheetView showGridLines="0" showRowColHeaders="0" topLeftCell="A4" zoomScaleNormal="100" workbookViewId="0">
      <selection activeCell="B1" sqref="B1"/>
    </sheetView>
  </sheetViews>
  <sheetFormatPr baseColWidth="10" defaultRowHeight="15" outlineLevelRow="1" x14ac:dyDescent="0.25"/>
  <cols>
    <col min="1" max="1" width="15.7109375" style="70" customWidth="1"/>
    <col min="2" max="2" width="13" style="70" customWidth="1"/>
    <col min="3" max="12" width="10.7109375" style="70" customWidth="1"/>
    <col min="13" max="14" width="11.42578125" style="70"/>
    <col min="15" max="15" width="13.28515625" style="70" customWidth="1"/>
    <col min="16" max="16" width="11.42578125" style="70"/>
    <col min="17" max="17" width="15" style="70" customWidth="1"/>
    <col min="18" max="16384" width="11.42578125" style="70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36" customHeight="1" x14ac:dyDescent="0.25">
      <c r="B5" s="219" t="s">
        <v>103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2:18" ht="15" customHeight="1" x14ac:dyDescent="0.25">
      <c r="B6" s="71"/>
      <c r="C6" s="220" t="s">
        <v>26</v>
      </c>
      <c r="D6" s="220"/>
      <c r="E6" s="221" t="s">
        <v>27</v>
      </c>
      <c r="F6" s="221"/>
      <c r="G6" s="220" t="s">
        <v>28</v>
      </c>
      <c r="H6" s="220"/>
      <c r="I6" s="221" t="s">
        <v>29</v>
      </c>
      <c r="J6" s="221"/>
      <c r="K6" s="220" t="s">
        <v>30</v>
      </c>
      <c r="L6" s="220"/>
      <c r="N6" s="72"/>
      <c r="O6" s="72"/>
      <c r="P6" s="72"/>
    </row>
    <row r="7" spans="2:18" ht="30" customHeight="1" x14ac:dyDescent="0.25">
      <c r="B7" s="71"/>
      <c r="C7" s="17" t="s">
        <v>31</v>
      </c>
      <c r="D7" s="17" t="s">
        <v>104</v>
      </c>
      <c r="E7" s="18" t="s">
        <v>31</v>
      </c>
      <c r="F7" s="18" t="s">
        <v>104</v>
      </c>
      <c r="G7" s="17" t="s">
        <v>31</v>
      </c>
      <c r="H7" s="17" t="s">
        <v>104</v>
      </c>
      <c r="I7" s="18" t="s">
        <v>31</v>
      </c>
      <c r="J7" s="18" t="s">
        <v>104</v>
      </c>
      <c r="K7" s="17" t="s">
        <v>31</v>
      </c>
      <c r="L7" s="17" t="s">
        <v>104</v>
      </c>
      <c r="N7" s="72"/>
      <c r="O7" s="72"/>
      <c r="P7" s="72"/>
    </row>
    <row r="8" spans="2:18" x14ac:dyDescent="0.25">
      <c r="B8" s="73" t="s">
        <v>37</v>
      </c>
      <c r="C8" s="114">
        <v>7.84</v>
      </c>
      <c r="D8" s="114">
        <f t="shared" ref="D8:D15" si="0">C8-C21</f>
        <v>5.9999999999999609E-2</v>
      </c>
      <c r="E8" s="115">
        <v>8.4965721361481084</v>
      </c>
      <c r="F8" s="115">
        <f t="shared" ref="F8:F15" si="1">E8-E21</f>
        <v>0.20763981207577586</v>
      </c>
      <c r="G8" s="114">
        <v>8.4838580219388202</v>
      </c>
      <c r="H8" s="114">
        <f t="shared" ref="H8:H15" si="2">G8-G21</f>
        <v>7.0643463375985149E-2</v>
      </c>
      <c r="I8" s="115">
        <v>6.3125944013694495</v>
      </c>
      <c r="J8" s="115">
        <f t="shared" ref="J8:J15" si="3">I8-I21</f>
        <v>-0.34360939542515734</v>
      </c>
      <c r="K8" s="114">
        <v>2.4219155165202846</v>
      </c>
      <c r="L8" s="114">
        <f t="shared" ref="L8:L14" si="4">K8-K21</f>
        <v>-0.24654836954278769</v>
      </c>
    </row>
    <row r="9" spans="2:18" x14ac:dyDescent="0.25">
      <c r="B9" s="73" t="s">
        <v>38</v>
      </c>
      <c r="C9" s="114">
        <v>7.9621789908906715</v>
      </c>
      <c r="D9" s="114">
        <f t="shared" si="0"/>
        <v>0.17925201087679987</v>
      </c>
      <c r="E9" s="115">
        <v>8.6468036779596087</v>
      </c>
      <c r="F9" s="115">
        <f t="shared" si="1"/>
        <v>9.4217588267065722E-2</v>
      </c>
      <c r="G9" s="114">
        <v>8.7502199047475653</v>
      </c>
      <c r="H9" s="114">
        <f t="shared" si="2"/>
        <v>9.7454205014662065E-2</v>
      </c>
      <c r="I9" s="115">
        <v>6.4343512991319898</v>
      </c>
      <c r="J9" s="115">
        <f t="shared" si="3"/>
        <v>0.33377792240798509</v>
      </c>
      <c r="K9" s="114">
        <v>2.2813991646778042</v>
      </c>
      <c r="L9" s="114">
        <f t="shared" si="4"/>
        <v>-7.7664665109429709E-2</v>
      </c>
    </row>
    <row r="10" spans="2:18" x14ac:dyDescent="0.25">
      <c r="B10" s="73" t="s">
        <v>39</v>
      </c>
      <c r="C10" s="114">
        <v>7.12</v>
      </c>
      <c r="D10" s="114">
        <f t="shared" si="0"/>
        <v>5.790715995515594E-2</v>
      </c>
      <c r="E10" s="115">
        <v>7.7284320279939118</v>
      </c>
      <c r="F10" s="115">
        <f t="shared" si="1"/>
        <v>4.590072936862466E-2</v>
      </c>
      <c r="G10" s="114">
        <v>7.7448733304297326</v>
      </c>
      <c r="H10" s="114">
        <f t="shared" si="2"/>
        <v>4.460333498809721E-2</v>
      </c>
      <c r="I10" s="115">
        <v>5.9850636120068668</v>
      </c>
      <c r="J10" s="115">
        <f t="shared" si="3"/>
        <v>-0.70573901328724009</v>
      </c>
      <c r="K10" s="114">
        <v>1.9747361934837866</v>
      </c>
      <c r="L10" s="114">
        <f t="shared" si="4"/>
        <v>-9.7016958084668259E-2</v>
      </c>
      <c r="N10" s="78"/>
      <c r="O10" s="78"/>
      <c r="P10" s="78"/>
    </row>
    <row r="11" spans="2:18" x14ac:dyDescent="0.25">
      <c r="B11" s="73" t="s">
        <v>40</v>
      </c>
      <c r="C11" s="114">
        <v>7.23</v>
      </c>
      <c r="D11" s="114">
        <f t="shared" si="0"/>
        <v>-2.3816588646178971E-2</v>
      </c>
      <c r="E11" s="115">
        <v>7.8798490311116334</v>
      </c>
      <c r="F11" s="115">
        <f t="shared" si="1"/>
        <v>0.11717156185765543</v>
      </c>
      <c r="G11" s="114">
        <v>7.6327226045176939</v>
      </c>
      <c r="H11" s="114">
        <f t="shared" si="2"/>
        <v>-0.37359070914670944</v>
      </c>
      <c r="I11" s="115">
        <v>6.6519182742414413</v>
      </c>
      <c r="J11" s="115">
        <f t="shared" si="3"/>
        <v>-0.29827994670094604</v>
      </c>
      <c r="K11" s="114">
        <v>2.2465305471367043</v>
      </c>
      <c r="L11" s="114">
        <f t="shared" si="4"/>
        <v>-8.1003989812348909E-2</v>
      </c>
    </row>
    <row r="12" spans="2:18" x14ac:dyDescent="0.25">
      <c r="B12" s="73" t="s">
        <v>41</v>
      </c>
      <c r="C12" s="114">
        <v>7.42</v>
      </c>
      <c r="D12" s="114">
        <f t="shared" si="0"/>
        <v>0.19302062476916149</v>
      </c>
      <c r="E12" s="115">
        <v>7.7735605473792928</v>
      </c>
      <c r="F12" s="115">
        <f t="shared" si="1"/>
        <v>0.30807086603604805</v>
      </c>
      <c r="G12" s="114">
        <v>8.0104702075004752</v>
      </c>
      <c r="H12" s="114">
        <f t="shared" si="2"/>
        <v>0.1759711542924709</v>
      </c>
      <c r="I12" s="115">
        <v>6.9718155673068001</v>
      </c>
      <c r="J12" s="115">
        <f t="shared" si="3"/>
        <v>-0.15063631390243426</v>
      </c>
      <c r="K12" s="114">
        <v>2.1621460061271764</v>
      </c>
      <c r="L12" s="114">
        <f t="shared" si="4"/>
        <v>2.6179510351308277E-2</v>
      </c>
    </row>
    <row r="13" spans="2:18" x14ac:dyDescent="0.25">
      <c r="B13" s="73" t="s">
        <v>42</v>
      </c>
      <c r="C13" s="114">
        <v>7.3883536376115302</v>
      </c>
      <c r="D13" s="114">
        <f t="shared" si="0"/>
        <v>-0.29240229514258154</v>
      </c>
      <c r="E13" s="115">
        <v>7.4982703684144942</v>
      </c>
      <c r="F13" s="115">
        <f t="shared" si="1"/>
        <v>-0.41192007852146073</v>
      </c>
      <c r="G13" s="114">
        <v>7.8147271229338457</v>
      </c>
      <c r="H13" s="114">
        <f t="shared" si="2"/>
        <v>-0.44748770444272523</v>
      </c>
      <c r="I13" s="115">
        <v>8.17</v>
      </c>
      <c r="J13" s="115">
        <f t="shared" si="3"/>
        <v>-0.28124110621036102</v>
      </c>
      <c r="K13" s="114">
        <v>2.1254557814720969</v>
      </c>
      <c r="L13" s="114">
        <f t="shared" si="4"/>
        <v>7.8209505060597095E-2</v>
      </c>
    </row>
    <row r="14" spans="2:18" x14ac:dyDescent="0.25">
      <c r="B14" s="73" t="s">
        <v>43</v>
      </c>
      <c r="C14" s="114">
        <v>8.2899999999999991</v>
      </c>
      <c r="D14" s="114">
        <f t="shared" si="0"/>
        <v>-0.46365301759086819</v>
      </c>
      <c r="E14" s="115">
        <v>8.5610259967428668</v>
      </c>
      <c r="F14" s="115">
        <f t="shared" si="1"/>
        <v>-0.66053071869593971</v>
      </c>
      <c r="G14" s="114">
        <v>9.0422306188435222</v>
      </c>
      <c r="H14" s="114">
        <f t="shared" si="2"/>
        <v>-0.40085776645072535</v>
      </c>
      <c r="I14" s="115">
        <v>9.6024664899516861</v>
      </c>
      <c r="J14" s="115">
        <f t="shared" si="3"/>
        <v>-0.26523645858845413</v>
      </c>
      <c r="K14" s="114">
        <v>2.2842062049146676</v>
      </c>
      <c r="L14" s="114">
        <f t="shared" si="4"/>
        <v>-2.7903105258480387E-2</v>
      </c>
    </row>
    <row r="15" spans="2:18" x14ac:dyDescent="0.25">
      <c r="B15" s="73" t="s">
        <v>44</v>
      </c>
      <c r="C15" s="114">
        <v>8.9797141421041093</v>
      </c>
      <c r="D15" s="114">
        <f t="shared" si="0"/>
        <v>-1.1958030735705449E-2</v>
      </c>
      <c r="E15" s="115">
        <v>9.5773791876667662</v>
      </c>
      <c r="F15" s="115">
        <f t="shared" si="1"/>
        <v>7.8402258251770718E-2</v>
      </c>
      <c r="G15" s="114">
        <v>9.5957141675170305</v>
      </c>
      <c r="H15" s="114">
        <f t="shared" si="2"/>
        <v>-5.5880323997092418E-2</v>
      </c>
      <c r="I15" s="115">
        <v>9.7440203380120316</v>
      </c>
      <c r="J15" s="115">
        <f t="shared" si="3"/>
        <v>6.0779829903733429E-2</v>
      </c>
      <c r="K15" s="114">
        <v>2.1538276649441173</v>
      </c>
      <c r="L15" s="114">
        <f>K15-K28</f>
        <v>-4.2961632714745512E-2</v>
      </c>
    </row>
    <row r="16" spans="2:18" ht="25.5" x14ac:dyDescent="0.25">
      <c r="B16" s="25" t="str">
        <f>actualizaciones!$A$2</f>
        <v>acum. agosto 2013</v>
      </c>
      <c r="C16" s="116">
        <v>7.7752532302472463</v>
      </c>
      <c r="D16" s="116">
        <v>-4.5639880905018693E-2</v>
      </c>
      <c r="E16" s="116">
        <v>8.2519756878073931</v>
      </c>
      <c r="F16" s="116">
        <v>-4.3839256363193968E-2</v>
      </c>
      <c r="G16" s="116">
        <v>8.3771244905864535</v>
      </c>
      <c r="H16" s="116">
        <v>-0.11969167494958732</v>
      </c>
      <c r="I16" s="116">
        <v>7.3895971755706471</v>
      </c>
      <c r="J16" s="116">
        <v>-0.30858984294839775</v>
      </c>
      <c r="K16" s="116">
        <v>2.2031347193383621</v>
      </c>
      <c r="L16" s="116">
        <v>-4.5458951272075332E-2</v>
      </c>
      <c r="O16" s="72"/>
      <c r="P16" s="72"/>
      <c r="Q16" s="72"/>
      <c r="R16" s="72"/>
    </row>
    <row r="17" spans="2:18" outlineLevel="1" x14ac:dyDescent="0.25">
      <c r="B17" s="73" t="s">
        <v>33</v>
      </c>
      <c r="C17" s="114">
        <v>8.0706126104518088</v>
      </c>
      <c r="D17" s="114">
        <f>C17-C30</f>
        <v>0.19986971954477006</v>
      </c>
      <c r="E17" s="115">
        <v>8.5606227531021695</v>
      </c>
      <c r="F17" s="115">
        <f>E17-E30</f>
        <v>0.47305159248484152</v>
      </c>
      <c r="G17" s="114">
        <v>8.6929475389134439</v>
      </c>
      <c r="H17" s="114">
        <f>G17-G30</f>
        <v>-0.10485029287622183</v>
      </c>
      <c r="I17" s="115">
        <v>8.3763541740423424</v>
      </c>
      <c r="J17" s="115">
        <f>I17-I30</f>
        <v>5.7369402468738784E-2</v>
      </c>
      <c r="K17" s="114">
        <v>2.3650490730643403</v>
      </c>
      <c r="L17" s="114">
        <f>K17-K30</f>
        <v>5.3212469654883687E-2</v>
      </c>
    </row>
    <row r="18" spans="2:18" outlineLevel="1" x14ac:dyDescent="0.25">
      <c r="B18" s="73" t="s">
        <v>34</v>
      </c>
      <c r="C18" s="114">
        <v>7.9861254203559326</v>
      </c>
      <c r="D18" s="114">
        <f t="shared" ref="D18:D81" si="5">C18-C31</f>
        <v>-0.40183810400562159</v>
      </c>
      <c r="E18" s="115">
        <v>8.4984289026059265</v>
      </c>
      <c r="F18" s="115">
        <f t="shared" ref="F18:F81" si="6">E18-E31</f>
        <v>-0.4715710973940741</v>
      </c>
      <c r="G18" s="114">
        <v>8.5984476587999552</v>
      </c>
      <c r="H18" s="114">
        <f t="shared" ref="H18:H81" si="7">G18-G31</f>
        <v>-0.30155234120004515</v>
      </c>
      <c r="I18" s="115">
        <v>7.9433235136086564</v>
      </c>
      <c r="J18" s="115">
        <f t="shared" ref="J18:J81" si="8">I18-I31</f>
        <v>-0.40667648639134324</v>
      </c>
      <c r="K18" s="114">
        <v>2.0786741941358589</v>
      </c>
      <c r="L18" s="114">
        <f t="shared" ref="L18:L81" si="9">K18-K31</f>
        <v>9.8674194135858873E-2</v>
      </c>
    </row>
    <row r="19" spans="2:18" outlineLevel="1" x14ac:dyDescent="0.25">
      <c r="B19" s="73" t="s">
        <v>35</v>
      </c>
      <c r="C19" s="114">
        <v>7.5192006831928442</v>
      </c>
      <c r="D19" s="114">
        <f t="shared" si="5"/>
        <v>0.22920068319284415</v>
      </c>
      <c r="E19" s="115">
        <v>8.1286316156213498</v>
      </c>
      <c r="F19" s="115">
        <f t="shared" si="6"/>
        <v>0.23863161562135016</v>
      </c>
      <c r="G19" s="114">
        <v>7.9554662328133476</v>
      </c>
      <c r="H19" s="114">
        <f t="shared" si="7"/>
        <v>0.11546623281334778</v>
      </c>
      <c r="I19" s="115">
        <v>6.8687967852634202</v>
      </c>
      <c r="J19" s="115">
        <f t="shared" si="8"/>
        <v>0.78879678526342012</v>
      </c>
      <c r="K19" s="114">
        <v>2.2410898582633823</v>
      </c>
      <c r="L19" s="114">
        <f t="shared" si="9"/>
        <v>0.19108985826338243</v>
      </c>
    </row>
    <row r="20" spans="2:18" outlineLevel="1" x14ac:dyDescent="0.25">
      <c r="B20" s="73" t="s">
        <v>36</v>
      </c>
      <c r="C20" s="114">
        <v>7.6010835214446955</v>
      </c>
      <c r="D20" s="114">
        <f t="shared" si="5"/>
        <v>2.8103375159165722E-2</v>
      </c>
      <c r="E20" s="115">
        <v>8.2983923536089641</v>
      </c>
      <c r="F20" s="115">
        <f t="shared" si="6"/>
        <v>-1.1719723122528336E-2</v>
      </c>
      <c r="G20" s="114">
        <v>8.3506962861740668</v>
      </c>
      <c r="H20" s="114">
        <f t="shared" si="7"/>
        <v>-3.5813358629944503E-2</v>
      </c>
      <c r="I20" s="115">
        <v>6.5903434544549526</v>
      </c>
      <c r="J20" s="115">
        <f t="shared" si="8"/>
        <v>-0.33256503769751333</v>
      </c>
      <c r="K20" s="114">
        <v>2.2170127260549228</v>
      </c>
      <c r="L20" s="114">
        <f t="shared" si="9"/>
        <v>0.1915075417667218</v>
      </c>
    </row>
    <row r="21" spans="2:18" outlineLevel="1" x14ac:dyDescent="0.25">
      <c r="B21" s="73" t="s">
        <v>37</v>
      </c>
      <c r="C21" s="114">
        <v>7.78</v>
      </c>
      <c r="D21" s="114">
        <f t="shared" si="5"/>
        <v>-0.14613125192564436</v>
      </c>
      <c r="E21" s="115">
        <v>8.2889323240723325</v>
      </c>
      <c r="F21" s="115">
        <f t="shared" si="6"/>
        <v>-0.36106767592766786</v>
      </c>
      <c r="G21" s="114">
        <v>8.4132145585628351</v>
      </c>
      <c r="H21" s="114">
        <f t="shared" si="7"/>
        <v>-0.11678544143716429</v>
      </c>
      <c r="I21" s="115">
        <v>6.6562037967946068</v>
      </c>
      <c r="J21" s="115">
        <f t="shared" si="8"/>
        <v>5.6203796794607186E-2</v>
      </c>
      <c r="K21" s="114">
        <v>2.6684638860630723</v>
      </c>
      <c r="L21" s="114">
        <f t="shared" si="9"/>
        <v>0.43846388606307229</v>
      </c>
    </row>
    <row r="22" spans="2:18" outlineLevel="1" x14ac:dyDescent="0.25">
      <c r="B22" s="73" t="s">
        <v>38</v>
      </c>
      <c r="C22" s="114">
        <v>7.7829269800138716</v>
      </c>
      <c r="D22" s="114">
        <f t="shared" si="5"/>
        <v>0.53290505488563511</v>
      </c>
      <c r="E22" s="115">
        <v>8.552586089692543</v>
      </c>
      <c r="F22" s="115">
        <f t="shared" si="6"/>
        <v>0.7225860896925429</v>
      </c>
      <c r="G22" s="114">
        <v>8.6527656997329032</v>
      </c>
      <c r="H22" s="114">
        <f t="shared" si="7"/>
        <v>0.59276569973290272</v>
      </c>
      <c r="I22" s="115">
        <v>6.1005733767240047</v>
      </c>
      <c r="J22" s="115">
        <f t="shared" si="8"/>
        <v>0.14057337672400472</v>
      </c>
      <c r="K22" s="114">
        <v>2.3590638297872339</v>
      </c>
      <c r="L22" s="114">
        <f t="shared" si="9"/>
        <v>0.36396579057154765</v>
      </c>
    </row>
    <row r="23" spans="2:18" outlineLevel="1" x14ac:dyDescent="0.25">
      <c r="B23" s="73" t="s">
        <v>39</v>
      </c>
      <c r="C23" s="114">
        <v>7.0620928400448442</v>
      </c>
      <c r="D23" s="114">
        <f t="shared" si="5"/>
        <v>-0.44790715995515562</v>
      </c>
      <c r="E23" s="115">
        <v>7.6825312986252872</v>
      </c>
      <c r="F23" s="115">
        <f t="shared" si="6"/>
        <v>-0.37746870137471333</v>
      </c>
      <c r="G23" s="114">
        <v>7.7002699954416354</v>
      </c>
      <c r="H23" s="114">
        <f t="shared" si="7"/>
        <v>-0.39973000455836427</v>
      </c>
      <c r="I23" s="115">
        <v>6.6908026252941069</v>
      </c>
      <c r="J23" s="115">
        <f t="shared" si="8"/>
        <v>8.0802625294106534E-2</v>
      </c>
      <c r="K23" s="114">
        <v>2.0717531515684549</v>
      </c>
      <c r="L23" s="114">
        <f t="shared" si="9"/>
        <v>-1.8246848431545004E-2</v>
      </c>
      <c r="N23" s="78"/>
      <c r="O23" s="78"/>
      <c r="P23" s="78"/>
    </row>
    <row r="24" spans="2:18" outlineLevel="1" x14ac:dyDescent="0.25">
      <c r="B24" s="73" t="s">
        <v>40</v>
      </c>
      <c r="C24" s="114">
        <v>7.2538165886461794</v>
      </c>
      <c r="D24" s="114">
        <f t="shared" si="5"/>
        <v>-6.4313960239855916E-2</v>
      </c>
      <c r="E24" s="115">
        <v>7.7626774692539779</v>
      </c>
      <c r="F24" s="115">
        <f t="shared" si="6"/>
        <v>-0.19557702002966781</v>
      </c>
      <c r="G24" s="114">
        <v>8.0063133136644034</v>
      </c>
      <c r="H24" s="114">
        <f t="shared" si="7"/>
        <v>-6.251690399880161E-3</v>
      </c>
      <c r="I24" s="115">
        <v>6.9501982209423874</v>
      </c>
      <c r="J24" s="115">
        <f t="shared" si="8"/>
        <v>0.37961456335483845</v>
      </c>
      <c r="K24" s="114">
        <v>2.3275345369490532</v>
      </c>
      <c r="L24" s="114">
        <f t="shared" si="9"/>
        <v>0.30321473150749689</v>
      </c>
    </row>
    <row r="25" spans="2:18" outlineLevel="1" x14ac:dyDescent="0.25">
      <c r="B25" s="73" t="s">
        <v>41</v>
      </c>
      <c r="C25" s="114">
        <v>7.2269793752308384</v>
      </c>
      <c r="D25" s="114">
        <f t="shared" si="5"/>
        <v>8.9254685545441248E-2</v>
      </c>
      <c r="E25" s="115">
        <v>7.4654896813432448</v>
      </c>
      <c r="F25" s="115">
        <f t="shared" si="6"/>
        <v>-1.2325108796662043E-2</v>
      </c>
      <c r="G25" s="114">
        <v>7.8344990532080043</v>
      </c>
      <c r="H25" s="114">
        <f t="shared" si="7"/>
        <v>0.25680142130520345</v>
      </c>
      <c r="I25" s="115">
        <v>7.1224518812092343</v>
      </c>
      <c r="J25" s="115">
        <f t="shared" si="8"/>
        <v>0.12723102675593978</v>
      </c>
      <c r="K25" s="114">
        <v>2.1359664957758682</v>
      </c>
      <c r="L25" s="114">
        <f t="shared" si="9"/>
        <v>1.3498065945036775E-2</v>
      </c>
    </row>
    <row r="26" spans="2:18" outlineLevel="1" x14ac:dyDescent="0.25">
      <c r="B26" s="73" t="s">
        <v>42</v>
      </c>
      <c r="C26" s="114">
        <v>7.6807559327541117</v>
      </c>
      <c r="D26" s="114">
        <f t="shared" si="5"/>
        <v>-0.37005551825943073</v>
      </c>
      <c r="E26" s="115">
        <v>7.910190446935955</v>
      </c>
      <c r="F26" s="115">
        <f t="shared" si="6"/>
        <v>-0.49287221023739036</v>
      </c>
      <c r="G26" s="114">
        <v>8.262214827376571</v>
      </c>
      <c r="H26" s="114">
        <f t="shared" si="7"/>
        <v>-0.5691684754875368</v>
      </c>
      <c r="I26" s="115">
        <v>8.451241106210361</v>
      </c>
      <c r="J26" s="115">
        <f t="shared" si="8"/>
        <v>0.15124110621036024</v>
      </c>
      <c r="K26" s="114">
        <v>2.0472462764114998</v>
      </c>
      <c r="L26" s="114">
        <f t="shared" si="9"/>
        <v>-0.10522487261007551</v>
      </c>
    </row>
    <row r="27" spans="2:18" outlineLevel="1" x14ac:dyDescent="0.25">
      <c r="B27" s="73" t="s">
        <v>43</v>
      </c>
      <c r="C27" s="114">
        <v>8.7536530175908673</v>
      </c>
      <c r="D27" s="114">
        <f t="shared" si="5"/>
        <v>0.18365301759086705</v>
      </c>
      <c r="E27" s="115">
        <v>9.2215567154388065</v>
      </c>
      <c r="F27" s="115">
        <f t="shared" si="6"/>
        <v>0.18155671543880736</v>
      </c>
      <c r="G27" s="114">
        <v>9.4430883852942475</v>
      </c>
      <c r="H27" s="114">
        <f t="shared" si="7"/>
        <v>0.23308838529424669</v>
      </c>
      <c r="I27" s="115">
        <v>9.8677029485401402</v>
      </c>
      <c r="J27" s="115">
        <f t="shared" si="8"/>
        <v>0.44770294854014026</v>
      </c>
      <c r="K27" s="114">
        <v>2.312109310173148</v>
      </c>
      <c r="L27" s="114">
        <f t="shared" si="9"/>
        <v>-7.8906898268518155E-3</v>
      </c>
    </row>
    <row r="28" spans="2:18" outlineLevel="1" x14ac:dyDescent="0.25">
      <c r="B28" s="73" t="s">
        <v>44</v>
      </c>
      <c r="C28" s="114">
        <v>8.9916721728398148</v>
      </c>
      <c r="D28" s="114">
        <f t="shared" si="5"/>
        <v>0.13200830729359581</v>
      </c>
      <c r="E28" s="115">
        <v>9.4989769294149955</v>
      </c>
      <c r="F28" s="115">
        <f t="shared" si="6"/>
        <v>0.10897692941499493</v>
      </c>
      <c r="G28" s="114">
        <v>9.651594491514123</v>
      </c>
      <c r="H28" s="114">
        <f t="shared" si="7"/>
        <v>0.18159449151412232</v>
      </c>
      <c r="I28" s="115">
        <v>9.6832405081082982</v>
      </c>
      <c r="J28" s="115">
        <f t="shared" si="8"/>
        <v>0.3532405081082981</v>
      </c>
      <c r="K28" s="114">
        <v>2.1967892976588628</v>
      </c>
      <c r="L28" s="114">
        <f t="shared" si="9"/>
        <v>-8.3210702341137033E-2</v>
      </c>
    </row>
    <row r="29" spans="2:18" ht="15" customHeight="1" x14ac:dyDescent="0.25">
      <c r="B29" s="30">
        <v>2012</v>
      </c>
      <c r="C29" s="117">
        <v>7.8106950330934621</v>
      </c>
      <c r="D29" s="117">
        <f>C29-C42</f>
        <v>1.4395740216805564E-2</v>
      </c>
      <c r="E29" s="117">
        <v>8.3185548849623743</v>
      </c>
      <c r="F29" s="117">
        <f>E29-E42</f>
        <v>7.1201757054577541E-3</v>
      </c>
      <c r="G29" s="117">
        <v>8.4603867690139793</v>
      </c>
      <c r="H29" s="117">
        <f>G29-G42</f>
        <v>2.2882844291238769E-4</v>
      </c>
      <c r="I29" s="117">
        <v>7.6077666015382386</v>
      </c>
      <c r="J29" s="117">
        <f>I29-I42</f>
        <v>0.19073854802550372</v>
      </c>
      <c r="K29" s="117">
        <v>2.2391994709215379</v>
      </c>
      <c r="L29" s="117">
        <f>K29-K42</f>
        <v>0.1108169460350692</v>
      </c>
      <c r="O29" s="72"/>
      <c r="P29" s="72"/>
      <c r="Q29" s="72"/>
      <c r="R29" s="72"/>
    </row>
    <row r="30" spans="2:18" hidden="1" outlineLevel="1" x14ac:dyDescent="0.25">
      <c r="B30" s="73" t="s">
        <v>33</v>
      </c>
      <c r="C30" s="114">
        <v>7.8707428909070387</v>
      </c>
      <c r="D30" s="114">
        <f t="shared" si="5"/>
        <v>0.38432490142389142</v>
      </c>
      <c r="E30" s="115">
        <v>8.0875711606173279</v>
      </c>
      <c r="F30" s="115">
        <f t="shared" si="6"/>
        <v>7.7571160617328161E-2</v>
      </c>
      <c r="G30" s="114">
        <v>8.7977978317896657</v>
      </c>
      <c r="H30" s="114">
        <f t="shared" si="7"/>
        <v>0.52779783178966611</v>
      </c>
      <c r="I30" s="115">
        <v>8.3189847715736036</v>
      </c>
      <c r="J30" s="115">
        <f t="shared" si="8"/>
        <v>0.57889781053284306</v>
      </c>
      <c r="K30" s="114">
        <v>2.3118366034094566</v>
      </c>
      <c r="L30" s="114">
        <f t="shared" si="9"/>
        <v>0.19183660340945652</v>
      </c>
    </row>
    <row r="31" spans="2:18" hidden="1" outlineLevel="1" x14ac:dyDescent="0.25">
      <c r="B31" s="73" t="s">
        <v>34</v>
      </c>
      <c r="C31" s="114">
        <v>8.3879635243615542</v>
      </c>
      <c r="D31" s="114">
        <f t="shared" si="5"/>
        <v>0.26762487889300424</v>
      </c>
      <c r="E31" s="115">
        <v>8.9700000000000006</v>
      </c>
      <c r="F31" s="115">
        <f t="shared" si="6"/>
        <v>0.14000000000000057</v>
      </c>
      <c r="G31" s="114">
        <v>8.9</v>
      </c>
      <c r="H31" s="114">
        <f t="shared" si="7"/>
        <v>0.32000000000000028</v>
      </c>
      <c r="I31" s="115">
        <v>8.35</v>
      </c>
      <c r="J31" s="115">
        <f t="shared" si="8"/>
        <v>0.40999999999999925</v>
      </c>
      <c r="K31" s="114">
        <v>1.98</v>
      </c>
      <c r="L31" s="114">
        <f t="shared" si="9"/>
        <v>-4.0000000000000036E-2</v>
      </c>
    </row>
    <row r="32" spans="2:18" hidden="1" outlineLevel="1" x14ac:dyDescent="0.25">
      <c r="B32" s="73" t="s">
        <v>35</v>
      </c>
      <c r="C32" s="114">
        <v>7.29</v>
      </c>
      <c r="D32" s="114">
        <f t="shared" si="5"/>
        <v>0.23024542961714189</v>
      </c>
      <c r="E32" s="115">
        <v>7.89</v>
      </c>
      <c r="F32" s="115">
        <f t="shared" si="6"/>
        <v>0.33999999999999986</v>
      </c>
      <c r="G32" s="114">
        <v>7.84</v>
      </c>
      <c r="H32" s="114">
        <f t="shared" si="7"/>
        <v>3.0000000000000249E-2</v>
      </c>
      <c r="I32" s="115">
        <v>6.08</v>
      </c>
      <c r="J32" s="115">
        <f t="shared" si="8"/>
        <v>-0.16999999999999993</v>
      </c>
      <c r="K32" s="114">
        <v>2.0499999999999998</v>
      </c>
      <c r="L32" s="114">
        <f t="shared" si="9"/>
        <v>2.9999999999999805E-2</v>
      </c>
    </row>
    <row r="33" spans="2:18" hidden="1" outlineLevel="1" x14ac:dyDescent="0.25">
      <c r="B33" s="73" t="s">
        <v>36</v>
      </c>
      <c r="C33" s="114">
        <v>7.5729801462855297</v>
      </c>
      <c r="D33" s="114">
        <f t="shared" si="5"/>
        <v>-4.5372054730218103E-2</v>
      </c>
      <c r="E33" s="115">
        <v>8.3101120767314924</v>
      </c>
      <c r="F33" s="115">
        <f t="shared" si="6"/>
        <v>0.15219706256718624</v>
      </c>
      <c r="G33" s="114">
        <v>8.3865096448040113</v>
      </c>
      <c r="H33" s="114">
        <f t="shared" si="7"/>
        <v>-0.2953548656261038</v>
      </c>
      <c r="I33" s="115">
        <v>6.922908492152466</v>
      </c>
      <c r="J33" s="115">
        <f t="shared" si="8"/>
        <v>0.75548775859142214</v>
      </c>
      <c r="K33" s="114">
        <v>2.025505184288201</v>
      </c>
      <c r="L33" s="114">
        <f t="shared" si="9"/>
        <v>-0.13478555786941193</v>
      </c>
    </row>
    <row r="34" spans="2:18" hidden="1" outlineLevel="1" x14ac:dyDescent="0.25">
      <c r="B34" s="73" t="s">
        <v>37</v>
      </c>
      <c r="C34" s="114">
        <v>7.9261312519256446</v>
      </c>
      <c r="D34" s="114">
        <f t="shared" si="5"/>
        <v>0.17945779245247362</v>
      </c>
      <c r="E34" s="115">
        <v>8.65</v>
      </c>
      <c r="F34" s="115">
        <f t="shared" si="6"/>
        <v>0.24432717678100246</v>
      </c>
      <c r="G34" s="114">
        <v>8.5299999999999994</v>
      </c>
      <c r="H34" s="114">
        <f t="shared" si="7"/>
        <v>0.11069807775690066</v>
      </c>
      <c r="I34" s="115">
        <v>6.6</v>
      </c>
      <c r="J34" s="115">
        <f t="shared" si="8"/>
        <v>0.40758243891615997</v>
      </c>
      <c r="K34" s="114">
        <v>2.23</v>
      </c>
      <c r="L34" s="114">
        <f t="shared" si="9"/>
        <v>-8.0000000000000071E-2</v>
      </c>
    </row>
    <row r="35" spans="2:18" hidden="1" outlineLevel="1" x14ac:dyDescent="0.25">
      <c r="B35" s="73" t="s">
        <v>38</v>
      </c>
      <c r="C35" s="114">
        <v>7.2500219251282365</v>
      </c>
      <c r="D35" s="114">
        <f t="shared" si="5"/>
        <v>4.0299792162467263E-2</v>
      </c>
      <c r="E35" s="115">
        <v>7.83</v>
      </c>
      <c r="F35" s="115">
        <f t="shared" si="6"/>
        <v>-0.16619883577868766</v>
      </c>
      <c r="G35" s="114">
        <v>8.06</v>
      </c>
      <c r="H35" s="114">
        <f t="shared" si="7"/>
        <v>0.17030994246226427</v>
      </c>
      <c r="I35" s="115">
        <v>5.96</v>
      </c>
      <c r="J35" s="115">
        <f t="shared" si="8"/>
        <v>-3.1780424516898442E-2</v>
      </c>
      <c r="K35" s="114">
        <v>1.9950980392156863</v>
      </c>
      <c r="L35" s="114">
        <f t="shared" si="9"/>
        <v>-0.16490196078431385</v>
      </c>
    </row>
    <row r="36" spans="2:18" hidden="1" outlineLevel="1" x14ac:dyDescent="0.25">
      <c r="B36" s="73" t="s">
        <v>39</v>
      </c>
      <c r="C36" s="114">
        <v>7.51</v>
      </c>
      <c r="D36" s="114">
        <f t="shared" si="5"/>
        <v>0.41219580042833126</v>
      </c>
      <c r="E36" s="115">
        <v>8.06</v>
      </c>
      <c r="F36" s="115">
        <f t="shared" si="6"/>
        <v>0.32792710458738394</v>
      </c>
      <c r="G36" s="114">
        <v>8.1</v>
      </c>
      <c r="H36" s="114">
        <f t="shared" si="7"/>
        <v>0.26137292696780889</v>
      </c>
      <c r="I36" s="115">
        <v>6.61</v>
      </c>
      <c r="J36" s="115">
        <f t="shared" si="8"/>
        <v>0.2521404165184995</v>
      </c>
      <c r="K36" s="114">
        <v>2.09</v>
      </c>
      <c r="L36" s="114">
        <f t="shared" si="9"/>
        <v>2.9835988014508708E-2</v>
      </c>
      <c r="N36" s="78"/>
      <c r="O36" s="78"/>
      <c r="P36" s="78"/>
    </row>
    <row r="37" spans="2:18" hidden="1" outlineLevel="1" x14ac:dyDescent="0.25">
      <c r="B37" s="73" t="s">
        <v>40</v>
      </c>
      <c r="C37" s="114">
        <v>7.3181305488860353</v>
      </c>
      <c r="D37" s="114">
        <f t="shared" si="5"/>
        <v>0.51319721149325304</v>
      </c>
      <c r="E37" s="115">
        <v>7.9582544892836458</v>
      </c>
      <c r="F37" s="115">
        <f t="shared" si="6"/>
        <v>0.77022862129490477</v>
      </c>
      <c r="G37" s="114">
        <v>8.0125650040642835</v>
      </c>
      <c r="H37" s="114">
        <f t="shared" si="7"/>
        <v>0.55641999442582435</v>
      </c>
      <c r="I37" s="115">
        <v>6.5705836575875489</v>
      </c>
      <c r="J37" s="115">
        <f t="shared" si="8"/>
        <v>-6.7834122074665437E-2</v>
      </c>
      <c r="K37" s="114">
        <v>2.0243198054415563</v>
      </c>
      <c r="L37" s="114">
        <f t="shared" si="9"/>
        <v>-1.6141224622117534E-2</v>
      </c>
    </row>
    <row r="38" spans="2:18" hidden="1" outlineLevel="1" x14ac:dyDescent="0.25">
      <c r="B38" s="73" t="s">
        <v>41</v>
      </c>
      <c r="C38" s="114">
        <v>7.1377246896853972</v>
      </c>
      <c r="D38" s="114">
        <f t="shared" si="5"/>
        <v>0.73693803535655</v>
      </c>
      <c r="E38" s="115">
        <v>7.4778147901399068</v>
      </c>
      <c r="F38" s="115">
        <f t="shared" si="6"/>
        <v>0.70127929774154385</v>
      </c>
      <c r="G38" s="114">
        <v>7.5776976319028009</v>
      </c>
      <c r="H38" s="114">
        <f t="shared" si="7"/>
        <v>1.0519250089142407</v>
      </c>
      <c r="I38" s="115">
        <v>6.9952208544532946</v>
      </c>
      <c r="J38" s="115">
        <f t="shared" si="8"/>
        <v>0.71159209191148864</v>
      </c>
      <c r="K38" s="114">
        <v>2.1224684298308314</v>
      </c>
      <c r="L38" s="114">
        <f t="shared" si="9"/>
        <v>-6.4907513169168762E-2</v>
      </c>
    </row>
    <row r="39" spans="2:18" hidden="1" outlineLevel="1" x14ac:dyDescent="0.25">
      <c r="B39" s="73" t="s">
        <v>42</v>
      </c>
      <c r="C39" s="114">
        <v>8.0508114510135425</v>
      </c>
      <c r="D39" s="114">
        <f t="shared" si="5"/>
        <v>0.19098075517492319</v>
      </c>
      <c r="E39" s="115">
        <v>8.4030626571733453</v>
      </c>
      <c r="F39" s="115">
        <f t="shared" si="6"/>
        <v>0.29188820285527761</v>
      </c>
      <c r="G39" s="114">
        <v>8.8313833028641078</v>
      </c>
      <c r="H39" s="114">
        <f t="shared" si="7"/>
        <v>0.39060775252999136</v>
      </c>
      <c r="I39" s="115">
        <v>8.3000000000000007</v>
      </c>
      <c r="J39" s="115">
        <f t="shared" si="8"/>
        <v>7.1910871033086465E-2</v>
      </c>
      <c r="K39" s="114">
        <v>2.1524711490215753</v>
      </c>
      <c r="L39" s="114">
        <f t="shared" si="9"/>
        <v>0.1993354278743269</v>
      </c>
    </row>
    <row r="40" spans="2:18" hidden="1" outlineLevel="1" x14ac:dyDescent="0.25">
      <c r="B40" s="73" t="s">
        <v>43</v>
      </c>
      <c r="C40" s="114">
        <v>8.57</v>
      </c>
      <c r="D40" s="114">
        <f t="shared" si="5"/>
        <v>0.31760449956297876</v>
      </c>
      <c r="E40" s="115">
        <v>9.0399999999999991</v>
      </c>
      <c r="F40" s="115">
        <f t="shared" si="6"/>
        <v>0.41999999999999993</v>
      </c>
      <c r="G40" s="114">
        <v>9.2100000000000009</v>
      </c>
      <c r="H40" s="114">
        <f t="shared" si="7"/>
        <v>0.61000000000000121</v>
      </c>
      <c r="I40" s="115">
        <v>9.42</v>
      </c>
      <c r="J40" s="115">
        <f t="shared" si="8"/>
        <v>-9.9999999999999645E-2</v>
      </c>
      <c r="K40" s="114">
        <v>2.3199999999999998</v>
      </c>
      <c r="L40" s="114">
        <f t="shared" si="9"/>
        <v>0.25</v>
      </c>
    </row>
    <row r="41" spans="2:18" hidden="1" outlineLevel="1" x14ac:dyDescent="0.25">
      <c r="B41" s="73" t="s">
        <v>44</v>
      </c>
      <c r="C41" s="114">
        <v>8.859663865546219</v>
      </c>
      <c r="D41" s="114">
        <f t="shared" si="5"/>
        <v>0.41559120905299629</v>
      </c>
      <c r="E41" s="115">
        <v>9.39</v>
      </c>
      <c r="F41" s="115">
        <f t="shared" si="6"/>
        <v>0.55000000000000071</v>
      </c>
      <c r="G41" s="114">
        <v>9.4700000000000006</v>
      </c>
      <c r="H41" s="114">
        <f t="shared" si="7"/>
        <v>0.75999999999999979</v>
      </c>
      <c r="I41" s="115">
        <v>9.33</v>
      </c>
      <c r="J41" s="115">
        <f t="shared" si="8"/>
        <v>-0.11999999999999922</v>
      </c>
      <c r="K41" s="114">
        <v>2.2799999999999998</v>
      </c>
      <c r="L41" s="114">
        <f t="shared" si="9"/>
        <v>0.10999999999999988</v>
      </c>
    </row>
    <row r="42" spans="2:18" ht="15" customHeight="1" collapsed="1" x14ac:dyDescent="0.25">
      <c r="B42" s="33">
        <v>2011</v>
      </c>
      <c r="C42" s="118">
        <v>7.7962992928766566</v>
      </c>
      <c r="D42" s="118">
        <f t="shared" si="5"/>
        <v>0.297447114643977</v>
      </c>
      <c r="E42" s="118">
        <v>8.3114347092569165</v>
      </c>
      <c r="F42" s="118">
        <f t="shared" si="6"/>
        <v>0.30958422402311037</v>
      </c>
      <c r="G42" s="118">
        <v>8.460157940571067</v>
      </c>
      <c r="H42" s="118">
        <f t="shared" si="7"/>
        <v>0.36623045217325867</v>
      </c>
      <c r="I42" s="118">
        <v>7.4170280535127349</v>
      </c>
      <c r="J42" s="118">
        <f t="shared" si="8"/>
        <v>0.22729099249380447</v>
      </c>
      <c r="K42" s="118">
        <v>2.1283825248864687</v>
      </c>
      <c r="L42" s="118">
        <f t="shared" si="9"/>
        <v>3.2349283105254756E-2</v>
      </c>
      <c r="O42" s="72"/>
      <c r="P42" s="72"/>
      <c r="Q42" s="72"/>
      <c r="R42" s="72"/>
    </row>
    <row r="43" spans="2:18" hidden="1" outlineLevel="1" x14ac:dyDescent="0.25">
      <c r="B43" s="73" t="s">
        <v>33</v>
      </c>
      <c r="C43" s="114">
        <v>7.4864179894831473</v>
      </c>
      <c r="D43" s="114">
        <f t="shared" si="5"/>
        <v>-0.45035224680064534</v>
      </c>
      <c r="E43" s="115">
        <v>8.01</v>
      </c>
      <c r="F43" s="115">
        <f t="shared" si="6"/>
        <v>-0.4260997327235696</v>
      </c>
      <c r="G43" s="114">
        <v>8.27</v>
      </c>
      <c r="H43" s="114">
        <f t="shared" si="7"/>
        <v>-1.7072208957383594E-2</v>
      </c>
      <c r="I43" s="115">
        <v>7.7400869610407605</v>
      </c>
      <c r="J43" s="115">
        <f t="shared" si="8"/>
        <v>-0.31248200201502829</v>
      </c>
      <c r="K43" s="114">
        <v>2.12</v>
      </c>
      <c r="L43" s="114">
        <f t="shared" si="9"/>
        <v>-0.63683937031942506</v>
      </c>
    </row>
    <row r="44" spans="2:18" hidden="1" outlineLevel="1" x14ac:dyDescent="0.25">
      <c r="B44" s="73" t="s">
        <v>34</v>
      </c>
      <c r="C44" s="114">
        <v>8.12033864546855</v>
      </c>
      <c r="D44" s="114">
        <f t="shared" si="5"/>
        <v>5.7789224002284811E-2</v>
      </c>
      <c r="E44" s="115">
        <v>8.83</v>
      </c>
      <c r="F44" s="115">
        <f t="shared" si="6"/>
        <v>0.11604276318302276</v>
      </c>
      <c r="G44" s="114">
        <v>8.58</v>
      </c>
      <c r="H44" s="114">
        <f t="shared" si="7"/>
        <v>0.19058253890500865</v>
      </c>
      <c r="I44" s="115">
        <v>7.94</v>
      </c>
      <c r="J44" s="115">
        <f t="shared" si="8"/>
        <v>-4.1548184288942025E-2</v>
      </c>
      <c r="K44" s="114">
        <v>2.02</v>
      </c>
      <c r="L44" s="114">
        <f t="shared" si="9"/>
        <v>3.972837741243751E-2</v>
      </c>
    </row>
    <row r="45" spans="2:18" hidden="1" outlineLevel="1" x14ac:dyDescent="0.25">
      <c r="B45" s="73" t="s">
        <v>35</v>
      </c>
      <c r="C45" s="114">
        <v>7.0597545703828581</v>
      </c>
      <c r="D45" s="114">
        <f t="shared" si="5"/>
        <v>-4.7346209865665401E-2</v>
      </c>
      <c r="E45" s="115">
        <v>7.55</v>
      </c>
      <c r="F45" s="115">
        <f t="shared" si="6"/>
        <v>-6.5637942184126885E-3</v>
      </c>
      <c r="G45" s="114">
        <v>7.81</v>
      </c>
      <c r="H45" s="114">
        <f t="shared" si="7"/>
        <v>0.13184929253043709</v>
      </c>
      <c r="I45" s="115">
        <v>6.25</v>
      </c>
      <c r="J45" s="115">
        <f t="shared" si="8"/>
        <v>-0.1497950819672127</v>
      </c>
      <c r="K45" s="114">
        <v>2.02</v>
      </c>
      <c r="L45" s="114">
        <f t="shared" si="9"/>
        <v>-0.24169099851666775</v>
      </c>
    </row>
    <row r="46" spans="2:18" hidden="1" outlineLevel="1" x14ac:dyDescent="0.25">
      <c r="B46" s="73" t="s">
        <v>36</v>
      </c>
      <c r="C46" s="114">
        <v>7.6183522010157478</v>
      </c>
      <c r="D46" s="114">
        <f t="shared" si="5"/>
        <v>-5.3366025818877283E-2</v>
      </c>
      <c r="E46" s="115">
        <v>8.1579150141643062</v>
      </c>
      <c r="F46" s="115">
        <f t="shared" si="6"/>
        <v>-0.33208498583569401</v>
      </c>
      <c r="G46" s="114">
        <v>8.6818645104301151</v>
      </c>
      <c r="H46" s="114">
        <f t="shared" si="7"/>
        <v>0.61186451043011481</v>
      </c>
      <c r="I46" s="115">
        <v>6.1674207335610438</v>
      </c>
      <c r="J46" s="115">
        <f t="shared" si="8"/>
        <v>-0.69257926643895651</v>
      </c>
      <c r="K46" s="114">
        <v>2.160290742157613</v>
      </c>
      <c r="L46" s="114">
        <f t="shared" si="9"/>
        <v>-0.16970925784238711</v>
      </c>
    </row>
    <row r="47" spans="2:18" hidden="1" outlineLevel="1" x14ac:dyDescent="0.25">
      <c r="B47" s="73" t="s">
        <v>37</v>
      </c>
      <c r="C47" s="114">
        <v>7.746673459473171</v>
      </c>
      <c r="D47" s="114">
        <f t="shared" si="5"/>
        <v>0.11516134485567786</v>
      </c>
      <c r="E47" s="115">
        <v>8.4056728232189979</v>
      </c>
      <c r="F47" s="115">
        <f t="shared" si="6"/>
        <v>0.2056728232189986</v>
      </c>
      <c r="G47" s="114">
        <v>8.4193019222430987</v>
      </c>
      <c r="H47" s="114">
        <f t="shared" si="7"/>
        <v>0.29930192224309948</v>
      </c>
      <c r="I47" s="115">
        <v>6.1924175610838397</v>
      </c>
      <c r="J47" s="115">
        <f t="shared" si="8"/>
        <v>-0.27758243891616008</v>
      </c>
      <c r="K47" s="114">
        <v>2.31</v>
      </c>
      <c r="L47" s="114">
        <f t="shared" si="9"/>
        <v>-0.43999999999999995</v>
      </c>
    </row>
    <row r="48" spans="2:18" hidden="1" outlineLevel="1" x14ac:dyDescent="0.25">
      <c r="B48" s="73" t="s">
        <v>38</v>
      </c>
      <c r="C48" s="114">
        <v>7.2097221329657692</v>
      </c>
      <c r="D48" s="114">
        <f t="shared" si="5"/>
        <v>-0.11217931684364846</v>
      </c>
      <c r="E48" s="115">
        <v>7.9961988357786877</v>
      </c>
      <c r="F48" s="115">
        <f t="shared" si="6"/>
        <v>-7.3801164221312554E-2</v>
      </c>
      <c r="G48" s="114">
        <v>7.8896900575377362</v>
      </c>
      <c r="H48" s="114">
        <f t="shared" si="7"/>
        <v>-2.0309942462263919E-2</v>
      </c>
      <c r="I48" s="115">
        <v>5.9917804245168984</v>
      </c>
      <c r="J48" s="115">
        <f t="shared" si="8"/>
        <v>-0.23821957548310202</v>
      </c>
      <c r="K48" s="114">
        <v>2.16</v>
      </c>
      <c r="L48" s="114">
        <f t="shared" si="9"/>
        <v>-0.12999999999999989</v>
      </c>
    </row>
    <row r="49" spans="2:17" hidden="1" outlineLevel="1" x14ac:dyDescent="0.25">
      <c r="B49" s="73" t="s">
        <v>39</v>
      </c>
      <c r="C49" s="114">
        <v>7.0978041995716685</v>
      </c>
      <c r="D49" s="114">
        <f t="shared" si="5"/>
        <v>-0.24405449738538287</v>
      </c>
      <c r="E49" s="115">
        <v>7.7320728954126166</v>
      </c>
      <c r="F49" s="115">
        <f t="shared" si="6"/>
        <v>-0.25224997276931393</v>
      </c>
      <c r="G49" s="114">
        <v>7.8386270730321908</v>
      </c>
      <c r="H49" s="114">
        <f t="shared" si="7"/>
        <v>-0.16333999100118035</v>
      </c>
      <c r="I49" s="115">
        <v>6.3578595834815008</v>
      </c>
      <c r="J49" s="115">
        <f t="shared" si="8"/>
        <v>-0.15110179876335739</v>
      </c>
      <c r="K49" s="114">
        <v>2.0601640119854912</v>
      </c>
      <c r="L49" s="114">
        <f t="shared" si="9"/>
        <v>-0.14391441938705807</v>
      </c>
      <c r="N49" s="78"/>
      <c r="O49" s="78"/>
      <c r="P49" s="78"/>
    </row>
    <row r="50" spans="2:17" hidden="1" outlineLevel="1" x14ac:dyDescent="0.25">
      <c r="B50" s="73" t="s">
        <v>40</v>
      </c>
      <c r="C50" s="114">
        <v>6.8049333373927823</v>
      </c>
      <c r="D50" s="114">
        <f t="shared" si="5"/>
        <v>-0.11244154591918765</v>
      </c>
      <c r="E50" s="115">
        <v>7.188025867988741</v>
      </c>
      <c r="F50" s="115">
        <f t="shared" si="6"/>
        <v>-9.1974132011259258E-2</v>
      </c>
      <c r="G50" s="114">
        <v>7.4561450096384592</v>
      </c>
      <c r="H50" s="114">
        <f t="shared" si="7"/>
        <v>1.6145009638458774E-2</v>
      </c>
      <c r="I50" s="115">
        <v>6.6384177796622144</v>
      </c>
      <c r="J50" s="115">
        <f t="shared" si="8"/>
        <v>-0.10158222033778586</v>
      </c>
      <c r="K50" s="114">
        <v>2.0404610300636739</v>
      </c>
      <c r="L50" s="114">
        <f t="shared" si="9"/>
        <v>-0.19953896993632636</v>
      </c>
    </row>
    <row r="51" spans="2:17" hidden="1" outlineLevel="1" x14ac:dyDescent="0.25">
      <c r="B51" s="73" t="s">
        <v>41</v>
      </c>
      <c r="C51" s="114">
        <v>6.4007866543288472</v>
      </c>
      <c r="D51" s="114">
        <f t="shared" si="5"/>
        <v>-0.57395942028339419</v>
      </c>
      <c r="E51" s="115">
        <v>6.7765354923983629</v>
      </c>
      <c r="F51" s="115">
        <f t="shared" si="6"/>
        <v>-0.92277302976878062</v>
      </c>
      <c r="G51" s="114">
        <v>6.5257726229885602</v>
      </c>
      <c r="H51" s="114">
        <f t="shared" si="7"/>
        <v>-0.73422737701143959</v>
      </c>
      <c r="I51" s="115">
        <v>6.2836287625418059</v>
      </c>
      <c r="J51" s="115">
        <f t="shared" si="8"/>
        <v>-0.11637123745819444</v>
      </c>
      <c r="K51" s="114">
        <v>2.1873759430000002</v>
      </c>
      <c r="L51" s="114">
        <f t="shared" si="9"/>
        <v>-9.2624056999999649E-2</v>
      </c>
    </row>
    <row r="52" spans="2:17" hidden="1" outlineLevel="1" x14ac:dyDescent="0.25">
      <c r="B52" s="73" t="s">
        <v>42</v>
      </c>
      <c r="C52" s="114">
        <v>7.8598306958386193</v>
      </c>
      <c r="D52" s="114">
        <f t="shared" si="5"/>
        <v>-0.16314077236224556</v>
      </c>
      <c r="E52" s="115">
        <v>8.1111744543180677</v>
      </c>
      <c r="F52" s="115">
        <f t="shared" si="6"/>
        <v>-0.45882554568193257</v>
      </c>
      <c r="G52" s="114">
        <v>8.4407755503341164</v>
      </c>
      <c r="H52" s="114">
        <f t="shared" si="7"/>
        <v>0.17077555033411684</v>
      </c>
      <c r="I52" s="115">
        <v>8.2280891289669142</v>
      </c>
      <c r="J52" s="115">
        <f t="shared" si="8"/>
        <v>-0.17191087103308611</v>
      </c>
      <c r="K52" s="114">
        <v>1.9531357211472484</v>
      </c>
      <c r="L52" s="114">
        <f t="shared" si="9"/>
        <v>-0.38686427885275143</v>
      </c>
    </row>
    <row r="53" spans="2:17" hidden="1" outlineLevel="1" x14ac:dyDescent="0.25">
      <c r="B53" s="73" t="s">
        <v>43</v>
      </c>
      <c r="C53" s="114">
        <v>8.2523955004370215</v>
      </c>
      <c r="D53" s="114">
        <f t="shared" si="5"/>
        <v>9.1010892234356433E-2</v>
      </c>
      <c r="E53" s="115">
        <v>8.6199999999999992</v>
      </c>
      <c r="F53" s="115">
        <f t="shared" si="6"/>
        <v>0.33000000000000007</v>
      </c>
      <c r="G53" s="114">
        <v>8.6</v>
      </c>
      <c r="H53" s="114">
        <f t="shared" si="7"/>
        <v>-0.12000000000000099</v>
      </c>
      <c r="I53" s="115">
        <v>9.52</v>
      </c>
      <c r="J53" s="115">
        <f t="shared" si="8"/>
        <v>0.52999999999999936</v>
      </c>
      <c r="K53" s="114">
        <v>2.0699999999999998</v>
      </c>
      <c r="L53" s="114">
        <f t="shared" si="9"/>
        <v>-0.52</v>
      </c>
    </row>
    <row r="54" spans="2:17" hidden="1" outlineLevel="1" x14ac:dyDescent="0.25">
      <c r="B54" s="73" t="s">
        <v>44</v>
      </c>
      <c r="C54" s="114">
        <v>8.4440726564932227</v>
      </c>
      <c r="D54" s="114">
        <f t="shared" si="5"/>
        <v>-0.54008672154370707</v>
      </c>
      <c r="E54" s="115">
        <v>8.84</v>
      </c>
      <c r="F54" s="115">
        <f t="shared" si="6"/>
        <v>-0.27999999999999936</v>
      </c>
      <c r="G54" s="114">
        <v>8.7100000000000009</v>
      </c>
      <c r="H54" s="114">
        <f t="shared" si="7"/>
        <v>-0.72999999999999865</v>
      </c>
      <c r="I54" s="115">
        <v>9.4499999999999993</v>
      </c>
      <c r="J54" s="115">
        <f t="shared" si="8"/>
        <v>-0.85000000000000142</v>
      </c>
      <c r="K54" s="114">
        <v>2.17</v>
      </c>
      <c r="L54" s="114">
        <f t="shared" si="9"/>
        <v>-0.26000000000000023</v>
      </c>
    </row>
    <row r="55" spans="2:17" collapsed="1" x14ac:dyDescent="0.25">
      <c r="B55" s="33">
        <v>2010</v>
      </c>
      <c r="C55" s="118">
        <v>7.4988521782326796</v>
      </c>
      <c r="D55" s="118">
        <f t="shared" si="5"/>
        <v>-0.17455028602755984</v>
      </c>
      <c r="E55" s="118">
        <v>8.0018504852338062</v>
      </c>
      <c r="F55" s="118">
        <f t="shared" si="6"/>
        <v>-0.19659090246600108</v>
      </c>
      <c r="G55" s="118">
        <v>8.0939274883978083</v>
      </c>
      <c r="H55" s="118">
        <f t="shared" si="7"/>
        <v>-3.5557489616776294E-2</v>
      </c>
      <c r="I55" s="118">
        <v>7.1897370610189304</v>
      </c>
      <c r="J55" s="118">
        <f t="shared" si="8"/>
        <v>-0.18976177874372713</v>
      </c>
      <c r="K55" s="118">
        <v>2.096033241781214</v>
      </c>
      <c r="L55" s="118">
        <f t="shared" si="9"/>
        <v>-0.26351797507665609</v>
      </c>
    </row>
    <row r="56" spans="2:17" ht="15" hidden="1" customHeight="1" outlineLevel="1" x14ac:dyDescent="0.25">
      <c r="B56" s="73" t="s">
        <v>33</v>
      </c>
      <c r="C56" s="114">
        <v>7.9367702362837926</v>
      </c>
      <c r="D56" s="114">
        <f t="shared" si="5"/>
        <v>-0.24934493108455857</v>
      </c>
      <c r="E56" s="115">
        <v>8.4360997327235694</v>
      </c>
      <c r="F56" s="115">
        <f t="shared" si="6"/>
        <v>-0.21390026727643097</v>
      </c>
      <c r="G56" s="114">
        <v>8.2870722089573832</v>
      </c>
      <c r="H56" s="114">
        <f t="shared" si="7"/>
        <v>-0.50292779104261598</v>
      </c>
      <c r="I56" s="115">
        <v>8.0525689630557888</v>
      </c>
      <c r="J56" s="115">
        <f t="shared" si="8"/>
        <v>-0.30743103694421059</v>
      </c>
      <c r="K56" s="114">
        <v>2.7568393703194252</v>
      </c>
      <c r="L56" s="114">
        <f t="shared" si="9"/>
        <v>0.38683937031942506</v>
      </c>
      <c r="N56" s="78"/>
      <c r="O56" s="78"/>
      <c r="P56" s="78"/>
    </row>
    <row r="57" spans="2:17" ht="15" hidden="1" customHeight="1" outlineLevel="1" x14ac:dyDescent="0.25">
      <c r="B57" s="73" t="s">
        <v>34</v>
      </c>
      <c r="C57" s="114">
        <v>8.0625494214662652</v>
      </c>
      <c r="D57" s="114">
        <f t="shared" si="5"/>
        <v>0.18277918938214022</v>
      </c>
      <c r="E57" s="115">
        <v>8.7139572368169773</v>
      </c>
      <c r="F57" s="115">
        <f t="shared" si="6"/>
        <v>0.2839572368169776</v>
      </c>
      <c r="G57" s="114">
        <v>8.3894174610949914</v>
      </c>
      <c r="H57" s="114">
        <f t="shared" si="7"/>
        <v>0.26941746109499221</v>
      </c>
      <c r="I57" s="115">
        <v>7.9815481842889424</v>
      </c>
      <c r="J57" s="115">
        <f t="shared" si="8"/>
        <v>-2.8451815711057371E-2</v>
      </c>
      <c r="K57" s="114">
        <v>1.9802716225875625</v>
      </c>
      <c r="L57" s="114">
        <f t="shared" si="9"/>
        <v>-0.39972837741243739</v>
      </c>
      <c r="O57" s="78"/>
      <c r="P57" s="78"/>
      <c r="Q57" s="78"/>
    </row>
    <row r="58" spans="2:17" ht="15" hidden="1" customHeight="1" outlineLevel="1" x14ac:dyDescent="0.25">
      <c r="B58" s="73" t="s">
        <v>35</v>
      </c>
      <c r="C58" s="114">
        <v>7.1071007802485235</v>
      </c>
      <c r="D58" s="114">
        <f t="shared" si="5"/>
        <v>-0.34152400107212966</v>
      </c>
      <c r="E58" s="115">
        <v>7.5565637942184125</v>
      </c>
      <c r="F58" s="115">
        <f t="shared" si="6"/>
        <v>-0.46343620578158706</v>
      </c>
      <c r="G58" s="114">
        <v>7.6781507074695625</v>
      </c>
      <c r="H58" s="114">
        <f t="shared" si="7"/>
        <v>-0.21184929253043716</v>
      </c>
      <c r="I58" s="115">
        <v>6.3997950819672127</v>
      </c>
      <c r="J58" s="115">
        <f t="shared" si="8"/>
        <v>-0.78020491803278702</v>
      </c>
      <c r="K58" s="114">
        <v>2.2616909985166678</v>
      </c>
      <c r="L58" s="114">
        <f t="shared" si="9"/>
        <v>-3.830900148333205E-2</v>
      </c>
    </row>
    <row r="59" spans="2:17" ht="15" hidden="1" customHeight="1" outlineLevel="1" x14ac:dyDescent="0.25">
      <c r="B59" s="73" t="s">
        <v>36</v>
      </c>
      <c r="C59" s="114">
        <v>7.6717182268346251</v>
      </c>
      <c r="D59" s="114">
        <f t="shared" si="5"/>
        <v>-0.21702075706506818</v>
      </c>
      <c r="E59" s="115">
        <v>8.49</v>
      </c>
      <c r="F59" s="115">
        <f t="shared" si="6"/>
        <v>-0.1899999999999995</v>
      </c>
      <c r="G59" s="114">
        <v>8.07</v>
      </c>
      <c r="H59" s="114">
        <f t="shared" si="7"/>
        <v>-0.54999999999999893</v>
      </c>
      <c r="I59" s="115">
        <v>6.86</v>
      </c>
      <c r="J59" s="115">
        <f t="shared" si="8"/>
        <v>-0.35999999999999943</v>
      </c>
      <c r="K59" s="114">
        <v>2.33</v>
      </c>
      <c r="L59" s="114">
        <f t="shared" si="9"/>
        <v>7.0000000000000284E-2</v>
      </c>
    </row>
    <row r="60" spans="2:17" ht="15" hidden="1" customHeight="1" outlineLevel="1" x14ac:dyDescent="0.25">
      <c r="B60" s="73" t="s">
        <v>37</v>
      </c>
      <c r="C60" s="114">
        <v>7.6315121146174931</v>
      </c>
      <c r="D60" s="114">
        <f t="shared" si="5"/>
        <v>-0.18507603992445709</v>
      </c>
      <c r="E60" s="115">
        <v>8.1999999999999993</v>
      </c>
      <c r="F60" s="115">
        <f t="shared" si="6"/>
        <v>-0.3100000000000005</v>
      </c>
      <c r="G60" s="114">
        <v>8.1199999999999992</v>
      </c>
      <c r="H60" s="114">
        <f t="shared" si="7"/>
        <v>-0.38000000000000078</v>
      </c>
      <c r="I60" s="115">
        <v>6.47</v>
      </c>
      <c r="J60" s="115">
        <f t="shared" si="8"/>
        <v>-0.49000000000000021</v>
      </c>
      <c r="K60" s="114">
        <v>2.75</v>
      </c>
      <c r="L60" s="114">
        <f t="shared" si="9"/>
        <v>0.16000000000000014</v>
      </c>
    </row>
    <row r="61" spans="2:17" ht="15" hidden="1" customHeight="1" outlineLevel="1" x14ac:dyDescent="0.25">
      <c r="B61" s="73" t="s">
        <v>38</v>
      </c>
      <c r="C61" s="114">
        <v>7.3219014498094177</v>
      </c>
      <c r="D61" s="114">
        <f t="shared" si="5"/>
        <v>-0.81052783204716672</v>
      </c>
      <c r="E61" s="115">
        <v>8.07</v>
      </c>
      <c r="F61" s="115">
        <f t="shared" si="6"/>
        <v>-1.1999999999999993</v>
      </c>
      <c r="G61" s="114">
        <v>7.91</v>
      </c>
      <c r="H61" s="114">
        <f t="shared" si="7"/>
        <v>-0.91999999999999993</v>
      </c>
      <c r="I61" s="115">
        <v>6.23</v>
      </c>
      <c r="J61" s="115">
        <f t="shared" si="8"/>
        <v>-0.55999999999999961</v>
      </c>
      <c r="K61" s="114">
        <v>2.29</v>
      </c>
      <c r="L61" s="114">
        <f t="shared" si="9"/>
        <v>-0.29999999999999982</v>
      </c>
      <c r="O61" s="72"/>
      <c r="P61" s="72"/>
      <c r="Q61" s="72"/>
    </row>
    <row r="62" spans="2:17" ht="15" hidden="1" customHeight="1" outlineLevel="1" x14ac:dyDescent="0.25">
      <c r="B62" s="73" t="s">
        <v>39</v>
      </c>
      <c r="C62" s="114">
        <v>7.3418586969570514</v>
      </c>
      <c r="D62" s="114">
        <f t="shared" si="5"/>
        <v>-0.32991360686646143</v>
      </c>
      <c r="E62" s="115">
        <v>7.9843228681819305</v>
      </c>
      <c r="F62" s="115">
        <f t="shared" si="6"/>
        <v>-0.32567713181807001</v>
      </c>
      <c r="G62" s="114">
        <v>8.0019670640333711</v>
      </c>
      <c r="H62" s="114">
        <f t="shared" si="7"/>
        <v>-0.17803293596662861</v>
      </c>
      <c r="I62" s="115">
        <v>6.5089613822448582</v>
      </c>
      <c r="J62" s="115">
        <f t="shared" si="8"/>
        <v>-0.42103861775514151</v>
      </c>
      <c r="K62" s="114">
        <v>2.2040784313725492</v>
      </c>
      <c r="L62" s="114">
        <f t="shared" si="9"/>
        <v>-0.32592156862745059</v>
      </c>
    </row>
    <row r="63" spans="2:17" ht="15" hidden="1" customHeight="1" outlineLevel="1" x14ac:dyDescent="0.25">
      <c r="B63" s="73" t="s">
        <v>40</v>
      </c>
      <c r="C63" s="114">
        <v>6.9173748833119699</v>
      </c>
      <c r="D63" s="114">
        <f t="shared" si="5"/>
        <v>-0.26784965291272389</v>
      </c>
      <c r="E63" s="115">
        <v>7.28</v>
      </c>
      <c r="F63" s="115">
        <f t="shared" si="6"/>
        <v>-0.54</v>
      </c>
      <c r="G63" s="114">
        <v>7.44</v>
      </c>
      <c r="H63" s="114">
        <f t="shared" si="7"/>
        <v>-0.29999999999999982</v>
      </c>
      <c r="I63" s="115">
        <v>6.74</v>
      </c>
      <c r="J63" s="115">
        <f t="shared" si="8"/>
        <v>-0.10999999999999943</v>
      </c>
      <c r="K63" s="114">
        <v>2.2400000000000002</v>
      </c>
      <c r="L63" s="114">
        <f t="shared" si="9"/>
        <v>-0.48</v>
      </c>
    </row>
    <row r="64" spans="2:17" ht="15" hidden="1" customHeight="1" outlineLevel="1" x14ac:dyDescent="0.25">
      <c r="B64" s="73" t="s">
        <v>41</v>
      </c>
      <c r="C64" s="114">
        <v>6.9747460746122414</v>
      </c>
      <c r="D64" s="114">
        <f t="shared" si="5"/>
        <v>-0.98068060153978198</v>
      </c>
      <c r="E64" s="115">
        <v>7.6993085221671436</v>
      </c>
      <c r="F64" s="115">
        <f t="shared" si="6"/>
        <v>-0.85069147783285715</v>
      </c>
      <c r="G64" s="114">
        <v>7.26</v>
      </c>
      <c r="H64" s="114">
        <f t="shared" si="7"/>
        <v>-0.99000000000000021</v>
      </c>
      <c r="I64" s="115">
        <v>6.4</v>
      </c>
      <c r="J64" s="115">
        <f t="shared" si="8"/>
        <v>-1.58</v>
      </c>
      <c r="K64" s="114">
        <v>2.2799999999999998</v>
      </c>
      <c r="L64" s="114">
        <f t="shared" si="9"/>
        <v>-0.12000000000000011</v>
      </c>
    </row>
    <row r="65" spans="2:12" ht="15" hidden="1" customHeight="1" outlineLevel="1" x14ac:dyDescent="0.25">
      <c r="B65" s="73" t="s">
        <v>42</v>
      </c>
      <c r="C65" s="114">
        <v>8.0229714682008648</v>
      </c>
      <c r="D65" s="114">
        <f t="shared" si="5"/>
        <v>0.18320119444637939</v>
      </c>
      <c r="E65" s="115">
        <v>8.57</v>
      </c>
      <c r="F65" s="115">
        <f t="shared" si="6"/>
        <v>0.33999999999999986</v>
      </c>
      <c r="G65" s="114">
        <v>8.27</v>
      </c>
      <c r="H65" s="114">
        <f t="shared" si="7"/>
        <v>-0.12000000000000099</v>
      </c>
      <c r="I65" s="115">
        <v>8.4</v>
      </c>
      <c r="J65" s="115">
        <f t="shared" si="8"/>
        <v>0.91999999999999993</v>
      </c>
      <c r="K65" s="114">
        <v>2.34</v>
      </c>
      <c r="L65" s="114">
        <f t="shared" si="9"/>
        <v>-0.56000000000000005</v>
      </c>
    </row>
    <row r="66" spans="2:12" ht="15" hidden="1" customHeight="1" outlineLevel="1" x14ac:dyDescent="0.25">
      <c r="B66" s="73" t="s">
        <v>43</v>
      </c>
      <c r="C66" s="114">
        <v>8.1613846082026651</v>
      </c>
      <c r="D66" s="114">
        <f t="shared" si="5"/>
        <v>1.1223057665395331E-2</v>
      </c>
      <c r="E66" s="115">
        <v>8.2899999999999991</v>
      </c>
      <c r="F66" s="115">
        <f t="shared" si="6"/>
        <v>-1.0000000000001563E-2</v>
      </c>
      <c r="G66" s="114">
        <v>8.7200000000000006</v>
      </c>
      <c r="H66" s="114">
        <f t="shared" si="7"/>
        <v>-3.9999999999999147E-2</v>
      </c>
      <c r="I66" s="115">
        <v>8.99</v>
      </c>
      <c r="J66" s="115">
        <f t="shared" si="8"/>
        <v>-0.23000000000000043</v>
      </c>
      <c r="K66" s="114">
        <v>2.59</v>
      </c>
      <c r="L66" s="114">
        <f t="shared" si="9"/>
        <v>8.0000000000000071E-2</v>
      </c>
    </row>
    <row r="67" spans="2:12" ht="15" hidden="1" customHeight="1" outlineLevel="1" x14ac:dyDescent="0.25">
      <c r="B67" s="73" t="s">
        <v>44</v>
      </c>
      <c r="C67" s="114">
        <v>8.9841593780369298</v>
      </c>
      <c r="D67" s="114">
        <f t="shared" si="5"/>
        <v>-0.28937282598164771</v>
      </c>
      <c r="E67" s="115">
        <v>9.1199999999999992</v>
      </c>
      <c r="F67" s="115">
        <f t="shared" si="6"/>
        <v>-0.74000000000000021</v>
      </c>
      <c r="G67" s="114">
        <v>9.44</v>
      </c>
      <c r="H67" s="114">
        <f t="shared" si="7"/>
        <v>-0.17999999999999972</v>
      </c>
      <c r="I67" s="115">
        <v>10.3</v>
      </c>
      <c r="J67" s="115">
        <f t="shared" si="8"/>
        <v>0.62000000000000099</v>
      </c>
      <c r="K67" s="114">
        <v>2.4300000000000002</v>
      </c>
      <c r="L67" s="114">
        <f t="shared" si="9"/>
        <v>-0.10350606524555417</v>
      </c>
    </row>
    <row r="68" spans="2:12" collapsed="1" x14ac:dyDescent="0.25">
      <c r="B68" s="33">
        <v>2009</v>
      </c>
      <c r="C68" s="118">
        <v>7.6734024642602394</v>
      </c>
      <c r="D68" s="118">
        <f t="shared" si="5"/>
        <v>-0.27434471765047785</v>
      </c>
      <c r="E68" s="118">
        <v>8.1984413876998072</v>
      </c>
      <c r="F68" s="118">
        <f t="shared" si="6"/>
        <v>-0.34171515979331701</v>
      </c>
      <c r="G68" s="118">
        <v>8.1294849780145846</v>
      </c>
      <c r="H68" s="118">
        <f t="shared" si="7"/>
        <v>-0.34935057569446926</v>
      </c>
      <c r="I68" s="118">
        <v>7.3794988397626575</v>
      </c>
      <c r="J68" s="118">
        <f t="shared" si="8"/>
        <v>-0.27277701344407568</v>
      </c>
      <c r="K68" s="118">
        <v>2.3595512168578701</v>
      </c>
      <c r="L68" s="118">
        <f t="shared" si="9"/>
        <v>-0.14495288187197408</v>
      </c>
    </row>
    <row r="69" spans="2:12" ht="15" hidden="1" customHeight="1" outlineLevel="1" x14ac:dyDescent="0.25">
      <c r="B69" s="73" t="s">
        <v>33</v>
      </c>
      <c r="C69" s="114">
        <v>8.1861151673683512</v>
      </c>
      <c r="D69" s="114">
        <f t="shared" si="5"/>
        <v>-7.8654324528276476E-2</v>
      </c>
      <c r="E69" s="115">
        <v>8.65</v>
      </c>
      <c r="F69" s="115">
        <f t="shared" si="6"/>
        <v>-0.4399999999999995</v>
      </c>
      <c r="G69" s="114">
        <v>8.7899999999999991</v>
      </c>
      <c r="H69" s="114">
        <f t="shared" si="7"/>
        <v>8.9999999999999858E-2</v>
      </c>
      <c r="I69" s="115">
        <v>8.36</v>
      </c>
      <c r="J69" s="115">
        <f t="shared" si="8"/>
        <v>0.37999999999999901</v>
      </c>
      <c r="K69" s="114">
        <v>2.37</v>
      </c>
      <c r="L69" s="114">
        <f t="shared" si="9"/>
        <v>-0.10000000000000009</v>
      </c>
    </row>
    <row r="70" spans="2:12" ht="15" hidden="1" customHeight="1" outlineLevel="1" x14ac:dyDescent="0.25">
      <c r="B70" s="73" t="s">
        <v>34</v>
      </c>
      <c r="C70" s="114">
        <v>7.879770232084125</v>
      </c>
      <c r="D70" s="114">
        <f t="shared" si="5"/>
        <v>-9.6316581895286468E-2</v>
      </c>
      <c r="E70" s="115">
        <v>8.43</v>
      </c>
      <c r="F70" s="115">
        <f t="shared" si="6"/>
        <v>8.0000000000000071E-2</v>
      </c>
      <c r="G70" s="114">
        <v>8.1199999999999992</v>
      </c>
      <c r="H70" s="114">
        <f t="shared" si="7"/>
        <v>-0.45000000000000107</v>
      </c>
      <c r="I70" s="115">
        <v>8.01</v>
      </c>
      <c r="J70" s="115">
        <f t="shared" si="8"/>
        <v>2.9999999999999361E-2</v>
      </c>
      <c r="K70" s="114">
        <v>2.38</v>
      </c>
      <c r="L70" s="114">
        <f t="shared" si="9"/>
        <v>8.9999999999999858E-2</v>
      </c>
    </row>
    <row r="71" spans="2:12" ht="15" hidden="1" customHeight="1" outlineLevel="1" x14ac:dyDescent="0.25">
      <c r="B71" s="73" t="s">
        <v>35</v>
      </c>
      <c r="C71" s="114">
        <v>7.4486247813206532</v>
      </c>
      <c r="D71" s="114">
        <f t="shared" si="5"/>
        <v>7.2366068803741967E-2</v>
      </c>
      <c r="E71" s="115">
        <v>8.02</v>
      </c>
      <c r="F71" s="115">
        <f t="shared" si="6"/>
        <v>-3.0000000000001137E-2</v>
      </c>
      <c r="G71" s="114">
        <v>7.89</v>
      </c>
      <c r="H71" s="114">
        <f t="shared" si="7"/>
        <v>8.9999999999999858E-2</v>
      </c>
      <c r="I71" s="115">
        <v>7.18</v>
      </c>
      <c r="J71" s="115">
        <f t="shared" si="8"/>
        <v>0.62000000000000011</v>
      </c>
      <c r="K71" s="114">
        <v>2.2999999999999998</v>
      </c>
      <c r="L71" s="114">
        <f t="shared" si="9"/>
        <v>-0.2200000000000002</v>
      </c>
    </row>
    <row r="72" spans="2:12" ht="15" hidden="1" customHeight="1" outlineLevel="1" x14ac:dyDescent="0.25">
      <c r="B72" s="73" t="s">
        <v>36</v>
      </c>
      <c r="C72" s="114">
        <v>7.8887389838996933</v>
      </c>
      <c r="D72" s="114">
        <f t="shared" si="5"/>
        <v>3.0160891737101458E-2</v>
      </c>
      <c r="E72" s="115">
        <v>8.68</v>
      </c>
      <c r="F72" s="115">
        <f t="shared" si="6"/>
        <v>-5.0000000000000711E-2</v>
      </c>
      <c r="G72" s="114">
        <v>8.6199999999999992</v>
      </c>
      <c r="H72" s="114">
        <f t="shared" si="7"/>
        <v>0</v>
      </c>
      <c r="I72" s="115">
        <v>7.22</v>
      </c>
      <c r="J72" s="115">
        <f t="shared" si="8"/>
        <v>0.34999999999999964</v>
      </c>
      <c r="K72" s="114">
        <v>2.2599999999999998</v>
      </c>
      <c r="L72" s="114">
        <f t="shared" si="9"/>
        <v>-0.36000000000000032</v>
      </c>
    </row>
    <row r="73" spans="2:12" ht="13.5" hidden="1" customHeight="1" outlineLevel="1" x14ac:dyDescent="0.25">
      <c r="B73" s="73" t="s">
        <v>37</v>
      </c>
      <c r="C73" s="114">
        <v>7.8165881545419502</v>
      </c>
      <c r="D73" s="114">
        <f t="shared" si="5"/>
        <v>-0.18649172559244498</v>
      </c>
      <c r="E73" s="115">
        <v>8.51</v>
      </c>
      <c r="F73" s="115">
        <f t="shared" si="6"/>
        <v>-0.3100000000000005</v>
      </c>
      <c r="G73" s="114">
        <v>8.5</v>
      </c>
      <c r="H73" s="114">
        <f t="shared" si="7"/>
        <v>-0.26999999999999957</v>
      </c>
      <c r="I73" s="115">
        <v>6.96</v>
      </c>
      <c r="J73" s="115">
        <f t="shared" si="8"/>
        <v>0.20000000000000018</v>
      </c>
      <c r="K73" s="114">
        <v>2.59</v>
      </c>
      <c r="L73" s="114">
        <f t="shared" si="9"/>
        <v>-0.13000000000000034</v>
      </c>
    </row>
    <row r="74" spans="2:12" ht="13.5" hidden="1" customHeight="1" outlineLevel="1" x14ac:dyDescent="0.25">
      <c r="B74" s="73" t="s">
        <v>38</v>
      </c>
      <c r="C74" s="114">
        <v>8.1324292818565844</v>
      </c>
      <c r="D74" s="114">
        <f t="shared" si="5"/>
        <v>0.23258823367552051</v>
      </c>
      <c r="E74" s="115">
        <v>9.27</v>
      </c>
      <c r="F74" s="115">
        <f t="shared" si="6"/>
        <v>0.45999999999999908</v>
      </c>
      <c r="G74" s="114">
        <v>8.83</v>
      </c>
      <c r="H74" s="114">
        <f t="shared" si="7"/>
        <v>-1.9999999999999574E-2</v>
      </c>
      <c r="I74" s="115">
        <v>6.79</v>
      </c>
      <c r="J74" s="115">
        <f t="shared" si="8"/>
        <v>0.21999999999999975</v>
      </c>
      <c r="K74" s="114">
        <v>2.59</v>
      </c>
      <c r="L74" s="114">
        <f t="shared" si="9"/>
        <v>-0.33000000000000007</v>
      </c>
    </row>
    <row r="75" spans="2:12" ht="15" hidden="1" customHeight="1" outlineLevel="1" x14ac:dyDescent="0.25">
      <c r="B75" s="73" t="s">
        <v>39</v>
      </c>
      <c r="C75" s="114">
        <v>7.6717723038235128</v>
      </c>
      <c r="D75" s="114">
        <f t="shared" si="5"/>
        <v>0.54770399480467091</v>
      </c>
      <c r="E75" s="115">
        <v>8.31</v>
      </c>
      <c r="F75" s="115">
        <f t="shared" si="6"/>
        <v>0.71000000000000085</v>
      </c>
      <c r="G75" s="114">
        <v>8.18</v>
      </c>
      <c r="H75" s="114">
        <f t="shared" si="7"/>
        <v>0.37000000000000011</v>
      </c>
      <c r="I75" s="115">
        <v>6.93</v>
      </c>
      <c r="J75" s="115">
        <f t="shared" si="8"/>
        <v>0.62999999999999989</v>
      </c>
      <c r="K75" s="114">
        <v>2.5299999999999998</v>
      </c>
      <c r="L75" s="114">
        <f t="shared" si="9"/>
        <v>-0.68000000000000016</v>
      </c>
    </row>
    <row r="76" spans="2:12" ht="15" hidden="1" customHeight="1" outlineLevel="1" x14ac:dyDescent="0.25">
      <c r="B76" s="73" t="s">
        <v>40</v>
      </c>
      <c r="C76" s="114">
        <v>7.1852245362246938</v>
      </c>
      <c r="D76" s="114">
        <f t="shared" si="5"/>
        <v>-0.74777561309327467</v>
      </c>
      <c r="E76" s="115">
        <v>7.82</v>
      </c>
      <c r="F76" s="115">
        <f t="shared" si="6"/>
        <v>-0.83999999999999986</v>
      </c>
      <c r="G76" s="114">
        <v>7.74</v>
      </c>
      <c r="H76" s="114">
        <f t="shared" si="7"/>
        <v>-0.91999999999999993</v>
      </c>
      <c r="I76" s="115">
        <v>6.85</v>
      </c>
      <c r="J76" s="115">
        <f t="shared" si="8"/>
        <v>-8.0000000000000071E-2</v>
      </c>
      <c r="K76" s="114">
        <v>2.72</v>
      </c>
      <c r="L76" s="114">
        <f t="shared" si="9"/>
        <v>-0.25999999999999979</v>
      </c>
    </row>
    <row r="77" spans="2:12" ht="15" hidden="1" customHeight="1" outlineLevel="1" x14ac:dyDescent="0.25">
      <c r="B77" s="73" t="s">
        <v>41</v>
      </c>
      <c r="C77" s="114">
        <v>7.9554266761520234</v>
      </c>
      <c r="D77" s="114">
        <f t="shared" si="5"/>
        <v>0.42234069756053039</v>
      </c>
      <c r="E77" s="115">
        <v>8.5500000000000007</v>
      </c>
      <c r="F77" s="115">
        <f t="shared" si="6"/>
        <v>0.49000000000000021</v>
      </c>
      <c r="G77" s="114">
        <v>8.25</v>
      </c>
      <c r="H77" s="114">
        <f t="shared" si="7"/>
        <v>0.16000000000000014</v>
      </c>
      <c r="I77" s="115">
        <v>7.98</v>
      </c>
      <c r="J77" s="115">
        <f t="shared" si="8"/>
        <v>1.1100000000000003</v>
      </c>
      <c r="K77" s="114">
        <v>2.4</v>
      </c>
      <c r="L77" s="114">
        <f t="shared" si="9"/>
        <v>-0.4700000000000002</v>
      </c>
    </row>
    <row r="78" spans="2:12" ht="15" hidden="1" customHeight="1" outlineLevel="1" x14ac:dyDescent="0.25">
      <c r="B78" s="73" t="s">
        <v>42</v>
      </c>
      <c r="C78" s="114">
        <v>7.8397702737544854</v>
      </c>
      <c r="D78" s="114">
        <f t="shared" si="5"/>
        <v>-6.1495295363092062E-2</v>
      </c>
      <c r="E78" s="115">
        <v>8.23</v>
      </c>
      <c r="F78" s="115">
        <f t="shared" si="6"/>
        <v>9.9999999999999645E-2</v>
      </c>
      <c r="G78" s="114">
        <v>8.39</v>
      </c>
      <c r="H78" s="114">
        <f t="shared" si="7"/>
        <v>-9.9999999999997868E-3</v>
      </c>
      <c r="I78" s="115">
        <v>7.48</v>
      </c>
      <c r="J78" s="115">
        <f t="shared" si="8"/>
        <v>-1.0199999999999996</v>
      </c>
      <c r="K78" s="114">
        <v>2.9</v>
      </c>
      <c r="L78" s="114">
        <f t="shared" si="9"/>
        <v>0.29000000000000004</v>
      </c>
    </row>
    <row r="79" spans="2:12" ht="15" hidden="1" customHeight="1" outlineLevel="1" x14ac:dyDescent="0.25">
      <c r="B79" s="73" t="s">
        <v>43</v>
      </c>
      <c r="C79" s="114">
        <v>8.1501615505372698</v>
      </c>
      <c r="D79" s="114">
        <f t="shared" si="5"/>
        <v>-0.19827175464384084</v>
      </c>
      <c r="E79" s="115">
        <v>8.3000000000000007</v>
      </c>
      <c r="F79" s="115">
        <f t="shared" si="6"/>
        <v>-0.20999999999999908</v>
      </c>
      <c r="G79" s="114">
        <v>8.76</v>
      </c>
      <c r="H79" s="114">
        <f t="shared" si="7"/>
        <v>3.9999999999999147E-2</v>
      </c>
      <c r="I79" s="115">
        <v>9.2200000000000006</v>
      </c>
      <c r="J79" s="115">
        <f t="shared" si="8"/>
        <v>8.9999999999999858E-2</v>
      </c>
      <c r="K79" s="114">
        <v>2.5099999999999998</v>
      </c>
      <c r="L79" s="114">
        <f t="shared" si="9"/>
        <v>-0.13000000000000034</v>
      </c>
    </row>
    <row r="80" spans="2:12" ht="15" hidden="1" customHeight="1" outlineLevel="1" x14ac:dyDescent="0.25">
      <c r="B80" s="73" t="s">
        <v>44</v>
      </c>
      <c r="C80" s="114">
        <v>9.2735322040185775</v>
      </c>
      <c r="D80" s="114">
        <f t="shared" si="5"/>
        <v>7.8287979871753066E-2</v>
      </c>
      <c r="E80" s="115">
        <v>9.86</v>
      </c>
      <c r="F80" s="115">
        <f t="shared" si="6"/>
        <v>0.25999999999999979</v>
      </c>
      <c r="G80" s="114">
        <v>9.6199999999999992</v>
      </c>
      <c r="H80" s="114">
        <f t="shared" si="7"/>
        <v>0.22999999999999865</v>
      </c>
      <c r="I80" s="115">
        <v>9.68</v>
      </c>
      <c r="J80" s="115">
        <f t="shared" si="8"/>
        <v>-1.9999999999999574E-2</v>
      </c>
      <c r="K80" s="114">
        <v>2.5335060652455543</v>
      </c>
      <c r="L80" s="114">
        <f t="shared" si="9"/>
        <v>-0.14649393475444583</v>
      </c>
    </row>
    <row r="81" spans="2:14" collapsed="1" x14ac:dyDescent="0.25">
      <c r="B81" s="33">
        <v>2008</v>
      </c>
      <c r="C81" s="118">
        <v>7.9477471819107173</v>
      </c>
      <c r="D81" s="118">
        <f t="shared" si="5"/>
        <v>2.905718422156589E-3</v>
      </c>
      <c r="E81" s="118">
        <v>8.5401565474931243</v>
      </c>
      <c r="F81" s="118">
        <f t="shared" si="6"/>
        <v>1.6909883088906952E-2</v>
      </c>
      <c r="G81" s="118">
        <v>8.4788355537090538</v>
      </c>
      <c r="H81" s="118">
        <f t="shared" si="7"/>
        <v>-5.5505329127216285E-2</v>
      </c>
      <c r="I81" s="118">
        <v>7.6522758532067332</v>
      </c>
      <c r="J81" s="118">
        <f t="shared" si="8"/>
        <v>0.23236929736358469</v>
      </c>
      <c r="K81" s="118">
        <v>2.5045040987298441</v>
      </c>
      <c r="L81" s="118">
        <f t="shared" si="9"/>
        <v>-0.18374352602174149</v>
      </c>
    </row>
    <row r="82" spans="2:14" ht="15" hidden="1" customHeight="1" outlineLevel="1" x14ac:dyDescent="0.25">
      <c r="B82" s="73" t="s">
        <v>33</v>
      </c>
      <c r="C82" s="114">
        <v>8.2647694918966277</v>
      </c>
      <c r="D82" s="114">
        <f t="shared" ref="D82:D94" si="10">C82-C95</f>
        <v>0.41118309476933845</v>
      </c>
      <c r="E82" s="115">
        <v>9.09</v>
      </c>
      <c r="F82" s="115">
        <f t="shared" ref="F82:F94" si="11">E82-E95</f>
        <v>0.89000000000000057</v>
      </c>
      <c r="G82" s="114">
        <v>8.6999999999999993</v>
      </c>
      <c r="H82" s="114">
        <f t="shared" ref="H82:H94" si="12">G82-G95</f>
        <v>0.26999999999999957</v>
      </c>
      <c r="I82" s="115">
        <v>7.98</v>
      </c>
      <c r="J82" s="115">
        <f t="shared" ref="J82:J94" si="13">I82-I95</f>
        <v>-2.9999999999999361E-2</v>
      </c>
      <c r="K82" s="114">
        <v>2.4700000000000002</v>
      </c>
      <c r="L82" s="114">
        <f t="shared" ref="L82:L94" si="14">K82-K95</f>
        <v>-0.25</v>
      </c>
    </row>
    <row r="83" spans="2:14" ht="15" hidden="1" customHeight="1" outlineLevel="1" x14ac:dyDescent="0.25">
      <c r="B83" s="73" t="s">
        <v>34</v>
      </c>
      <c r="C83" s="114">
        <v>7.9760868139794114</v>
      </c>
      <c r="D83" s="114">
        <f t="shared" si="10"/>
        <v>-0.31439700590189279</v>
      </c>
      <c r="E83" s="115">
        <v>8.35</v>
      </c>
      <c r="F83" s="115">
        <f t="shared" si="11"/>
        <v>-0.34999999999999964</v>
      </c>
      <c r="G83" s="114">
        <v>8.57</v>
      </c>
      <c r="H83" s="114">
        <f t="shared" si="12"/>
        <v>-0.33999999999999986</v>
      </c>
      <c r="I83" s="115">
        <v>7.98</v>
      </c>
      <c r="J83" s="115">
        <f t="shared" si="13"/>
        <v>-0.21999999999999886</v>
      </c>
      <c r="K83" s="114">
        <v>2.29</v>
      </c>
      <c r="L83" s="114">
        <f t="shared" si="14"/>
        <v>-0.23999999999999977</v>
      </c>
    </row>
    <row r="84" spans="2:14" ht="15" hidden="1" customHeight="1" outlineLevel="1" x14ac:dyDescent="0.25">
      <c r="B84" s="73" t="s">
        <v>35</v>
      </c>
      <c r="C84" s="114">
        <v>7.3762587125169112</v>
      </c>
      <c r="D84" s="114">
        <f t="shared" si="10"/>
        <v>-0.18526153593793371</v>
      </c>
      <c r="E84" s="115">
        <v>8.0500000000000007</v>
      </c>
      <c r="F84" s="115">
        <f t="shared" si="11"/>
        <v>9.0000000000000746E-2</v>
      </c>
      <c r="G84" s="114">
        <v>7.8</v>
      </c>
      <c r="H84" s="114">
        <f t="shared" si="12"/>
        <v>-0.19000000000000039</v>
      </c>
      <c r="I84" s="115">
        <v>6.56</v>
      </c>
      <c r="J84" s="115">
        <f t="shared" si="13"/>
        <v>-0.57000000000000028</v>
      </c>
      <c r="K84" s="114">
        <v>2.52</v>
      </c>
      <c r="L84" s="114">
        <f t="shared" si="14"/>
        <v>-6.0000000000000053E-2</v>
      </c>
    </row>
    <row r="85" spans="2:14" ht="15" hidden="1" customHeight="1" outlineLevel="1" x14ac:dyDescent="0.25">
      <c r="B85" s="73" t="s">
        <v>36</v>
      </c>
      <c r="C85" s="114">
        <v>7.8585780921625918</v>
      </c>
      <c r="D85" s="114">
        <f t="shared" si="10"/>
        <v>0.3418211093679222</v>
      </c>
      <c r="E85" s="115">
        <v>8.73</v>
      </c>
      <c r="F85" s="115">
        <f t="shared" si="11"/>
        <v>0.67999999999999972</v>
      </c>
      <c r="G85" s="114">
        <v>8.6199999999999992</v>
      </c>
      <c r="H85" s="114">
        <f t="shared" si="12"/>
        <v>0.33999999999999986</v>
      </c>
      <c r="I85" s="115">
        <v>6.87</v>
      </c>
      <c r="J85" s="115">
        <f t="shared" si="13"/>
        <v>8.0000000000000071E-2</v>
      </c>
      <c r="K85" s="114">
        <v>2.62</v>
      </c>
      <c r="L85" s="114">
        <f t="shared" si="14"/>
        <v>-2.9999999999999805E-2</v>
      </c>
    </row>
    <row r="86" spans="2:14" ht="15" hidden="1" customHeight="1" outlineLevel="1" x14ac:dyDescent="0.25">
      <c r="B86" s="73" t="s">
        <v>37</v>
      </c>
      <c r="C86" s="114">
        <v>8.0030798801343952</v>
      </c>
      <c r="D86" s="114">
        <f t="shared" si="10"/>
        <v>-0.52925320116594499</v>
      </c>
      <c r="E86" s="115">
        <v>8.82</v>
      </c>
      <c r="F86" s="115">
        <f t="shared" si="11"/>
        <v>-0.69999999999999929</v>
      </c>
      <c r="G86" s="114">
        <v>8.77</v>
      </c>
      <c r="H86" s="114">
        <f t="shared" si="12"/>
        <v>-0.59999999999999964</v>
      </c>
      <c r="I86" s="115">
        <v>6.76</v>
      </c>
      <c r="J86" s="115">
        <f t="shared" si="13"/>
        <v>-0.19000000000000039</v>
      </c>
      <c r="K86" s="114">
        <v>2.72</v>
      </c>
      <c r="L86" s="114">
        <f t="shared" si="14"/>
        <v>-0.20999999999999996</v>
      </c>
    </row>
    <row r="87" spans="2:14" ht="15" hidden="1" customHeight="1" outlineLevel="1" x14ac:dyDescent="0.25">
      <c r="B87" s="73" t="s">
        <v>38</v>
      </c>
      <c r="C87" s="114">
        <v>7.8998410481810639</v>
      </c>
      <c r="D87" s="114">
        <f t="shared" si="10"/>
        <v>-0.38587764538012959</v>
      </c>
      <c r="E87" s="115">
        <v>8.81</v>
      </c>
      <c r="F87" s="115">
        <f t="shared" si="11"/>
        <v>-0.27999999999999936</v>
      </c>
      <c r="G87" s="114">
        <v>8.85</v>
      </c>
      <c r="H87" s="114">
        <f t="shared" si="12"/>
        <v>-0.58999999999999986</v>
      </c>
      <c r="I87" s="115">
        <v>6.57</v>
      </c>
      <c r="J87" s="115">
        <f t="shared" si="13"/>
        <v>-0.3199999999999994</v>
      </c>
      <c r="K87" s="114">
        <v>2.92</v>
      </c>
      <c r="L87" s="114">
        <f t="shared" si="14"/>
        <v>0.44999999999999973</v>
      </c>
    </row>
    <row r="88" spans="2:14" ht="15" hidden="1" customHeight="1" outlineLevel="1" thickBot="1" x14ac:dyDescent="0.3">
      <c r="B88" s="73" t="s">
        <v>39</v>
      </c>
      <c r="C88" s="114">
        <v>7.1240683090188419</v>
      </c>
      <c r="D88" s="114">
        <f t="shared" si="10"/>
        <v>-0.37036971892157045</v>
      </c>
      <c r="E88" s="115">
        <v>7.6</v>
      </c>
      <c r="F88" s="115">
        <f t="shared" si="11"/>
        <v>-0.35000000000000053</v>
      </c>
      <c r="G88" s="114">
        <v>7.81</v>
      </c>
      <c r="H88" s="114">
        <f t="shared" si="12"/>
        <v>-0.60000000000000053</v>
      </c>
      <c r="I88" s="115">
        <v>6.3</v>
      </c>
      <c r="J88" s="115">
        <f t="shared" si="13"/>
        <v>-0.58000000000000007</v>
      </c>
      <c r="K88" s="114">
        <v>3.21</v>
      </c>
      <c r="L88" s="114">
        <f t="shared" si="14"/>
        <v>0.98</v>
      </c>
    </row>
    <row r="89" spans="2:14" ht="16.5" hidden="1" customHeight="1" outlineLevel="1" thickBot="1" x14ac:dyDescent="0.3">
      <c r="B89" s="73" t="s">
        <v>40</v>
      </c>
      <c r="C89" s="114">
        <v>7.9330001493179685</v>
      </c>
      <c r="D89" s="114">
        <f t="shared" si="10"/>
        <v>-9.4676640072881568E-3</v>
      </c>
      <c r="E89" s="115">
        <v>8.66</v>
      </c>
      <c r="F89" s="115">
        <f t="shared" si="11"/>
        <v>0.12000000000000099</v>
      </c>
      <c r="G89" s="114">
        <v>8.66</v>
      </c>
      <c r="H89" s="114">
        <f t="shared" si="12"/>
        <v>-1.9999999999999574E-2</v>
      </c>
      <c r="I89" s="115">
        <v>6.93</v>
      </c>
      <c r="J89" s="115">
        <f t="shared" si="13"/>
        <v>-0.41999999999999993</v>
      </c>
      <c r="K89" s="114">
        <v>2.98</v>
      </c>
      <c r="L89" s="114">
        <f t="shared" si="14"/>
        <v>0.64000000000000012</v>
      </c>
      <c r="N89" s="36" t="s">
        <v>45</v>
      </c>
    </row>
    <row r="90" spans="2:14" ht="15" hidden="1" customHeight="1" outlineLevel="1" x14ac:dyDescent="0.25">
      <c r="B90" s="73" t="s">
        <v>41</v>
      </c>
      <c r="C90" s="114">
        <v>7.533085978591493</v>
      </c>
      <c r="D90" s="114">
        <f t="shared" si="10"/>
        <v>1.3333993111463549E-2</v>
      </c>
      <c r="E90" s="115">
        <v>8.06</v>
      </c>
      <c r="F90" s="115">
        <f t="shared" si="11"/>
        <v>-1.9999999999999574E-2</v>
      </c>
      <c r="G90" s="114">
        <v>8.09</v>
      </c>
      <c r="H90" s="114">
        <f t="shared" si="12"/>
        <v>0.14999999999999947</v>
      </c>
      <c r="I90" s="115">
        <v>6.87</v>
      </c>
      <c r="J90" s="115">
        <f t="shared" si="13"/>
        <v>-8.0000000000000071E-2</v>
      </c>
      <c r="K90" s="114">
        <v>2.87</v>
      </c>
      <c r="L90" s="114">
        <f t="shared" si="14"/>
        <v>0.18000000000000016</v>
      </c>
    </row>
    <row r="91" spans="2:14" ht="15" hidden="1" customHeight="1" outlineLevel="1" x14ac:dyDescent="0.25">
      <c r="B91" s="73" t="s">
        <v>42</v>
      </c>
      <c r="C91" s="114">
        <v>7.9012655691175775</v>
      </c>
      <c r="D91" s="114">
        <f t="shared" si="10"/>
        <v>-0.33724286966505712</v>
      </c>
      <c r="E91" s="115">
        <v>8.1300000000000008</v>
      </c>
      <c r="F91" s="115">
        <f t="shared" si="11"/>
        <v>-0.44999999999999929</v>
      </c>
      <c r="G91" s="114">
        <v>8.4</v>
      </c>
      <c r="H91" s="114">
        <f t="shared" si="12"/>
        <v>-0.29999999999999893</v>
      </c>
      <c r="I91" s="115">
        <v>8.5</v>
      </c>
      <c r="J91" s="115">
        <f t="shared" si="13"/>
        <v>-0.26999999999999957</v>
      </c>
      <c r="K91" s="114">
        <v>2.61</v>
      </c>
      <c r="L91" s="114">
        <f t="shared" si="14"/>
        <v>8.9999999999999858E-2</v>
      </c>
    </row>
    <row r="92" spans="2:14" ht="15" hidden="1" customHeight="1" outlineLevel="1" x14ac:dyDescent="0.25">
      <c r="B92" s="73" t="s">
        <v>43</v>
      </c>
      <c r="C92" s="114">
        <v>8.3484333051811106</v>
      </c>
      <c r="D92" s="114">
        <f t="shared" si="10"/>
        <v>-0.13011692927560681</v>
      </c>
      <c r="E92" s="115">
        <v>8.51</v>
      </c>
      <c r="F92" s="115">
        <f t="shared" si="11"/>
        <v>-0.26999999999999957</v>
      </c>
      <c r="G92" s="114">
        <v>8.7200000000000006</v>
      </c>
      <c r="H92" s="114">
        <f t="shared" si="12"/>
        <v>-0.4399999999999995</v>
      </c>
      <c r="I92" s="115">
        <v>9.1300000000000008</v>
      </c>
      <c r="J92" s="115">
        <f t="shared" si="13"/>
        <v>0.20000000000000107</v>
      </c>
      <c r="K92" s="114">
        <v>2.64</v>
      </c>
      <c r="L92" s="114">
        <f t="shared" si="14"/>
        <v>-0.10999999999999988</v>
      </c>
    </row>
    <row r="93" spans="2:14" ht="15" hidden="1" customHeight="1" outlineLevel="1" x14ac:dyDescent="0.25">
      <c r="B93" s="73" t="s">
        <v>44</v>
      </c>
      <c r="C93" s="114">
        <v>9.1952442241468244</v>
      </c>
      <c r="D93" s="114">
        <f t="shared" si="10"/>
        <v>0.2733815994746589</v>
      </c>
      <c r="E93" s="115">
        <v>9.6</v>
      </c>
      <c r="F93" s="115">
        <f t="shared" si="11"/>
        <v>9.9999999999997868E-3</v>
      </c>
      <c r="G93" s="114">
        <v>9.39</v>
      </c>
      <c r="H93" s="114">
        <f t="shared" si="12"/>
        <v>0.48000000000000043</v>
      </c>
      <c r="I93" s="115">
        <v>9.6999999999999993</v>
      </c>
      <c r="J93" s="115">
        <f t="shared" si="13"/>
        <v>0.23999999999999844</v>
      </c>
      <c r="K93" s="114">
        <v>2.68</v>
      </c>
      <c r="L93" s="114">
        <f t="shared" si="14"/>
        <v>0.31000000000000005</v>
      </c>
    </row>
    <row r="94" spans="2:14" collapsed="1" x14ac:dyDescent="0.25">
      <c r="B94" s="33">
        <v>2007</v>
      </c>
      <c r="C94" s="118">
        <v>7.9448414634885607</v>
      </c>
      <c r="D94" s="118">
        <f t="shared" si="10"/>
        <v>-0.10660970714706242</v>
      </c>
      <c r="E94" s="118">
        <v>8.5232466644042173</v>
      </c>
      <c r="F94" s="118">
        <f t="shared" si="11"/>
        <v>-6.3904544111387906E-2</v>
      </c>
      <c r="G94" s="118">
        <v>8.5343408828362701</v>
      </c>
      <c r="H94" s="118">
        <f t="shared" si="12"/>
        <v>-0.14722058882153455</v>
      </c>
      <c r="I94" s="118">
        <v>7.4199065558431485</v>
      </c>
      <c r="J94" s="118">
        <f t="shared" si="13"/>
        <v>-0.17561320864949526</v>
      </c>
      <c r="K94" s="118">
        <v>2.6882476247515856</v>
      </c>
      <c r="L94" s="118">
        <f t="shared" si="14"/>
        <v>0.13125616540036855</v>
      </c>
    </row>
    <row r="95" spans="2:14" ht="15" hidden="1" customHeight="1" outlineLevel="1" x14ac:dyDescent="0.25">
      <c r="B95" s="73" t="s">
        <v>33</v>
      </c>
      <c r="C95" s="114">
        <v>7.8535863971272892</v>
      </c>
      <c r="D95" s="119"/>
      <c r="E95" s="115">
        <v>8.1999999999999993</v>
      </c>
      <c r="F95" s="115"/>
      <c r="G95" s="114">
        <v>8.43</v>
      </c>
      <c r="H95" s="119"/>
      <c r="I95" s="115">
        <v>8.01</v>
      </c>
      <c r="J95" s="115"/>
      <c r="K95" s="114">
        <v>2.72</v>
      </c>
      <c r="L95" s="119"/>
    </row>
    <row r="96" spans="2:14" ht="15" hidden="1" customHeight="1" outlineLevel="1" x14ac:dyDescent="0.25">
      <c r="B96" s="73" t="s">
        <v>34</v>
      </c>
      <c r="C96" s="114">
        <v>8.2904838198813042</v>
      </c>
      <c r="D96" s="119"/>
      <c r="E96" s="115">
        <v>8.6999999999999993</v>
      </c>
      <c r="F96" s="115"/>
      <c r="G96" s="114">
        <v>8.91</v>
      </c>
      <c r="H96" s="119"/>
      <c r="I96" s="115">
        <v>8.1999999999999993</v>
      </c>
      <c r="J96" s="115"/>
      <c r="K96" s="114">
        <v>2.5299999999999998</v>
      </c>
      <c r="L96" s="119"/>
    </row>
    <row r="97" spans="2:12" ht="15" hidden="1" customHeight="1" outlineLevel="1" x14ac:dyDescent="0.25">
      <c r="B97" s="73" t="s">
        <v>35</v>
      </c>
      <c r="C97" s="114">
        <v>7.5615202484548449</v>
      </c>
      <c r="D97" s="119"/>
      <c r="E97" s="115">
        <v>7.96</v>
      </c>
      <c r="F97" s="115"/>
      <c r="G97" s="114">
        <v>7.99</v>
      </c>
      <c r="H97" s="119"/>
      <c r="I97" s="115">
        <v>7.13</v>
      </c>
      <c r="J97" s="115"/>
      <c r="K97" s="114">
        <v>2.58</v>
      </c>
      <c r="L97" s="119"/>
    </row>
    <row r="98" spans="2:12" ht="15" hidden="1" customHeight="1" outlineLevel="1" x14ac:dyDescent="0.25">
      <c r="B98" s="73" t="s">
        <v>36</v>
      </c>
      <c r="C98" s="114">
        <v>7.5167569827946696</v>
      </c>
      <c r="D98" s="119"/>
      <c r="E98" s="115">
        <v>8.0500000000000007</v>
      </c>
      <c r="F98" s="115"/>
      <c r="G98" s="114">
        <v>8.2799999999999994</v>
      </c>
      <c r="H98" s="119"/>
      <c r="I98" s="115">
        <v>6.79</v>
      </c>
      <c r="J98" s="115"/>
      <c r="K98" s="114">
        <v>2.65</v>
      </c>
      <c r="L98" s="119"/>
    </row>
    <row r="99" spans="2:12" ht="15" hidden="1" customHeight="1" outlineLevel="1" x14ac:dyDescent="0.25">
      <c r="B99" s="73" t="s">
        <v>37</v>
      </c>
      <c r="C99" s="114">
        <v>8.5323330813003402</v>
      </c>
      <c r="D99" s="119"/>
      <c r="E99" s="115">
        <v>9.52</v>
      </c>
      <c r="F99" s="115"/>
      <c r="G99" s="114">
        <v>9.3699999999999992</v>
      </c>
      <c r="H99" s="119"/>
      <c r="I99" s="115">
        <v>6.95</v>
      </c>
      <c r="J99" s="115"/>
      <c r="K99" s="114">
        <v>2.93</v>
      </c>
      <c r="L99" s="119"/>
    </row>
    <row r="100" spans="2:12" ht="15" hidden="1" customHeight="1" outlineLevel="1" x14ac:dyDescent="0.25">
      <c r="B100" s="73" t="s">
        <v>38</v>
      </c>
      <c r="C100" s="114">
        <v>8.2857186935611935</v>
      </c>
      <c r="D100" s="119"/>
      <c r="E100" s="115">
        <v>9.09</v>
      </c>
      <c r="F100" s="115"/>
      <c r="G100" s="114">
        <v>9.44</v>
      </c>
      <c r="H100" s="119"/>
      <c r="I100" s="115">
        <v>6.89</v>
      </c>
      <c r="J100" s="115"/>
      <c r="K100" s="114">
        <v>2.4700000000000002</v>
      </c>
      <c r="L100" s="119"/>
    </row>
    <row r="101" spans="2:12" ht="15" hidden="1" customHeight="1" outlineLevel="1" x14ac:dyDescent="0.25">
      <c r="B101" s="73" t="s">
        <v>39</v>
      </c>
      <c r="C101" s="114">
        <v>7.4944380279404124</v>
      </c>
      <c r="D101" s="119"/>
      <c r="E101" s="115">
        <v>7.95</v>
      </c>
      <c r="F101" s="115"/>
      <c r="G101" s="114">
        <v>8.41</v>
      </c>
      <c r="H101" s="119"/>
      <c r="I101" s="115">
        <v>6.88</v>
      </c>
      <c r="J101" s="115"/>
      <c r="K101" s="114">
        <v>2.23</v>
      </c>
      <c r="L101" s="119"/>
    </row>
    <row r="102" spans="2:12" ht="15" hidden="1" customHeight="1" outlineLevel="1" x14ac:dyDescent="0.25">
      <c r="B102" s="73" t="s">
        <v>40</v>
      </c>
      <c r="C102" s="114">
        <v>7.9424678133252566</v>
      </c>
      <c r="D102" s="119"/>
      <c r="E102" s="115">
        <v>8.5399999999999991</v>
      </c>
      <c r="F102" s="115"/>
      <c r="G102" s="114">
        <v>8.68</v>
      </c>
      <c r="H102" s="119"/>
      <c r="I102" s="115">
        <v>7.35</v>
      </c>
      <c r="J102" s="115"/>
      <c r="K102" s="114">
        <v>2.34</v>
      </c>
      <c r="L102" s="119"/>
    </row>
    <row r="103" spans="2:12" ht="15" hidden="1" customHeight="1" outlineLevel="1" x14ac:dyDescent="0.25">
      <c r="B103" s="73" t="s">
        <v>41</v>
      </c>
      <c r="C103" s="114">
        <v>7.5197519854800294</v>
      </c>
      <c r="D103" s="119"/>
      <c r="E103" s="115">
        <v>8.08</v>
      </c>
      <c r="F103" s="115"/>
      <c r="G103" s="114">
        <v>7.94</v>
      </c>
      <c r="H103" s="119"/>
      <c r="I103" s="115">
        <v>6.95</v>
      </c>
      <c r="J103" s="115"/>
      <c r="K103" s="114">
        <v>2.69</v>
      </c>
      <c r="L103" s="119"/>
    </row>
    <row r="104" spans="2:12" ht="15" hidden="1" customHeight="1" outlineLevel="1" x14ac:dyDescent="0.25">
      <c r="B104" s="73" t="s">
        <v>42</v>
      </c>
      <c r="C104" s="114">
        <v>8.2385084387826346</v>
      </c>
      <c r="D104" s="119"/>
      <c r="E104" s="115">
        <v>8.58</v>
      </c>
      <c r="F104" s="115"/>
      <c r="G104" s="114">
        <v>8.6999999999999993</v>
      </c>
      <c r="H104" s="119"/>
      <c r="I104" s="115">
        <v>8.77</v>
      </c>
      <c r="J104" s="115"/>
      <c r="K104" s="114">
        <v>2.52</v>
      </c>
      <c r="L104" s="119"/>
    </row>
    <row r="105" spans="2:12" ht="15" hidden="1" customHeight="1" outlineLevel="1" x14ac:dyDescent="0.25">
      <c r="B105" s="73" t="s">
        <v>43</v>
      </c>
      <c r="C105" s="114">
        <v>8.4785502344567174</v>
      </c>
      <c r="D105" s="119"/>
      <c r="E105" s="115">
        <v>8.7799999999999994</v>
      </c>
      <c r="F105" s="115"/>
      <c r="G105" s="114">
        <v>9.16</v>
      </c>
      <c r="H105" s="119"/>
      <c r="I105" s="115">
        <v>8.93</v>
      </c>
      <c r="J105" s="115"/>
      <c r="K105" s="114">
        <v>2.75</v>
      </c>
      <c r="L105" s="119"/>
    </row>
    <row r="106" spans="2:12" ht="15" hidden="1" customHeight="1" outlineLevel="1" x14ac:dyDescent="0.25">
      <c r="B106" s="73" t="s">
        <v>44</v>
      </c>
      <c r="C106" s="114">
        <v>8.9218626246721655</v>
      </c>
      <c r="D106" s="119"/>
      <c r="E106" s="115">
        <v>9.59</v>
      </c>
      <c r="F106" s="115"/>
      <c r="G106" s="114">
        <v>8.91</v>
      </c>
      <c r="H106" s="119"/>
      <c r="I106" s="115">
        <v>9.4600000000000009</v>
      </c>
      <c r="J106" s="115"/>
      <c r="K106" s="114">
        <v>2.37</v>
      </c>
      <c r="L106" s="119"/>
    </row>
    <row r="107" spans="2:12" collapsed="1" x14ac:dyDescent="0.25">
      <c r="B107" s="33">
        <v>2006</v>
      </c>
      <c r="C107" s="118">
        <v>8.0514511706356231</v>
      </c>
      <c r="D107" s="120"/>
      <c r="E107" s="118">
        <v>8.5871512085156052</v>
      </c>
      <c r="F107" s="118"/>
      <c r="G107" s="118">
        <v>8.6815614716578047</v>
      </c>
      <c r="H107" s="121"/>
      <c r="I107" s="118">
        <v>7.5955197644926438</v>
      </c>
      <c r="J107" s="118"/>
      <c r="K107" s="118">
        <v>2.5569914593512171</v>
      </c>
      <c r="L107" s="121"/>
    </row>
    <row r="108" spans="2:12" ht="15" customHeight="1" x14ac:dyDescent="0.25">
      <c r="B108" s="218" t="s">
        <v>46</v>
      </c>
      <c r="C108" s="218"/>
      <c r="D108" s="218"/>
      <c r="E108" s="218"/>
      <c r="F108" s="218"/>
      <c r="G108" s="218"/>
      <c r="H108" s="218"/>
      <c r="I108" s="37"/>
      <c r="J108" s="37"/>
      <c r="K108" s="37"/>
      <c r="L108" s="37"/>
    </row>
  </sheetData>
  <mergeCells count="7">
    <mergeCell ref="B108:H108"/>
    <mergeCell ref="B5:L5"/>
    <mergeCell ref="C6:D6"/>
    <mergeCell ref="E6:F6"/>
    <mergeCell ref="G6:H6"/>
    <mergeCell ref="I6:J6"/>
    <mergeCell ref="K6:L6"/>
  </mergeCells>
  <hyperlinks>
    <hyperlink ref="N89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38" customWidth="1"/>
    <col min="2" max="2" width="24.7109375" style="38" customWidth="1"/>
    <col min="3" max="6" width="10.7109375" style="38" customWidth="1"/>
    <col min="7" max="12" width="11.42578125" style="38"/>
    <col min="13" max="13" width="14.42578125" style="38" customWidth="1"/>
    <col min="14" max="256" width="11.42578125" style="38"/>
    <col min="257" max="257" width="13.5703125" style="38" customWidth="1"/>
    <col min="258" max="258" width="35.7109375" style="38" customWidth="1"/>
    <col min="259" max="260" width="12.85546875" style="38" customWidth="1"/>
    <col min="261" max="261" width="13.7109375" style="38" customWidth="1"/>
    <col min="262" max="262" width="10.7109375" style="38" customWidth="1"/>
    <col min="263" max="268" width="11.42578125" style="38"/>
    <col min="269" max="269" width="14.42578125" style="38" customWidth="1"/>
    <col min="270" max="512" width="11.42578125" style="38"/>
    <col min="513" max="513" width="13.5703125" style="38" customWidth="1"/>
    <col min="514" max="514" width="35.7109375" style="38" customWidth="1"/>
    <col min="515" max="516" width="12.85546875" style="38" customWidth="1"/>
    <col min="517" max="517" width="13.7109375" style="38" customWidth="1"/>
    <col min="518" max="518" width="10.7109375" style="38" customWidth="1"/>
    <col min="519" max="524" width="11.42578125" style="38"/>
    <col min="525" max="525" width="14.42578125" style="38" customWidth="1"/>
    <col min="526" max="768" width="11.42578125" style="38"/>
    <col min="769" max="769" width="13.5703125" style="38" customWidth="1"/>
    <col min="770" max="770" width="35.7109375" style="38" customWidth="1"/>
    <col min="771" max="772" width="12.85546875" style="38" customWidth="1"/>
    <col min="773" max="773" width="13.7109375" style="38" customWidth="1"/>
    <col min="774" max="774" width="10.7109375" style="38" customWidth="1"/>
    <col min="775" max="780" width="11.42578125" style="38"/>
    <col min="781" max="781" width="14.42578125" style="38" customWidth="1"/>
    <col min="782" max="1024" width="11.42578125" style="38"/>
    <col min="1025" max="1025" width="13.5703125" style="38" customWidth="1"/>
    <col min="1026" max="1026" width="35.7109375" style="38" customWidth="1"/>
    <col min="1027" max="1028" width="12.85546875" style="38" customWidth="1"/>
    <col min="1029" max="1029" width="13.7109375" style="38" customWidth="1"/>
    <col min="1030" max="1030" width="10.7109375" style="38" customWidth="1"/>
    <col min="1031" max="1036" width="11.42578125" style="38"/>
    <col min="1037" max="1037" width="14.42578125" style="38" customWidth="1"/>
    <col min="1038" max="1280" width="11.42578125" style="38"/>
    <col min="1281" max="1281" width="13.5703125" style="38" customWidth="1"/>
    <col min="1282" max="1282" width="35.7109375" style="38" customWidth="1"/>
    <col min="1283" max="1284" width="12.85546875" style="38" customWidth="1"/>
    <col min="1285" max="1285" width="13.7109375" style="38" customWidth="1"/>
    <col min="1286" max="1286" width="10.7109375" style="38" customWidth="1"/>
    <col min="1287" max="1292" width="11.42578125" style="38"/>
    <col min="1293" max="1293" width="14.42578125" style="38" customWidth="1"/>
    <col min="1294" max="1536" width="11.42578125" style="38"/>
    <col min="1537" max="1537" width="13.5703125" style="38" customWidth="1"/>
    <col min="1538" max="1538" width="35.7109375" style="38" customWidth="1"/>
    <col min="1539" max="1540" width="12.85546875" style="38" customWidth="1"/>
    <col min="1541" max="1541" width="13.7109375" style="38" customWidth="1"/>
    <col min="1542" max="1542" width="10.7109375" style="38" customWidth="1"/>
    <col min="1543" max="1548" width="11.42578125" style="38"/>
    <col min="1549" max="1549" width="14.42578125" style="38" customWidth="1"/>
    <col min="1550" max="1792" width="11.42578125" style="38"/>
    <col min="1793" max="1793" width="13.5703125" style="38" customWidth="1"/>
    <col min="1794" max="1794" width="35.7109375" style="38" customWidth="1"/>
    <col min="1795" max="1796" width="12.85546875" style="38" customWidth="1"/>
    <col min="1797" max="1797" width="13.7109375" style="38" customWidth="1"/>
    <col min="1798" max="1798" width="10.7109375" style="38" customWidth="1"/>
    <col min="1799" max="1804" width="11.42578125" style="38"/>
    <col min="1805" max="1805" width="14.42578125" style="38" customWidth="1"/>
    <col min="1806" max="2048" width="11.42578125" style="38"/>
    <col min="2049" max="2049" width="13.5703125" style="38" customWidth="1"/>
    <col min="2050" max="2050" width="35.7109375" style="38" customWidth="1"/>
    <col min="2051" max="2052" width="12.85546875" style="38" customWidth="1"/>
    <col min="2053" max="2053" width="13.7109375" style="38" customWidth="1"/>
    <col min="2054" max="2054" width="10.7109375" style="38" customWidth="1"/>
    <col min="2055" max="2060" width="11.42578125" style="38"/>
    <col min="2061" max="2061" width="14.42578125" style="38" customWidth="1"/>
    <col min="2062" max="2304" width="11.42578125" style="38"/>
    <col min="2305" max="2305" width="13.5703125" style="38" customWidth="1"/>
    <col min="2306" max="2306" width="35.7109375" style="38" customWidth="1"/>
    <col min="2307" max="2308" width="12.85546875" style="38" customWidth="1"/>
    <col min="2309" max="2309" width="13.7109375" style="38" customWidth="1"/>
    <col min="2310" max="2310" width="10.7109375" style="38" customWidth="1"/>
    <col min="2311" max="2316" width="11.42578125" style="38"/>
    <col min="2317" max="2317" width="14.42578125" style="38" customWidth="1"/>
    <col min="2318" max="2560" width="11.42578125" style="38"/>
    <col min="2561" max="2561" width="13.5703125" style="38" customWidth="1"/>
    <col min="2562" max="2562" width="35.7109375" style="38" customWidth="1"/>
    <col min="2563" max="2564" width="12.85546875" style="38" customWidth="1"/>
    <col min="2565" max="2565" width="13.7109375" style="38" customWidth="1"/>
    <col min="2566" max="2566" width="10.7109375" style="38" customWidth="1"/>
    <col min="2567" max="2572" width="11.42578125" style="38"/>
    <col min="2573" max="2573" width="14.42578125" style="38" customWidth="1"/>
    <col min="2574" max="2816" width="11.42578125" style="38"/>
    <col min="2817" max="2817" width="13.5703125" style="38" customWidth="1"/>
    <col min="2818" max="2818" width="35.7109375" style="38" customWidth="1"/>
    <col min="2819" max="2820" width="12.85546875" style="38" customWidth="1"/>
    <col min="2821" max="2821" width="13.7109375" style="38" customWidth="1"/>
    <col min="2822" max="2822" width="10.7109375" style="38" customWidth="1"/>
    <col min="2823" max="2828" width="11.42578125" style="38"/>
    <col min="2829" max="2829" width="14.42578125" style="38" customWidth="1"/>
    <col min="2830" max="3072" width="11.42578125" style="38"/>
    <col min="3073" max="3073" width="13.5703125" style="38" customWidth="1"/>
    <col min="3074" max="3074" width="35.7109375" style="38" customWidth="1"/>
    <col min="3075" max="3076" width="12.85546875" style="38" customWidth="1"/>
    <col min="3077" max="3077" width="13.7109375" style="38" customWidth="1"/>
    <col min="3078" max="3078" width="10.7109375" style="38" customWidth="1"/>
    <col min="3079" max="3084" width="11.42578125" style="38"/>
    <col min="3085" max="3085" width="14.42578125" style="38" customWidth="1"/>
    <col min="3086" max="3328" width="11.42578125" style="38"/>
    <col min="3329" max="3329" width="13.5703125" style="38" customWidth="1"/>
    <col min="3330" max="3330" width="35.7109375" style="38" customWidth="1"/>
    <col min="3331" max="3332" width="12.85546875" style="38" customWidth="1"/>
    <col min="3333" max="3333" width="13.7109375" style="38" customWidth="1"/>
    <col min="3334" max="3334" width="10.7109375" style="38" customWidth="1"/>
    <col min="3335" max="3340" width="11.42578125" style="38"/>
    <col min="3341" max="3341" width="14.42578125" style="38" customWidth="1"/>
    <col min="3342" max="3584" width="11.42578125" style="38"/>
    <col min="3585" max="3585" width="13.5703125" style="38" customWidth="1"/>
    <col min="3586" max="3586" width="35.7109375" style="38" customWidth="1"/>
    <col min="3587" max="3588" width="12.85546875" style="38" customWidth="1"/>
    <col min="3589" max="3589" width="13.7109375" style="38" customWidth="1"/>
    <col min="3590" max="3590" width="10.7109375" style="38" customWidth="1"/>
    <col min="3591" max="3596" width="11.42578125" style="38"/>
    <col min="3597" max="3597" width="14.42578125" style="38" customWidth="1"/>
    <col min="3598" max="3840" width="11.42578125" style="38"/>
    <col min="3841" max="3841" width="13.5703125" style="38" customWidth="1"/>
    <col min="3842" max="3842" width="35.7109375" style="38" customWidth="1"/>
    <col min="3843" max="3844" width="12.85546875" style="38" customWidth="1"/>
    <col min="3845" max="3845" width="13.7109375" style="38" customWidth="1"/>
    <col min="3846" max="3846" width="10.7109375" style="38" customWidth="1"/>
    <col min="3847" max="3852" width="11.42578125" style="38"/>
    <col min="3853" max="3853" width="14.42578125" style="38" customWidth="1"/>
    <col min="3854" max="4096" width="11.42578125" style="38"/>
    <col min="4097" max="4097" width="13.5703125" style="38" customWidth="1"/>
    <col min="4098" max="4098" width="35.7109375" style="38" customWidth="1"/>
    <col min="4099" max="4100" width="12.85546875" style="38" customWidth="1"/>
    <col min="4101" max="4101" width="13.7109375" style="38" customWidth="1"/>
    <col min="4102" max="4102" width="10.7109375" style="38" customWidth="1"/>
    <col min="4103" max="4108" width="11.42578125" style="38"/>
    <col min="4109" max="4109" width="14.42578125" style="38" customWidth="1"/>
    <col min="4110" max="4352" width="11.42578125" style="38"/>
    <col min="4353" max="4353" width="13.5703125" style="38" customWidth="1"/>
    <col min="4354" max="4354" width="35.7109375" style="38" customWidth="1"/>
    <col min="4355" max="4356" width="12.85546875" style="38" customWidth="1"/>
    <col min="4357" max="4357" width="13.7109375" style="38" customWidth="1"/>
    <col min="4358" max="4358" width="10.7109375" style="38" customWidth="1"/>
    <col min="4359" max="4364" width="11.42578125" style="38"/>
    <col min="4365" max="4365" width="14.42578125" style="38" customWidth="1"/>
    <col min="4366" max="4608" width="11.42578125" style="38"/>
    <col min="4609" max="4609" width="13.5703125" style="38" customWidth="1"/>
    <col min="4610" max="4610" width="35.7109375" style="38" customWidth="1"/>
    <col min="4611" max="4612" width="12.85546875" style="38" customWidth="1"/>
    <col min="4613" max="4613" width="13.7109375" style="38" customWidth="1"/>
    <col min="4614" max="4614" width="10.7109375" style="38" customWidth="1"/>
    <col min="4615" max="4620" width="11.42578125" style="38"/>
    <col min="4621" max="4621" width="14.42578125" style="38" customWidth="1"/>
    <col min="4622" max="4864" width="11.42578125" style="38"/>
    <col min="4865" max="4865" width="13.5703125" style="38" customWidth="1"/>
    <col min="4866" max="4866" width="35.7109375" style="38" customWidth="1"/>
    <col min="4867" max="4868" width="12.85546875" style="38" customWidth="1"/>
    <col min="4869" max="4869" width="13.7109375" style="38" customWidth="1"/>
    <col min="4870" max="4870" width="10.7109375" style="38" customWidth="1"/>
    <col min="4871" max="4876" width="11.42578125" style="38"/>
    <col min="4877" max="4877" width="14.42578125" style="38" customWidth="1"/>
    <col min="4878" max="5120" width="11.42578125" style="38"/>
    <col min="5121" max="5121" width="13.5703125" style="38" customWidth="1"/>
    <col min="5122" max="5122" width="35.7109375" style="38" customWidth="1"/>
    <col min="5123" max="5124" width="12.85546875" style="38" customWidth="1"/>
    <col min="5125" max="5125" width="13.7109375" style="38" customWidth="1"/>
    <col min="5126" max="5126" width="10.7109375" style="38" customWidth="1"/>
    <col min="5127" max="5132" width="11.42578125" style="38"/>
    <col min="5133" max="5133" width="14.42578125" style="38" customWidth="1"/>
    <col min="5134" max="5376" width="11.42578125" style="38"/>
    <col min="5377" max="5377" width="13.5703125" style="38" customWidth="1"/>
    <col min="5378" max="5378" width="35.7109375" style="38" customWidth="1"/>
    <col min="5379" max="5380" width="12.85546875" style="38" customWidth="1"/>
    <col min="5381" max="5381" width="13.7109375" style="38" customWidth="1"/>
    <col min="5382" max="5382" width="10.7109375" style="38" customWidth="1"/>
    <col min="5383" max="5388" width="11.42578125" style="38"/>
    <col min="5389" max="5389" width="14.42578125" style="38" customWidth="1"/>
    <col min="5390" max="5632" width="11.42578125" style="38"/>
    <col min="5633" max="5633" width="13.5703125" style="38" customWidth="1"/>
    <col min="5634" max="5634" width="35.7109375" style="38" customWidth="1"/>
    <col min="5635" max="5636" width="12.85546875" style="38" customWidth="1"/>
    <col min="5637" max="5637" width="13.7109375" style="38" customWidth="1"/>
    <col min="5638" max="5638" width="10.7109375" style="38" customWidth="1"/>
    <col min="5639" max="5644" width="11.42578125" style="38"/>
    <col min="5645" max="5645" width="14.42578125" style="38" customWidth="1"/>
    <col min="5646" max="5888" width="11.42578125" style="38"/>
    <col min="5889" max="5889" width="13.5703125" style="38" customWidth="1"/>
    <col min="5890" max="5890" width="35.7109375" style="38" customWidth="1"/>
    <col min="5891" max="5892" width="12.85546875" style="38" customWidth="1"/>
    <col min="5893" max="5893" width="13.7109375" style="38" customWidth="1"/>
    <col min="5894" max="5894" width="10.7109375" style="38" customWidth="1"/>
    <col min="5895" max="5900" width="11.42578125" style="38"/>
    <col min="5901" max="5901" width="14.42578125" style="38" customWidth="1"/>
    <col min="5902" max="6144" width="11.42578125" style="38"/>
    <col min="6145" max="6145" width="13.5703125" style="38" customWidth="1"/>
    <col min="6146" max="6146" width="35.7109375" style="38" customWidth="1"/>
    <col min="6147" max="6148" width="12.85546875" style="38" customWidth="1"/>
    <col min="6149" max="6149" width="13.7109375" style="38" customWidth="1"/>
    <col min="6150" max="6150" width="10.7109375" style="38" customWidth="1"/>
    <col min="6151" max="6156" width="11.42578125" style="38"/>
    <col min="6157" max="6157" width="14.42578125" style="38" customWidth="1"/>
    <col min="6158" max="6400" width="11.42578125" style="38"/>
    <col min="6401" max="6401" width="13.5703125" style="38" customWidth="1"/>
    <col min="6402" max="6402" width="35.7109375" style="38" customWidth="1"/>
    <col min="6403" max="6404" width="12.85546875" style="38" customWidth="1"/>
    <col min="6405" max="6405" width="13.7109375" style="38" customWidth="1"/>
    <col min="6406" max="6406" width="10.7109375" style="38" customWidth="1"/>
    <col min="6407" max="6412" width="11.42578125" style="38"/>
    <col min="6413" max="6413" width="14.42578125" style="38" customWidth="1"/>
    <col min="6414" max="6656" width="11.42578125" style="38"/>
    <col min="6657" max="6657" width="13.5703125" style="38" customWidth="1"/>
    <col min="6658" max="6658" width="35.7109375" style="38" customWidth="1"/>
    <col min="6659" max="6660" width="12.85546875" style="38" customWidth="1"/>
    <col min="6661" max="6661" width="13.7109375" style="38" customWidth="1"/>
    <col min="6662" max="6662" width="10.7109375" style="38" customWidth="1"/>
    <col min="6663" max="6668" width="11.42578125" style="38"/>
    <col min="6669" max="6669" width="14.42578125" style="38" customWidth="1"/>
    <col min="6670" max="6912" width="11.42578125" style="38"/>
    <col min="6913" max="6913" width="13.5703125" style="38" customWidth="1"/>
    <col min="6914" max="6914" width="35.7109375" style="38" customWidth="1"/>
    <col min="6915" max="6916" width="12.85546875" style="38" customWidth="1"/>
    <col min="6917" max="6917" width="13.7109375" style="38" customWidth="1"/>
    <col min="6918" max="6918" width="10.7109375" style="38" customWidth="1"/>
    <col min="6919" max="6924" width="11.42578125" style="38"/>
    <col min="6925" max="6925" width="14.42578125" style="38" customWidth="1"/>
    <col min="6926" max="7168" width="11.42578125" style="38"/>
    <col min="7169" max="7169" width="13.5703125" style="38" customWidth="1"/>
    <col min="7170" max="7170" width="35.7109375" style="38" customWidth="1"/>
    <col min="7171" max="7172" width="12.85546875" style="38" customWidth="1"/>
    <col min="7173" max="7173" width="13.7109375" style="38" customWidth="1"/>
    <col min="7174" max="7174" width="10.7109375" style="38" customWidth="1"/>
    <col min="7175" max="7180" width="11.42578125" style="38"/>
    <col min="7181" max="7181" width="14.42578125" style="38" customWidth="1"/>
    <col min="7182" max="7424" width="11.42578125" style="38"/>
    <col min="7425" max="7425" width="13.5703125" style="38" customWidth="1"/>
    <col min="7426" max="7426" width="35.7109375" style="38" customWidth="1"/>
    <col min="7427" max="7428" width="12.85546875" style="38" customWidth="1"/>
    <col min="7429" max="7429" width="13.7109375" style="38" customWidth="1"/>
    <col min="7430" max="7430" width="10.7109375" style="38" customWidth="1"/>
    <col min="7431" max="7436" width="11.42578125" style="38"/>
    <col min="7437" max="7437" width="14.42578125" style="38" customWidth="1"/>
    <col min="7438" max="7680" width="11.42578125" style="38"/>
    <col min="7681" max="7681" width="13.5703125" style="38" customWidth="1"/>
    <col min="7682" max="7682" width="35.7109375" style="38" customWidth="1"/>
    <col min="7683" max="7684" width="12.85546875" style="38" customWidth="1"/>
    <col min="7685" max="7685" width="13.7109375" style="38" customWidth="1"/>
    <col min="7686" max="7686" width="10.7109375" style="38" customWidth="1"/>
    <col min="7687" max="7692" width="11.42578125" style="38"/>
    <col min="7693" max="7693" width="14.42578125" style="38" customWidth="1"/>
    <col min="7694" max="7936" width="11.42578125" style="38"/>
    <col min="7937" max="7937" width="13.5703125" style="38" customWidth="1"/>
    <col min="7938" max="7938" width="35.7109375" style="38" customWidth="1"/>
    <col min="7939" max="7940" width="12.85546875" style="38" customWidth="1"/>
    <col min="7941" max="7941" width="13.7109375" style="38" customWidth="1"/>
    <col min="7942" max="7942" width="10.7109375" style="38" customWidth="1"/>
    <col min="7943" max="7948" width="11.42578125" style="38"/>
    <col min="7949" max="7949" width="14.42578125" style="38" customWidth="1"/>
    <col min="7950" max="8192" width="11.42578125" style="38"/>
    <col min="8193" max="8193" width="13.5703125" style="38" customWidth="1"/>
    <col min="8194" max="8194" width="35.7109375" style="38" customWidth="1"/>
    <col min="8195" max="8196" width="12.85546875" style="38" customWidth="1"/>
    <col min="8197" max="8197" width="13.7109375" style="38" customWidth="1"/>
    <col min="8198" max="8198" width="10.7109375" style="38" customWidth="1"/>
    <col min="8199" max="8204" width="11.42578125" style="38"/>
    <col min="8205" max="8205" width="14.42578125" style="38" customWidth="1"/>
    <col min="8206" max="8448" width="11.42578125" style="38"/>
    <col min="8449" max="8449" width="13.5703125" style="38" customWidth="1"/>
    <col min="8450" max="8450" width="35.7109375" style="38" customWidth="1"/>
    <col min="8451" max="8452" width="12.85546875" style="38" customWidth="1"/>
    <col min="8453" max="8453" width="13.7109375" style="38" customWidth="1"/>
    <col min="8454" max="8454" width="10.7109375" style="38" customWidth="1"/>
    <col min="8455" max="8460" width="11.42578125" style="38"/>
    <col min="8461" max="8461" width="14.42578125" style="38" customWidth="1"/>
    <col min="8462" max="8704" width="11.42578125" style="38"/>
    <col min="8705" max="8705" width="13.5703125" style="38" customWidth="1"/>
    <col min="8706" max="8706" width="35.7109375" style="38" customWidth="1"/>
    <col min="8707" max="8708" width="12.85546875" style="38" customWidth="1"/>
    <col min="8709" max="8709" width="13.7109375" style="38" customWidth="1"/>
    <col min="8710" max="8710" width="10.7109375" style="38" customWidth="1"/>
    <col min="8711" max="8716" width="11.42578125" style="38"/>
    <col min="8717" max="8717" width="14.42578125" style="38" customWidth="1"/>
    <col min="8718" max="8960" width="11.42578125" style="38"/>
    <col min="8961" max="8961" width="13.5703125" style="38" customWidth="1"/>
    <col min="8962" max="8962" width="35.7109375" style="38" customWidth="1"/>
    <col min="8963" max="8964" width="12.85546875" style="38" customWidth="1"/>
    <col min="8965" max="8965" width="13.7109375" style="38" customWidth="1"/>
    <col min="8966" max="8966" width="10.7109375" style="38" customWidth="1"/>
    <col min="8967" max="8972" width="11.42578125" style="38"/>
    <col min="8973" max="8973" width="14.42578125" style="38" customWidth="1"/>
    <col min="8974" max="9216" width="11.42578125" style="38"/>
    <col min="9217" max="9217" width="13.5703125" style="38" customWidth="1"/>
    <col min="9218" max="9218" width="35.7109375" style="38" customWidth="1"/>
    <col min="9219" max="9220" width="12.85546875" style="38" customWidth="1"/>
    <col min="9221" max="9221" width="13.7109375" style="38" customWidth="1"/>
    <col min="9222" max="9222" width="10.7109375" style="38" customWidth="1"/>
    <col min="9223" max="9228" width="11.42578125" style="38"/>
    <col min="9229" max="9229" width="14.42578125" style="38" customWidth="1"/>
    <col min="9230" max="9472" width="11.42578125" style="38"/>
    <col min="9473" max="9473" width="13.5703125" style="38" customWidth="1"/>
    <col min="9474" max="9474" width="35.7109375" style="38" customWidth="1"/>
    <col min="9475" max="9476" width="12.85546875" style="38" customWidth="1"/>
    <col min="9477" max="9477" width="13.7109375" style="38" customWidth="1"/>
    <col min="9478" max="9478" width="10.7109375" style="38" customWidth="1"/>
    <col min="9479" max="9484" width="11.42578125" style="38"/>
    <col min="9485" max="9485" width="14.42578125" style="38" customWidth="1"/>
    <col min="9486" max="9728" width="11.42578125" style="38"/>
    <col min="9729" max="9729" width="13.5703125" style="38" customWidth="1"/>
    <col min="9730" max="9730" width="35.7109375" style="38" customWidth="1"/>
    <col min="9731" max="9732" width="12.85546875" style="38" customWidth="1"/>
    <col min="9733" max="9733" width="13.7109375" style="38" customWidth="1"/>
    <col min="9734" max="9734" width="10.7109375" style="38" customWidth="1"/>
    <col min="9735" max="9740" width="11.42578125" style="38"/>
    <col min="9741" max="9741" width="14.42578125" style="38" customWidth="1"/>
    <col min="9742" max="9984" width="11.42578125" style="38"/>
    <col min="9985" max="9985" width="13.5703125" style="38" customWidth="1"/>
    <col min="9986" max="9986" width="35.7109375" style="38" customWidth="1"/>
    <col min="9987" max="9988" width="12.85546875" style="38" customWidth="1"/>
    <col min="9989" max="9989" width="13.7109375" style="38" customWidth="1"/>
    <col min="9990" max="9990" width="10.7109375" style="38" customWidth="1"/>
    <col min="9991" max="9996" width="11.42578125" style="38"/>
    <col min="9997" max="9997" width="14.42578125" style="38" customWidth="1"/>
    <col min="9998" max="10240" width="11.42578125" style="38"/>
    <col min="10241" max="10241" width="13.5703125" style="38" customWidth="1"/>
    <col min="10242" max="10242" width="35.7109375" style="38" customWidth="1"/>
    <col min="10243" max="10244" width="12.85546875" style="38" customWidth="1"/>
    <col min="10245" max="10245" width="13.7109375" style="38" customWidth="1"/>
    <col min="10246" max="10246" width="10.7109375" style="38" customWidth="1"/>
    <col min="10247" max="10252" width="11.42578125" style="38"/>
    <col min="10253" max="10253" width="14.42578125" style="38" customWidth="1"/>
    <col min="10254" max="10496" width="11.42578125" style="38"/>
    <col min="10497" max="10497" width="13.5703125" style="38" customWidth="1"/>
    <col min="10498" max="10498" width="35.7109375" style="38" customWidth="1"/>
    <col min="10499" max="10500" width="12.85546875" style="38" customWidth="1"/>
    <col min="10501" max="10501" width="13.7109375" style="38" customWidth="1"/>
    <col min="10502" max="10502" width="10.7109375" style="38" customWidth="1"/>
    <col min="10503" max="10508" width="11.42578125" style="38"/>
    <col min="10509" max="10509" width="14.42578125" style="38" customWidth="1"/>
    <col min="10510" max="10752" width="11.42578125" style="38"/>
    <col min="10753" max="10753" width="13.5703125" style="38" customWidth="1"/>
    <col min="10754" max="10754" width="35.7109375" style="38" customWidth="1"/>
    <col min="10755" max="10756" width="12.85546875" style="38" customWidth="1"/>
    <col min="10757" max="10757" width="13.7109375" style="38" customWidth="1"/>
    <col min="10758" max="10758" width="10.7109375" style="38" customWidth="1"/>
    <col min="10759" max="10764" width="11.42578125" style="38"/>
    <col min="10765" max="10765" width="14.42578125" style="38" customWidth="1"/>
    <col min="10766" max="11008" width="11.42578125" style="38"/>
    <col min="11009" max="11009" width="13.5703125" style="38" customWidth="1"/>
    <col min="11010" max="11010" width="35.7109375" style="38" customWidth="1"/>
    <col min="11011" max="11012" width="12.85546875" style="38" customWidth="1"/>
    <col min="11013" max="11013" width="13.7109375" style="38" customWidth="1"/>
    <col min="11014" max="11014" width="10.7109375" style="38" customWidth="1"/>
    <col min="11015" max="11020" width="11.42578125" style="38"/>
    <col min="11021" max="11021" width="14.42578125" style="38" customWidth="1"/>
    <col min="11022" max="11264" width="11.42578125" style="38"/>
    <col min="11265" max="11265" width="13.5703125" style="38" customWidth="1"/>
    <col min="11266" max="11266" width="35.7109375" style="38" customWidth="1"/>
    <col min="11267" max="11268" width="12.85546875" style="38" customWidth="1"/>
    <col min="11269" max="11269" width="13.7109375" style="38" customWidth="1"/>
    <col min="11270" max="11270" width="10.7109375" style="38" customWidth="1"/>
    <col min="11271" max="11276" width="11.42578125" style="38"/>
    <col min="11277" max="11277" width="14.42578125" style="38" customWidth="1"/>
    <col min="11278" max="11520" width="11.42578125" style="38"/>
    <col min="11521" max="11521" width="13.5703125" style="38" customWidth="1"/>
    <col min="11522" max="11522" width="35.7109375" style="38" customWidth="1"/>
    <col min="11523" max="11524" width="12.85546875" style="38" customWidth="1"/>
    <col min="11525" max="11525" width="13.7109375" style="38" customWidth="1"/>
    <col min="11526" max="11526" width="10.7109375" style="38" customWidth="1"/>
    <col min="11527" max="11532" width="11.42578125" style="38"/>
    <col min="11533" max="11533" width="14.42578125" style="38" customWidth="1"/>
    <col min="11534" max="11776" width="11.42578125" style="38"/>
    <col min="11777" max="11777" width="13.5703125" style="38" customWidth="1"/>
    <col min="11778" max="11778" width="35.7109375" style="38" customWidth="1"/>
    <col min="11779" max="11780" width="12.85546875" style="38" customWidth="1"/>
    <col min="11781" max="11781" width="13.7109375" style="38" customWidth="1"/>
    <col min="11782" max="11782" width="10.7109375" style="38" customWidth="1"/>
    <col min="11783" max="11788" width="11.42578125" style="38"/>
    <col min="11789" max="11789" width="14.42578125" style="38" customWidth="1"/>
    <col min="11790" max="12032" width="11.42578125" style="38"/>
    <col min="12033" max="12033" width="13.5703125" style="38" customWidth="1"/>
    <col min="12034" max="12034" width="35.7109375" style="38" customWidth="1"/>
    <col min="12035" max="12036" width="12.85546875" style="38" customWidth="1"/>
    <col min="12037" max="12037" width="13.7109375" style="38" customWidth="1"/>
    <col min="12038" max="12038" width="10.7109375" style="38" customWidth="1"/>
    <col min="12039" max="12044" width="11.42578125" style="38"/>
    <col min="12045" max="12045" width="14.42578125" style="38" customWidth="1"/>
    <col min="12046" max="12288" width="11.42578125" style="38"/>
    <col min="12289" max="12289" width="13.5703125" style="38" customWidth="1"/>
    <col min="12290" max="12290" width="35.7109375" style="38" customWidth="1"/>
    <col min="12291" max="12292" width="12.85546875" style="38" customWidth="1"/>
    <col min="12293" max="12293" width="13.7109375" style="38" customWidth="1"/>
    <col min="12294" max="12294" width="10.7109375" style="38" customWidth="1"/>
    <col min="12295" max="12300" width="11.42578125" style="38"/>
    <col min="12301" max="12301" width="14.42578125" style="38" customWidth="1"/>
    <col min="12302" max="12544" width="11.42578125" style="38"/>
    <col min="12545" max="12545" width="13.5703125" style="38" customWidth="1"/>
    <col min="12546" max="12546" width="35.7109375" style="38" customWidth="1"/>
    <col min="12547" max="12548" width="12.85546875" style="38" customWidth="1"/>
    <col min="12549" max="12549" width="13.7109375" style="38" customWidth="1"/>
    <col min="12550" max="12550" width="10.7109375" style="38" customWidth="1"/>
    <col min="12551" max="12556" width="11.42578125" style="38"/>
    <col min="12557" max="12557" width="14.42578125" style="38" customWidth="1"/>
    <col min="12558" max="12800" width="11.42578125" style="38"/>
    <col min="12801" max="12801" width="13.5703125" style="38" customWidth="1"/>
    <col min="12802" max="12802" width="35.7109375" style="38" customWidth="1"/>
    <col min="12803" max="12804" width="12.85546875" style="38" customWidth="1"/>
    <col min="12805" max="12805" width="13.7109375" style="38" customWidth="1"/>
    <col min="12806" max="12806" width="10.7109375" style="38" customWidth="1"/>
    <col min="12807" max="12812" width="11.42578125" style="38"/>
    <col min="12813" max="12813" width="14.42578125" style="38" customWidth="1"/>
    <col min="12814" max="13056" width="11.42578125" style="38"/>
    <col min="13057" max="13057" width="13.5703125" style="38" customWidth="1"/>
    <col min="13058" max="13058" width="35.7109375" style="38" customWidth="1"/>
    <col min="13059" max="13060" width="12.85546875" style="38" customWidth="1"/>
    <col min="13061" max="13061" width="13.7109375" style="38" customWidth="1"/>
    <col min="13062" max="13062" width="10.7109375" style="38" customWidth="1"/>
    <col min="13063" max="13068" width="11.42578125" style="38"/>
    <col min="13069" max="13069" width="14.42578125" style="38" customWidth="1"/>
    <col min="13070" max="13312" width="11.42578125" style="38"/>
    <col min="13313" max="13313" width="13.5703125" style="38" customWidth="1"/>
    <col min="13314" max="13314" width="35.7109375" style="38" customWidth="1"/>
    <col min="13315" max="13316" width="12.85546875" style="38" customWidth="1"/>
    <col min="13317" max="13317" width="13.7109375" style="38" customWidth="1"/>
    <col min="13318" max="13318" width="10.7109375" style="38" customWidth="1"/>
    <col min="13319" max="13324" width="11.42578125" style="38"/>
    <col min="13325" max="13325" width="14.42578125" style="38" customWidth="1"/>
    <col min="13326" max="13568" width="11.42578125" style="38"/>
    <col min="13569" max="13569" width="13.5703125" style="38" customWidth="1"/>
    <col min="13570" max="13570" width="35.7109375" style="38" customWidth="1"/>
    <col min="13571" max="13572" width="12.85546875" style="38" customWidth="1"/>
    <col min="13573" max="13573" width="13.7109375" style="38" customWidth="1"/>
    <col min="13574" max="13574" width="10.7109375" style="38" customWidth="1"/>
    <col min="13575" max="13580" width="11.42578125" style="38"/>
    <col min="13581" max="13581" width="14.42578125" style="38" customWidth="1"/>
    <col min="13582" max="13824" width="11.42578125" style="38"/>
    <col min="13825" max="13825" width="13.5703125" style="38" customWidth="1"/>
    <col min="13826" max="13826" width="35.7109375" style="38" customWidth="1"/>
    <col min="13827" max="13828" width="12.85546875" style="38" customWidth="1"/>
    <col min="13829" max="13829" width="13.7109375" style="38" customWidth="1"/>
    <col min="13830" max="13830" width="10.7109375" style="38" customWidth="1"/>
    <col min="13831" max="13836" width="11.42578125" style="38"/>
    <col min="13837" max="13837" width="14.42578125" style="38" customWidth="1"/>
    <col min="13838" max="14080" width="11.42578125" style="38"/>
    <col min="14081" max="14081" width="13.5703125" style="38" customWidth="1"/>
    <col min="14082" max="14082" width="35.7109375" style="38" customWidth="1"/>
    <col min="14083" max="14084" width="12.85546875" style="38" customWidth="1"/>
    <col min="14085" max="14085" width="13.7109375" style="38" customWidth="1"/>
    <col min="14086" max="14086" width="10.7109375" style="38" customWidth="1"/>
    <col min="14087" max="14092" width="11.42578125" style="38"/>
    <col min="14093" max="14093" width="14.42578125" style="38" customWidth="1"/>
    <col min="14094" max="14336" width="11.42578125" style="38"/>
    <col min="14337" max="14337" width="13.5703125" style="38" customWidth="1"/>
    <col min="14338" max="14338" width="35.7109375" style="38" customWidth="1"/>
    <col min="14339" max="14340" width="12.85546875" style="38" customWidth="1"/>
    <col min="14341" max="14341" width="13.7109375" style="38" customWidth="1"/>
    <col min="14342" max="14342" width="10.7109375" style="38" customWidth="1"/>
    <col min="14343" max="14348" width="11.42578125" style="38"/>
    <col min="14349" max="14349" width="14.42578125" style="38" customWidth="1"/>
    <col min="14350" max="14592" width="11.42578125" style="38"/>
    <col min="14593" max="14593" width="13.5703125" style="38" customWidth="1"/>
    <col min="14594" max="14594" width="35.7109375" style="38" customWidth="1"/>
    <col min="14595" max="14596" width="12.85546875" style="38" customWidth="1"/>
    <col min="14597" max="14597" width="13.7109375" style="38" customWidth="1"/>
    <col min="14598" max="14598" width="10.7109375" style="38" customWidth="1"/>
    <col min="14599" max="14604" width="11.42578125" style="38"/>
    <col min="14605" max="14605" width="14.42578125" style="38" customWidth="1"/>
    <col min="14606" max="14848" width="11.42578125" style="38"/>
    <col min="14849" max="14849" width="13.5703125" style="38" customWidth="1"/>
    <col min="14850" max="14850" width="35.7109375" style="38" customWidth="1"/>
    <col min="14851" max="14852" width="12.85546875" style="38" customWidth="1"/>
    <col min="14853" max="14853" width="13.7109375" style="38" customWidth="1"/>
    <col min="14854" max="14854" width="10.7109375" style="38" customWidth="1"/>
    <col min="14855" max="14860" width="11.42578125" style="38"/>
    <col min="14861" max="14861" width="14.42578125" style="38" customWidth="1"/>
    <col min="14862" max="15104" width="11.42578125" style="38"/>
    <col min="15105" max="15105" width="13.5703125" style="38" customWidth="1"/>
    <col min="15106" max="15106" width="35.7109375" style="38" customWidth="1"/>
    <col min="15107" max="15108" width="12.85546875" style="38" customWidth="1"/>
    <col min="15109" max="15109" width="13.7109375" style="38" customWidth="1"/>
    <col min="15110" max="15110" width="10.7109375" style="38" customWidth="1"/>
    <col min="15111" max="15116" width="11.42578125" style="38"/>
    <col min="15117" max="15117" width="14.42578125" style="38" customWidth="1"/>
    <col min="15118" max="15360" width="11.42578125" style="38"/>
    <col min="15361" max="15361" width="13.5703125" style="38" customWidth="1"/>
    <col min="15362" max="15362" width="35.7109375" style="38" customWidth="1"/>
    <col min="15363" max="15364" width="12.85546875" style="38" customWidth="1"/>
    <col min="15365" max="15365" width="13.7109375" style="38" customWidth="1"/>
    <col min="15366" max="15366" width="10.7109375" style="38" customWidth="1"/>
    <col min="15367" max="15372" width="11.42578125" style="38"/>
    <col min="15373" max="15373" width="14.42578125" style="38" customWidth="1"/>
    <col min="15374" max="15616" width="11.42578125" style="38"/>
    <col min="15617" max="15617" width="13.5703125" style="38" customWidth="1"/>
    <col min="15618" max="15618" width="35.7109375" style="38" customWidth="1"/>
    <col min="15619" max="15620" width="12.85546875" style="38" customWidth="1"/>
    <col min="15621" max="15621" width="13.7109375" style="38" customWidth="1"/>
    <col min="15622" max="15622" width="10.7109375" style="38" customWidth="1"/>
    <col min="15623" max="15628" width="11.42578125" style="38"/>
    <col min="15629" max="15629" width="14.42578125" style="38" customWidth="1"/>
    <col min="15630" max="15872" width="11.42578125" style="38"/>
    <col min="15873" max="15873" width="13.5703125" style="38" customWidth="1"/>
    <col min="15874" max="15874" width="35.7109375" style="38" customWidth="1"/>
    <col min="15875" max="15876" width="12.85546875" style="38" customWidth="1"/>
    <col min="15877" max="15877" width="13.7109375" style="38" customWidth="1"/>
    <col min="15878" max="15878" width="10.7109375" style="38" customWidth="1"/>
    <col min="15879" max="15884" width="11.42578125" style="38"/>
    <col min="15885" max="15885" width="14.42578125" style="38" customWidth="1"/>
    <col min="15886" max="16128" width="11.42578125" style="38"/>
    <col min="16129" max="16129" width="13.5703125" style="38" customWidth="1"/>
    <col min="16130" max="16130" width="35.7109375" style="38" customWidth="1"/>
    <col min="16131" max="16132" width="12.85546875" style="38" customWidth="1"/>
    <col min="16133" max="16133" width="13.7109375" style="38" customWidth="1"/>
    <col min="16134" max="16134" width="10.7109375" style="38" customWidth="1"/>
    <col min="16135" max="16140" width="11.42578125" style="38"/>
    <col min="16141" max="16141" width="14.42578125" style="38" customWidth="1"/>
    <col min="16142" max="16384" width="11.42578125" style="38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225" t="s">
        <v>105</v>
      </c>
      <c r="C5" s="225"/>
      <c r="D5" s="225"/>
      <c r="E5" s="225"/>
    </row>
    <row r="6" spans="2:5" ht="49.5" customHeight="1" x14ac:dyDescent="0.25">
      <c r="B6" s="59" t="s">
        <v>48</v>
      </c>
      <c r="C6" s="40" t="str">
        <f>actualizaciones!A3</f>
        <v>acum. agosto 2012</v>
      </c>
      <c r="D6" s="40" t="str">
        <f>actualizaciones!A2</f>
        <v>acum. agosto 2013</v>
      </c>
      <c r="E6" s="94" t="s">
        <v>106</v>
      </c>
    </row>
    <row r="7" spans="2:5" ht="15" customHeight="1" x14ac:dyDescent="0.25">
      <c r="B7" s="95" t="s">
        <v>51</v>
      </c>
      <c r="C7" s="96"/>
      <c r="D7" s="96"/>
      <c r="E7" s="96"/>
    </row>
    <row r="8" spans="2:5" ht="15" customHeight="1" x14ac:dyDescent="0.2">
      <c r="B8" s="97" t="s">
        <v>107</v>
      </c>
      <c r="C8" s="98">
        <v>7.820893111152265</v>
      </c>
      <c r="D8" s="98">
        <v>7.7752532302472463</v>
      </c>
      <c r="E8" s="122">
        <f>D8-C8</f>
        <v>-4.5639880905018693E-2</v>
      </c>
    </row>
    <row r="9" spans="2:5" ht="15" customHeight="1" x14ac:dyDescent="0.2">
      <c r="B9" s="100" t="s">
        <v>108</v>
      </c>
      <c r="C9" s="101">
        <v>7.3943385386451208</v>
      </c>
      <c r="D9" s="101">
        <v>7.3959310839696677</v>
      </c>
      <c r="E9" s="123">
        <f>D9-C9</f>
        <v>1.5925453245468901E-3</v>
      </c>
    </row>
    <row r="10" spans="2:5" ht="15" customHeight="1" x14ac:dyDescent="0.2">
      <c r="B10" s="100" t="s">
        <v>109</v>
      </c>
      <c r="C10" s="101">
        <v>8.6038513899106857</v>
      </c>
      <c r="D10" s="101">
        <v>8.4679841781221619</v>
      </c>
      <c r="E10" s="123">
        <f>D10-C10</f>
        <v>-0.13586721178852379</v>
      </c>
    </row>
    <row r="11" spans="2:5" ht="15" customHeight="1" x14ac:dyDescent="0.25">
      <c r="B11" s="95" t="s">
        <v>55</v>
      </c>
      <c r="C11" s="104"/>
      <c r="D11" s="104"/>
      <c r="E11" s="124"/>
    </row>
    <row r="12" spans="2:5" ht="15" customHeight="1" x14ac:dyDescent="0.2">
      <c r="B12" s="97" t="s">
        <v>107</v>
      </c>
      <c r="C12" s="98">
        <v>8.2958149441705871</v>
      </c>
      <c r="D12" s="98">
        <v>8.2519756878073931</v>
      </c>
      <c r="E12" s="122">
        <f>D12-C12</f>
        <v>-4.3839256363193968E-2</v>
      </c>
    </row>
    <row r="13" spans="2:5" ht="15" customHeight="1" x14ac:dyDescent="0.2">
      <c r="B13" s="100" t="s">
        <v>108</v>
      </c>
      <c r="C13" s="101">
        <v>7.9587517340715941</v>
      </c>
      <c r="D13" s="101">
        <v>8.0258077043424265</v>
      </c>
      <c r="E13" s="123">
        <f>D13-C13</f>
        <v>6.7055970270832432E-2</v>
      </c>
    </row>
    <row r="14" spans="2:5" ht="15" customHeight="1" x14ac:dyDescent="0.2">
      <c r="B14" s="100" t="s">
        <v>109</v>
      </c>
      <c r="C14" s="101">
        <v>9.076324993499794</v>
      </c>
      <c r="D14" s="101">
        <v>8.7664234192669941</v>
      </c>
      <c r="E14" s="123">
        <f>D14-C14</f>
        <v>-0.30990157423279996</v>
      </c>
    </row>
    <row r="15" spans="2:5" ht="15" customHeight="1" x14ac:dyDescent="0.25">
      <c r="B15" s="95" t="s">
        <v>56</v>
      </c>
      <c r="C15" s="104"/>
      <c r="D15" s="104"/>
      <c r="E15" s="124"/>
    </row>
    <row r="16" spans="2:5" ht="15" customHeight="1" x14ac:dyDescent="0.2">
      <c r="B16" s="97" t="s">
        <v>107</v>
      </c>
      <c r="C16" s="98">
        <v>8.4968161655360408</v>
      </c>
      <c r="D16" s="98">
        <v>8.3771244905864535</v>
      </c>
      <c r="E16" s="122">
        <f>D16-C16</f>
        <v>-0.11969167494958732</v>
      </c>
    </row>
    <row r="17" spans="2:12" ht="15" customHeight="1" x14ac:dyDescent="0.2">
      <c r="B17" s="100" t="s">
        <v>108</v>
      </c>
      <c r="C17" s="101">
        <v>8.4002973861324151</v>
      </c>
      <c r="D17" s="101">
        <v>8.3047298987929352</v>
      </c>
      <c r="E17" s="123">
        <f>D17-C17</f>
        <v>-9.556748733947984E-2</v>
      </c>
    </row>
    <row r="18" spans="2:12" ht="15" customHeight="1" x14ac:dyDescent="0.2">
      <c r="B18" s="100" t="s">
        <v>109</v>
      </c>
      <c r="C18" s="101">
        <v>8.5889129735840442</v>
      </c>
      <c r="D18" s="101">
        <v>8.4480056092569633</v>
      </c>
      <c r="E18" s="123">
        <f>D18-C18</f>
        <v>-0.14090736432708084</v>
      </c>
    </row>
    <row r="19" spans="2:12" ht="15" customHeight="1" x14ac:dyDescent="0.25">
      <c r="B19" s="95" t="s">
        <v>57</v>
      </c>
      <c r="C19" s="104"/>
      <c r="D19" s="104"/>
      <c r="E19" s="124"/>
    </row>
    <row r="20" spans="2:12" ht="15" customHeight="1" x14ac:dyDescent="0.2">
      <c r="B20" s="97" t="s">
        <v>107</v>
      </c>
      <c r="C20" s="98">
        <v>7.6981870185190449</v>
      </c>
      <c r="D20" s="98">
        <v>7.3895971755706471</v>
      </c>
      <c r="E20" s="122">
        <f>D20-C20</f>
        <v>-0.30858984294839775</v>
      </c>
    </row>
    <row r="21" spans="2:12" ht="15" customHeight="1" x14ac:dyDescent="0.2">
      <c r="B21" s="100" t="s">
        <v>108</v>
      </c>
      <c r="C21" s="101">
        <v>7.5725370672602814</v>
      </c>
      <c r="D21" s="101">
        <v>7.3217029404986995</v>
      </c>
      <c r="E21" s="123">
        <f>D21-C21</f>
        <v>-0.2508341267615819</v>
      </c>
    </row>
    <row r="22" spans="2:12" ht="15" customHeight="1" x14ac:dyDescent="0.2">
      <c r="B22" s="100" t="s">
        <v>109</v>
      </c>
      <c r="C22" s="101">
        <v>8.0924975794264817</v>
      </c>
      <c r="D22" s="101">
        <v>7.5787710707295748</v>
      </c>
      <c r="E22" s="123">
        <f>D22-C22</f>
        <v>-0.51372650869690695</v>
      </c>
    </row>
    <row r="23" spans="2:12" ht="15" customHeight="1" x14ac:dyDescent="0.25">
      <c r="B23" s="95" t="s">
        <v>58</v>
      </c>
      <c r="C23" s="104"/>
      <c r="D23" s="104"/>
      <c r="E23" s="124"/>
    </row>
    <row r="24" spans="2:12" ht="15" customHeight="1" x14ac:dyDescent="0.2">
      <c r="B24" s="97" t="s">
        <v>107</v>
      </c>
      <c r="C24" s="98">
        <v>2.2485936706104375</v>
      </c>
      <c r="D24" s="98">
        <v>2.2031347193383621</v>
      </c>
      <c r="E24" s="122">
        <f>D24-C24</f>
        <v>-4.5458951272075332E-2</v>
      </c>
    </row>
    <row r="25" spans="2:12" ht="15" customHeight="1" x14ac:dyDescent="0.2">
      <c r="B25" s="100" t="s">
        <v>108</v>
      </c>
      <c r="C25" s="101">
        <v>2.2485936706104375</v>
      </c>
      <c r="D25" s="101">
        <v>2.2031347193383621</v>
      </c>
      <c r="E25" s="123">
        <f>D25-C25</f>
        <v>-4.5458951272075332E-2</v>
      </c>
    </row>
    <row r="26" spans="2:12" ht="15" customHeight="1" x14ac:dyDescent="0.2">
      <c r="B26" s="100" t="s">
        <v>109</v>
      </c>
      <c r="C26" s="101" t="s">
        <v>86</v>
      </c>
      <c r="D26" s="101" t="s">
        <v>86</v>
      </c>
      <c r="E26" s="123" t="s">
        <v>86</v>
      </c>
    </row>
    <row r="27" spans="2:12" ht="15" customHeight="1" x14ac:dyDescent="0.25">
      <c r="B27" s="226" t="s">
        <v>110</v>
      </c>
      <c r="C27" s="226"/>
      <c r="D27" s="226"/>
      <c r="E27" s="226"/>
    </row>
    <row r="28" spans="2:12" ht="15" customHeight="1" thickBot="1" x14ac:dyDescent="0.3"/>
    <row r="29" spans="2:12" ht="30" customHeight="1" thickBot="1" x14ac:dyDescent="0.3">
      <c r="B29" s="56"/>
      <c r="C29" s="56"/>
      <c r="D29" s="56"/>
      <c r="E29" s="36" t="s">
        <v>45</v>
      </c>
      <c r="F29" s="56"/>
      <c r="G29" s="56"/>
      <c r="H29" s="56"/>
      <c r="I29" s="56"/>
      <c r="J29" s="56"/>
      <c r="K29" s="56"/>
      <c r="L29" s="56"/>
    </row>
  </sheetData>
  <mergeCells count="2">
    <mergeCell ref="B5:E5"/>
    <mergeCell ref="B27:E27"/>
  </mergeCells>
  <hyperlinks>
    <hyperlink ref="E29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38" customWidth="1"/>
    <col min="2" max="2" width="12.7109375" style="38" customWidth="1"/>
    <col min="3" max="18" width="11.42578125" style="38"/>
    <col min="19" max="19" width="10.7109375" style="38" customWidth="1"/>
    <col min="20" max="25" width="11.42578125" style="38"/>
    <col min="26" max="26" width="14.42578125" style="38" customWidth="1"/>
    <col min="27" max="256" width="11.42578125" style="38"/>
    <col min="257" max="257" width="15.7109375" style="38" customWidth="1"/>
    <col min="258" max="258" width="12.7109375" style="38" customWidth="1"/>
    <col min="259" max="274" width="11.42578125" style="38"/>
    <col min="275" max="275" width="10.7109375" style="38" customWidth="1"/>
    <col min="276" max="281" width="11.42578125" style="38"/>
    <col min="282" max="282" width="14.42578125" style="38" customWidth="1"/>
    <col min="283" max="512" width="11.42578125" style="38"/>
    <col min="513" max="513" width="15.7109375" style="38" customWidth="1"/>
    <col min="514" max="514" width="12.7109375" style="38" customWidth="1"/>
    <col min="515" max="530" width="11.42578125" style="38"/>
    <col min="531" max="531" width="10.7109375" style="38" customWidth="1"/>
    <col min="532" max="537" width="11.42578125" style="38"/>
    <col min="538" max="538" width="14.42578125" style="38" customWidth="1"/>
    <col min="539" max="768" width="11.42578125" style="38"/>
    <col min="769" max="769" width="15.7109375" style="38" customWidth="1"/>
    <col min="770" max="770" width="12.7109375" style="38" customWidth="1"/>
    <col min="771" max="786" width="11.42578125" style="38"/>
    <col min="787" max="787" width="10.7109375" style="38" customWidth="1"/>
    <col min="788" max="793" width="11.42578125" style="38"/>
    <col min="794" max="794" width="14.42578125" style="38" customWidth="1"/>
    <col min="795" max="1024" width="11.42578125" style="38"/>
    <col min="1025" max="1025" width="15.7109375" style="38" customWidth="1"/>
    <col min="1026" max="1026" width="12.7109375" style="38" customWidth="1"/>
    <col min="1027" max="1042" width="11.42578125" style="38"/>
    <col min="1043" max="1043" width="10.7109375" style="38" customWidth="1"/>
    <col min="1044" max="1049" width="11.42578125" style="38"/>
    <col min="1050" max="1050" width="14.42578125" style="38" customWidth="1"/>
    <col min="1051" max="1280" width="11.42578125" style="38"/>
    <col min="1281" max="1281" width="15.7109375" style="38" customWidth="1"/>
    <col min="1282" max="1282" width="12.7109375" style="38" customWidth="1"/>
    <col min="1283" max="1298" width="11.42578125" style="38"/>
    <col min="1299" max="1299" width="10.7109375" style="38" customWidth="1"/>
    <col min="1300" max="1305" width="11.42578125" style="38"/>
    <col min="1306" max="1306" width="14.42578125" style="38" customWidth="1"/>
    <col min="1307" max="1536" width="11.42578125" style="38"/>
    <col min="1537" max="1537" width="15.7109375" style="38" customWidth="1"/>
    <col min="1538" max="1538" width="12.7109375" style="38" customWidth="1"/>
    <col min="1539" max="1554" width="11.42578125" style="38"/>
    <col min="1555" max="1555" width="10.7109375" style="38" customWidth="1"/>
    <col min="1556" max="1561" width="11.42578125" style="38"/>
    <col min="1562" max="1562" width="14.42578125" style="38" customWidth="1"/>
    <col min="1563" max="1792" width="11.42578125" style="38"/>
    <col min="1793" max="1793" width="15.7109375" style="38" customWidth="1"/>
    <col min="1794" max="1794" width="12.7109375" style="38" customWidth="1"/>
    <col min="1795" max="1810" width="11.42578125" style="38"/>
    <col min="1811" max="1811" width="10.7109375" style="38" customWidth="1"/>
    <col min="1812" max="1817" width="11.42578125" style="38"/>
    <col min="1818" max="1818" width="14.42578125" style="38" customWidth="1"/>
    <col min="1819" max="2048" width="11.42578125" style="38"/>
    <col min="2049" max="2049" width="15.7109375" style="38" customWidth="1"/>
    <col min="2050" max="2050" width="12.7109375" style="38" customWidth="1"/>
    <col min="2051" max="2066" width="11.42578125" style="38"/>
    <col min="2067" max="2067" width="10.7109375" style="38" customWidth="1"/>
    <col min="2068" max="2073" width="11.42578125" style="38"/>
    <col min="2074" max="2074" width="14.42578125" style="38" customWidth="1"/>
    <col min="2075" max="2304" width="11.42578125" style="38"/>
    <col min="2305" max="2305" width="15.7109375" style="38" customWidth="1"/>
    <col min="2306" max="2306" width="12.7109375" style="38" customWidth="1"/>
    <col min="2307" max="2322" width="11.42578125" style="38"/>
    <col min="2323" max="2323" width="10.7109375" style="38" customWidth="1"/>
    <col min="2324" max="2329" width="11.42578125" style="38"/>
    <col min="2330" max="2330" width="14.42578125" style="38" customWidth="1"/>
    <col min="2331" max="2560" width="11.42578125" style="38"/>
    <col min="2561" max="2561" width="15.7109375" style="38" customWidth="1"/>
    <col min="2562" max="2562" width="12.7109375" style="38" customWidth="1"/>
    <col min="2563" max="2578" width="11.42578125" style="38"/>
    <col min="2579" max="2579" width="10.7109375" style="38" customWidth="1"/>
    <col min="2580" max="2585" width="11.42578125" style="38"/>
    <col min="2586" max="2586" width="14.42578125" style="38" customWidth="1"/>
    <col min="2587" max="2816" width="11.42578125" style="38"/>
    <col min="2817" max="2817" width="15.7109375" style="38" customWidth="1"/>
    <col min="2818" max="2818" width="12.7109375" style="38" customWidth="1"/>
    <col min="2819" max="2834" width="11.42578125" style="38"/>
    <col min="2835" max="2835" width="10.7109375" style="38" customWidth="1"/>
    <col min="2836" max="2841" width="11.42578125" style="38"/>
    <col min="2842" max="2842" width="14.42578125" style="38" customWidth="1"/>
    <col min="2843" max="3072" width="11.42578125" style="38"/>
    <col min="3073" max="3073" width="15.7109375" style="38" customWidth="1"/>
    <col min="3074" max="3074" width="12.7109375" style="38" customWidth="1"/>
    <col min="3075" max="3090" width="11.42578125" style="38"/>
    <col min="3091" max="3091" width="10.7109375" style="38" customWidth="1"/>
    <col min="3092" max="3097" width="11.42578125" style="38"/>
    <col min="3098" max="3098" width="14.42578125" style="38" customWidth="1"/>
    <col min="3099" max="3328" width="11.42578125" style="38"/>
    <col min="3329" max="3329" width="15.7109375" style="38" customWidth="1"/>
    <col min="3330" max="3330" width="12.7109375" style="38" customWidth="1"/>
    <col min="3331" max="3346" width="11.42578125" style="38"/>
    <col min="3347" max="3347" width="10.7109375" style="38" customWidth="1"/>
    <col min="3348" max="3353" width="11.42578125" style="38"/>
    <col min="3354" max="3354" width="14.42578125" style="38" customWidth="1"/>
    <col min="3355" max="3584" width="11.42578125" style="38"/>
    <col min="3585" max="3585" width="15.7109375" style="38" customWidth="1"/>
    <col min="3586" max="3586" width="12.7109375" style="38" customWidth="1"/>
    <col min="3587" max="3602" width="11.42578125" style="38"/>
    <col min="3603" max="3603" width="10.7109375" style="38" customWidth="1"/>
    <col min="3604" max="3609" width="11.42578125" style="38"/>
    <col min="3610" max="3610" width="14.42578125" style="38" customWidth="1"/>
    <col min="3611" max="3840" width="11.42578125" style="38"/>
    <col min="3841" max="3841" width="15.7109375" style="38" customWidth="1"/>
    <col min="3842" max="3842" width="12.7109375" style="38" customWidth="1"/>
    <col min="3843" max="3858" width="11.42578125" style="38"/>
    <col min="3859" max="3859" width="10.7109375" style="38" customWidth="1"/>
    <col min="3860" max="3865" width="11.42578125" style="38"/>
    <col min="3866" max="3866" width="14.42578125" style="38" customWidth="1"/>
    <col min="3867" max="4096" width="11.42578125" style="38"/>
    <col min="4097" max="4097" width="15.7109375" style="38" customWidth="1"/>
    <col min="4098" max="4098" width="12.7109375" style="38" customWidth="1"/>
    <col min="4099" max="4114" width="11.42578125" style="38"/>
    <col min="4115" max="4115" width="10.7109375" style="38" customWidth="1"/>
    <col min="4116" max="4121" width="11.42578125" style="38"/>
    <col min="4122" max="4122" width="14.42578125" style="38" customWidth="1"/>
    <col min="4123" max="4352" width="11.42578125" style="38"/>
    <col min="4353" max="4353" width="15.7109375" style="38" customWidth="1"/>
    <col min="4354" max="4354" width="12.7109375" style="38" customWidth="1"/>
    <col min="4355" max="4370" width="11.42578125" style="38"/>
    <col min="4371" max="4371" width="10.7109375" style="38" customWidth="1"/>
    <col min="4372" max="4377" width="11.42578125" style="38"/>
    <col min="4378" max="4378" width="14.42578125" style="38" customWidth="1"/>
    <col min="4379" max="4608" width="11.42578125" style="38"/>
    <col min="4609" max="4609" width="15.7109375" style="38" customWidth="1"/>
    <col min="4610" max="4610" width="12.7109375" style="38" customWidth="1"/>
    <col min="4611" max="4626" width="11.42578125" style="38"/>
    <col min="4627" max="4627" width="10.7109375" style="38" customWidth="1"/>
    <col min="4628" max="4633" width="11.42578125" style="38"/>
    <col min="4634" max="4634" width="14.42578125" style="38" customWidth="1"/>
    <col min="4635" max="4864" width="11.42578125" style="38"/>
    <col min="4865" max="4865" width="15.7109375" style="38" customWidth="1"/>
    <col min="4866" max="4866" width="12.7109375" style="38" customWidth="1"/>
    <col min="4867" max="4882" width="11.42578125" style="38"/>
    <col min="4883" max="4883" width="10.7109375" style="38" customWidth="1"/>
    <col min="4884" max="4889" width="11.42578125" style="38"/>
    <col min="4890" max="4890" width="14.42578125" style="38" customWidth="1"/>
    <col min="4891" max="5120" width="11.42578125" style="38"/>
    <col min="5121" max="5121" width="15.7109375" style="38" customWidth="1"/>
    <col min="5122" max="5122" width="12.7109375" style="38" customWidth="1"/>
    <col min="5123" max="5138" width="11.42578125" style="38"/>
    <col min="5139" max="5139" width="10.7109375" style="38" customWidth="1"/>
    <col min="5140" max="5145" width="11.42578125" style="38"/>
    <col min="5146" max="5146" width="14.42578125" style="38" customWidth="1"/>
    <col min="5147" max="5376" width="11.42578125" style="38"/>
    <col min="5377" max="5377" width="15.7109375" style="38" customWidth="1"/>
    <col min="5378" max="5378" width="12.7109375" style="38" customWidth="1"/>
    <col min="5379" max="5394" width="11.42578125" style="38"/>
    <col min="5395" max="5395" width="10.7109375" style="38" customWidth="1"/>
    <col min="5396" max="5401" width="11.42578125" style="38"/>
    <col min="5402" max="5402" width="14.42578125" style="38" customWidth="1"/>
    <col min="5403" max="5632" width="11.42578125" style="38"/>
    <col min="5633" max="5633" width="15.7109375" style="38" customWidth="1"/>
    <col min="5634" max="5634" width="12.7109375" style="38" customWidth="1"/>
    <col min="5635" max="5650" width="11.42578125" style="38"/>
    <col min="5651" max="5651" width="10.7109375" style="38" customWidth="1"/>
    <col min="5652" max="5657" width="11.42578125" style="38"/>
    <col min="5658" max="5658" width="14.42578125" style="38" customWidth="1"/>
    <col min="5659" max="5888" width="11.42578125" style="38"/>
    <col min="5889" max="5889" width="15.7109375" style="38" customWidth="1"/>
    <col min="5890" max="5890" width="12.7109375" style="38" customWidth="1"/>
    <col min="5891" max="5906" width="11.42578125" style="38"/>
    <col min="5907" max="5907" width="10.7109375" style="38" customWidth="1"/>
    <col min="5908" max="5913" width="11.42578125" style="38"/>
    <col min="5914" max="5914" width="14.42578125" style="38" customWidth="1"/>
    <col min="5915" max="6144" width="11.42578125" style="38"/>
    <col min="6145" max="6145" width="15.7109375" style="38" customWidth="1"/>
    <col min="6146" max="6146" width="12.7109375" style="38" customWidth="1"/>
    <col min="6147" max="6162" width="11.42578125" style="38"/>
    <col min="6163" max="6163" width="10.7109375" style="38" customWidth="1"/>
    <col min="6164" max="6169" width="11.42578125" style="38"/>
    <col min="6170" max="6170" width="14.42578125" style="38" customWidth="1"/>
    <col min="6171" max="6400" width="11.42578125" style="38"/>
    <col min="6401" max="6401" width="15.7109375" style="38" customWidth="1"/>
    <col min="6402" max="6402" width="12.7109375" style="38" customWidth="1"/>
    <col min="6403" max="6418" width="11.42578125" style="38"/>
    <col min="6419" max="6419" width="10.7109375" style="38" customWidth="1"/>
    <col min="6420" max="6425" width="11.42578125" style="38"/>
    <col min="6426" max="6426" width="14.42578125" style="38" customWidth="1"/>
    <col min="6427" max="6656" width="11.42578125" style="38"/>
    <col min="6657" max="6657" width="15.7109375" style="38" customWidth="1"/>
    <col min="6658" max="6658" width="12.7109375" style="38" customWidth="1"/>
    <col min="6659" max="6674" width="11.42578125" style="38"/>
    <col min="6675" max="6675" width="10.7109375" style="38" customWidth="1"/>
    <col min="6676" max="6681" width="11.42578125" style="38"/>
    <col min="6682" max="6682" width="14.42578125" style="38" customWidth="1"/>
    <col min="6683" max="6912" width="11.42578125" style="38"/>
    <col min="6913" max="6913" width="15.7109375" style="38" customWidth="1"/>
    <col min="6914" max="6914" width="12.7109375" style="38" customWidth="1"/>
    <col min="6915" max="6930" width="11.42578125" style="38"/>
    <col min="6931" max="6931" width="10.7109375" style="38" customWidth="1"/>
    <col min="6932" max="6937" width="11.42578125" style="38"/>
    <col min="6938" max="6938" width="14.42578125" style="38" customWidth="1"/>
    <col min="6939" max="7168" width="11.42578125" style="38"/>
    <col min="7169" max="7169" width="15.7109375" style="38" customWidth="1"/>
    <col min="7170" max="7170" width="12.7109375" style="38" customWidth="1"/>
    <col min="7171" max="7186" width="11.42578125" style="38"/>
    <col min="7187" max="7187" width="10.7109375" style="38" customWidth="1"/>
    <col min="7188" max="7193" width="11.42578125" style="38"/>
    <col min="7194" max="7194" width="14.42578125" style="38" customWidth="1"/>
    <col min="7195" max="7424" width="11.42578125" style="38"/>
    <col min="7425" max="7425" width="15.7109375" style="38" customWidth="1"/>
    <col min="7426" max="7426" width="12.7109375" style="38" customWidth="1"/>
    <col min="7427" max="7442" width="11.42578125" style="38"/>
    <col min="7443" max="7443" width="10.7109375" style="38" customWidth="1"/>
    <col min="7444" max="7449" width="11.42578125" style="38"/>
    <col min="7450" max="7450" width="14.42578125" style="38" customWidth="1"/>
    <col min="7451" max="7680" width="11.42578125" style="38"/>
    <col min="7681" max="7681" width="15.7109375" style="38" customWidth="1"/>
    <col min="7682" max="7682" width="12.7109375" style="38" customWidth="1"/>
    <col min="7683" max="7698" width="11.42578125" style="38"/>
    <col min="7699" max="7699" width="10.7109375" style="38" customWidth="1"/>
    <col min="7700" max="7705" width="11.42578125" style="38"/>
    <col min="7706" max="7706" width="14.42578125" style="38" customWidth="1"/>
    <col min="7707" max="7936" width="11.42578125" style="38"/>
    <col min="7937" max="7937" width="15.7109375" style="38" customWidth="1"/>
    <col min="7938" max="7938" width="12.7109375" style="38" customWidth="1"/>
    <col min="7939" max="7954" width="11.42578125" style="38"/>
    <col min="7955" max="7955" width="10.7109375" style="38" customWidth="1"/>
    <col min="7956" max="7961" width="11.42578125" style="38"/>
    <col min="7962" max="7962" width="14.42578125" style="38" customWidth="1"/>
    <col min="7963" max="8192" width="11.42578125" style="38"/>
    <col min="8193" max="8193" width="15.7109375" style="38" customWidth="1"/>
    <col min="8194" max="8194" width="12.7109375" style="38" customWidth="1"/>
    <col min="8195" max="8210" width="11.42578125" style="38"/>
    <col min="8211" max="8211" width="10.7109375" style="38" customWidth="1"/>
    <col min="8212" max="8217" width="11.42578125" style="38"/>
    <col min="8218" max="8218" width="14.42578125" style="38" customWidth="1"/>
    <col min="8219" max="8448" width="11.42578125" style="38"/>
    <col min="8449" max="8449" width="15.7109375" style="38" customWidth="1"/>
    <col min="8450" max="8450" width="12.7109375" style="38" customWidth="1"/>
    <col min="8451" max="8466" width="11.42578125" style="38"/>
    <col min="8467" max="8467" width="10.7109375" style="38" customWidth="1"/>
    <col min="8468" max="8473" width="11.42578125" style="38"/>
    <col min="8474" max="8474" width="14.42578125" style="38" customWidth="1"/>
    <col min="8475" max="8704" width="11.42578125" style="38"/>
    <col min="8705" max="8705" width="15.7109375" style="38" customWidth="1"/>
    <col min="8706" max="8706" width="12.7109375" style="38" customWidth="1"/>
    <col min="8707" max="8722" width="11.42578125" style="38"/>
    <col min="8723" max="8723" width="10.7109375" style="38" customWidth="1"/>
    <col min="8724" max="8729" width="11.42578125" style="38"/>
    <col min="8730" max="8730" width="14.42578125" style="38" customWidth="1"/>
    <col min="8731" max="8960" width="11.42578125" style="38"/>
    <col min="8961" max="8961" width="15.7109375" style="38" customWidth="1"/>
    <col min="8962" max="8962" width="12.7109375" style="38" customWidth="1"/>
    <col min="8963" max="8978" width="11.42578125" style="38"/>
    <col min="8979" max="8979" width="10.7109375" style="38" customWidth="1"/>
    <col min="8980" max="8985" width="11.42578125" style="38"/>
    <col min="8986" max="8986" width="14.42578125" style="38" customWidth="1"/>
    <col min="8987" max="9216" width="11.42578125" style="38"/>
    <col min="9217" max="9217" width="15.7109375" style="38" customWidth="1"/>
    <col min="9218" max="9218" width="12.7109375" style="38" customWidth="1"/>
    <col min="9219" max="9234" width="11.42578125" style="38"/>
    <col min="9235" max="9235" width="10.7109375" style="38" customWidth="1"/>
    <col min="9236" max="9241" width="11.42578125" style="38"/>
    <col min="9242" max="9242" width="14.42578125" style="38" customWidth="1"/>
    <col min="9243" max="9472" width="11.42578125" style="38"/>
    <col min="9473" max="9473" width="15.7109375" style="38" customWidth="1"/>
    <col min="9474" max="9474" width="12.7109375" style="38" customWidth="1"/>
    <col min="9475" max="9490" width="11.42578125" style="38"/>
    <col min="9491" max="9491" width="10.7109375" style="38" customWidth="1"/>
    <col min="9492" max="9497" width="11.42578125" style="38"/>
    <col min="9498" max="9498" width="14.42578125" style="38" customWidth="1"/>
    <col min="9499" max="9728" width="11.42578125" style="38"/>
    <col min="9729" max="9729" width="15.7109375" style="38" customWidth="1"/>
    <col min="9730" max="9730" width="12.7109375" style="38" customWidth="1"/>
    <col min="9731" max="9746" width="11.42578125" style="38"/>
    <col min="9747" max="9747" width="10.7109375" style="38" customWidth="1"/>
    <col min="9748" max="9753" width="11.42578125" style="38"/>
    <col min="9754" max="9754" width="14.42578125" style="38" customWidth="1"/>
    <col min="9755" max="9984" width="11.42578125" style="38"/>
    <col min="9985" max="9985" width="15.7109375" style="38" customWidth="1"/>
    <col min="9986" max="9986" width="12.7109375" style="38" customWidth="1"/>
    <col min="9987" max="10002" width="11.42578125" style="38"/>
    <col min="10003" max="10003" width="10.7109375" style="38" customWidth="1"/>
    <col min="10004" max="10009" width="11.42578125" style="38"/>
    <col min="10010" max="10010" width="14.42578125" style="38" customWidth="1"/>
    <col min="10011" max="10240" width="11.42578125" style="38"/>
    <col min="10241" max="10241" width="15.7109375" style="38" customWidth="1"/>
    <col min="10242" max="10242" width="12.7109375" style="38" customWidth="1"/>
    <col min="10243" max="10258" width="11.42578125" style="38"/>
    <col min="10259" max="10259" width="10.7109375" style="38" customWidth="1"/>
    <col min="10260" max="10265" width="11.42578125" style="38"/>
    <col min="10266" max="10266" width="14.42578125" style="38" customWidth="1"/>
    <col min="10267" max="10496" width="11.42578125" style="38"/>
    <col min="10497" max="10497" width="15.7109375" style="38" customWidth="1"/>
    <col min="10498" max="10498" width="12.7109375" style="38" customWidth="1"/>
    <col min="10499" max="10514" width="11.42578125" style="38"/>
    <col min="10515" max="10515" width="10.7109375" style="38" customWidth="1"/>
    <col min="10516" max="10521" width="11.42578125" style="38"/>
    <col min="10522" max="10522" width="14.42578125" style="38" customWidth="1"/>
    <col min="10523" max="10752" width="11.42578125" style="38"/>
    <col min="10753" max="10753" width="15.7109375" style="38" customWidth="1"/>
    <col min="10754" max="10754" width="12.7109375" style="38" customWidth="1"/>
    <col min="10755" max="10770" width="11.42578125" style="38"/>
    <col min="10771" max="10771" width="10.7109375" style="38" customWidth="1"/>
    <col min="10772" max="10777" width="11.42578125" style="38"/>
    <col min="10778" max="10778" width="14.42578125" style="38" customWidth="1"/>
    <col min="10779" max="11008" width="11.42578125" style="38"/>
    <col min="11009" max="11009" width="15.7109375" style="38" customWidth="1"/>
    <col min="11010" max="11010" width="12.7109375" style="38" customWidth="1"/>
    <col min="11011" max="11026" width="11.42578125" style="38"/>
    <col min="11027" max="11027" width="10.7109375" style="38" customWidth="1"/>
    <col min="11028" max="11033" width="11.42578125" style="38"/>
    <col min="11034" max="11034" width="14.42578125" style="38" customWidth="1"/>
    <col min="11035" max="11264" width="11.42578125" style="38"/>
    <col min="11265" max="11265" width="15.7109375" style="38" customWidth="1"/>
    <col min="11266" max="11266" width="12.7109375" style="38" customWidth="1"/>
    <col min="11267" max="11282" width="11.42578125" style="38"/>
    <col min="11283" max="11283" width="10.7109375" style="38" customWidth="1"/>
    <col min="11284" max="11289" width="11.42578125" style="38"/>
    <col min="11290" max="11290" width="14.42578125" style="38" customWidth="1"/>
    <col min="11291" max="11520" width="11.42578125" style="38"/>
    <col min="11521" max="11521" width="15.7109375" style="38" customWidth="1"/>
    <col min="11522" max="11522" width="12.7109375" style="38" customWidth="1"/>
    <col min="11523" max="11538" width="11.42578125" style="38"/>
    <col min="11539" max="11539" width="10.7109375" style="38" customWidth="1"/>
    <col min="11540" max="11545" width="11.42578125" style="38"/>
    <col min="11546" max="11546" width="14.42578125" style="38" customWidth="1"/>
    <col min="11547" max="11776" width="11.42578125" style="38"/>
    <col min="11777" max="11777" width="15.7109375" style="38" customWidth="1"/>
    <col min="11778" max="11778" width="12.7109375" style="38" customWidth="1"/>
    <col min="11779" max="11794" width="11.42578125" style="38"/>
    <col min="11795" max="11795" width="10.7109375" style="38" customWidth="1"/>
    <col min="11796" max="11801" width="11.42578125" style="38"/>
    <col min="11802" max="11802" width="14.42578125" style="38" customWidth="1"/>
    <col min="11803" max="12032" width="11.42578125" style="38"/>
    <col min="12033" max="12033" width="15.7109375" style="38" customWidth="1"/>
    <col min="12034" max="12034" width="12.7109375" style="38" customWidth="1"/>
    <col min="12035" max="12050" width="11.42578125" style="38"/>
    <col min="12051" max="12051" width="10.7109375" style="38" customWidth="1"/>
    <col min="12052" max="12057" width="11.42578125" style="38"/>
    <col min="12058" max="12058" width="14.42578125" style="38" customWidth="1"/>
    <col min="12059" max="12288" width="11.42578125" style="38"/>
    <col min="12289" max="12289" width="15.7109375" style="38" customWidth="1"/>
    <col min="12290" max="12290" width="12.7109375" style="38" customWidth="1"/>
    <col min="12291" max="12306" width="11.42578125" style="38"/>
    <col min="12307" max="12307" width="10.7109375" style="38" customWidth="1"/>
    <col min="12308" max="12313" width="11.42578125" style="38"/>
    <col min="12314" max="12314" width="14.42578125" style="38" customWidth="1"/>
    <col min="12315" max="12544" width="11.42578125" style="38"/>
    <col min="12545" max="12545" width="15.7109375" style="38" customWidth="1"/>
    <col min="12546" max="12546" width="12.7109375" style="38" customWidth="1"/>
    <col min="12547" max="12562" width="11.42578125" style="38"/>
    <col min="12563" max="12563" width="10.7109375" style="38" customWidth="1"/>
    <col min="12564" max="12569" width="11.42578125" style="38"/>
    <col min="12570" max="12570" width="14.42578125" style="38" customWidth="1"/>
    <col min="12571" max="12800" width="11.42578125" style="38"/>
    <col min="12801" max="12801" width="15.7109375" style="38" customWidth="1"/>
    <col min="12802" max="12802" width="12.7109375" style="38" customWidth="1"/>
    <col min="12803" max="12818" width="11.42578125" style="38"/>
    <col min="12819" max="12819" width="10.7109375" style="38" customWidth="1"/>
    <col min="12820" max="12825" width="11.42578125" style="38"/>
    <col min="12826" max="12826" width="14.42578125" style="38" customWidth="1"/>
    <col min="12827" max="13056" width="11.42578125" style="38"/>
    <col min="13057" max="13057" width="15.7109375" style="38" customWidth="1"/>
    <col min="13058" max="13058" width="12.7109375" style="38" customWidth="1"/>
    <col min="13059" max="13074" width="11.42578125" style="38"/>
    <col min="13075" max="13075" width="10.7109375" style="38" customWidth="1"/>
    <col min="13076" max="13081" width="11.42578125" style="38"/>
    <col min="13082" max="13082" width="14.42578125" style="38" customWidth="1"/>
    <col min="13083" max="13312" width="11.42578125" style="38"/>
    <col min="13313" max="13313" width="15.7109375" style="38" customWidth="1"/>
    <col min="13314" max="13314" width="12.7109375" style="38" customWidth="1"/>
    <col min="13315" max="13330" width="11.42578125" style="38"/>
    <col min="13331" max="13331" width="10.7109375" style="38" customWidth="1"/>
    <col min="13332" max="13337" width="11.42578125" style="38"/>
    <col min="13338" max="13338" width="14.42578125" style="38" customWidth="1"/>
    <col min="13339" max="13568" width="11.42578125" style="38"/>
    <col min="13569" max="13569" width="15.7109375" style="38" customWidth="1"/>
    <col min="13570" max="13570" width="12.7109375" style="38" customWidth="1"/>
    <col min="13571" max="13586" width="11.42578125" style="38"/>
    <col min="13587" max="13587" width="10.7109375" style="38" customWidth="1"/>
    <col min="13588" max="13593" width="11.42578125" style="38"/>
    <col min="13594" max="13594" width="14.42578125" style="38" customWidth="1"/>
    <col min="13595" max="13824" width="11.42578125" style="38"/>
    <col min="13825" max="13825" width="15.7109375" style="38" customWidth="1"/>
    <col min="13826" max="13826" width="12.7109375" style="38" customWidth="1"/>
    <col min="13827" max="13842" width="11.42578125" style="38"/>
    <col min="13843" max="13843" width="10.7109375" style="38" customWidth="1"/>
    <col min="13844" max="13849" width="11.42578125" style="38"/>
    <col min="13850" max="13850" width="14.42578125" style="38" customWidth="1"/>
    <col min="13851" max="14080" width="11.42578125" style="38"/>
    <col min="14081" max="14081" width="15.7109375" style="38" customWidth="1"/>
    <col min="14082" max="14082" width="12.7109375" style="38" customWidth="1"/>
    <col min="14083" max="14098" width="11.42578125" style="38"/>
    <col min="14099" max="14099" width="10.7109375" style="38" customWidth="1"/>
    <col min="14100" max="14105" width="11.42578125" style="38"/>
    <col min="14106" max="14106" width="14.42578125" style="38" customWidth="1"/>
    <col min="14107" max="14336" width="11.42578125" style="38"/>
    <col min="14337" max="14337" width="15.7109375" style="38" customWidth="1"/>
    <col min="14338" max="14338" width="12.7109375" style="38" customWidth="1"/>
    <col min="14339" max="14354" width="11.42578125" style="38"/>
    <col min="14355" max="14355" width="10.7109375" style="38" customWidth="1"/>
    <col min="14356" max="14361" width="11.42578125" style="38"/>
    <col min="14362" max="14362" width="14.42578125" style="38" customWidth="1"/>
    <col min="14363" max="14592" width="11.42578125" style="38"/>
    <col min="14593" max="14593" width="15.7109375" style="38" customWidth="1"/>
    <col min="14594" max="14594" width="12.7109375" style="38" customWidth="1"/>
    <col min="14595" max="14610" width="11.42578125" style="38"/>
    <col min="14611" max="14611" width="10.7109375" style="38" customWidth="1"/>
    <col min="14612" max="14617" width="11.42578125" style="38"/>
    <col min="14618" max="14618" width="14.42578125" style="38" customWidth="1"/>
    <col min="14619" max="14848" width="11.42578125" style="38"/>
    <col min="14849" max="14849" width="15.7109375" style="38" customWidth="1"/>
    <col min="14850" max="14850" width="12.7109375" style="38" customWidth="1"/>
    <col min="14851" max="14866" width="11.42578125" style="38"/>
    <col min="14867" max="14867" width="10.7109375" style="38" customWidth="1"/>
    <col min="14868" max="14873" width="11.42578125" style="38"/>
    <col min="14874" max="14874" width="14.42578125" style="38" customWidth="1"/>
    <col min="14875" max="15104" width="11.42578125" style="38"/>
    <col min="15105" max="15105" width="15.7109375" style="38" customWidth="1"/>
    <col min="15106" max="15106" width="12.7109375" style="38" customWidth="1"/>
    <col min="15107" max="15122" width="11.42578125" style="38"/>
    <col min="15123" max="15123" width="10.7109375" style="38" customWidth="1"/>
    <col min="15124" max="15129" width="11.42578125" style="38"/>
    <col min="15130" max="15130" width="14.42578125" style="38" customWidth="1"/>
    <col min="15131" max="15360" width="11.42578125" style="38"/>
    <col min="15361" max="15361" width="15.7109375" style="38" customWidth="1"/>
    <col min="15362" max="15362" width="12.7109375" style="38" customWidth="1"/>
    <col min="15363" max="15378" width="11.42578125" style="38"/>
    <col min="15379" max="15379" width="10.7109375" style="38" customWidth="1"/>
    <col min="15380" max="15385" width="11.42578125" style="38"/>
    <col min="15386" max="15386" width="14.42578125" style="38" customWidth="1"/>
    <col min="15387" max="15616" width="11.42578125" style="38"/>
    <col min="15617" max="15617" width="15.7109375" style="38" customWidth="1"/>
    <col min="15618" max="15618" width="12.7109375" style="38" customWidth="1"/>
    <col min="15619" max="15634" width="11.42578125" style="38"/>
    <col min="15635" max="15635" width="10.7109375" style="38" customWidth="1"/>
    <col min="15636" max="15641" width="11.42578125" style="38"/>
    <col min="15642" max="15642" width="14.42578125" style="38" customWidth="1"/>
    <col min="15643" max="15872" width="11.42578125" style="38"/>
    <col min="15873" max="15873" width="15.7109375" style="38" customWidth="1"/>
    <col min="15874" max="15874" width="12.7109375" style="38" customWidth="1"/>
    <col min="15875" max="15890" width="11.42578125" style="38"/>
    <col min="15891" max="15891" width="10.7109375" style="38" customWidth="1"/>
    <col min="15892" max="15897" width="11.42578125" style="38"/>
    <col min="15898" max="15898" width="14.42578125" style="38" customWidth="1"/>
    <col min="15899" max="16128" width="11.42578125" style="38"/>
    <col min="16129" max="16129" width="15.7109375" style="38" customWidth="1"/>
    <col min="16130" max="16130" width="12.7109375" style="38" customWidth="1"/>
    <col min="16131" max="16146" width="11.42578125" style="38"/>
    <col min="16147" max="16147" width="10.7109375" style="38" customWidth="1"/>
    <col min="16148" max="16153" width="11.42578125" style="38"/>
    <col min="16154" max="16154" width="14.42578125" style="38" customWidth="1"/>
    <col min="16155" max="16384" width="11.42578125" style="38"/>
  </cols>
  <sheetData>
    <row r="1" ht="25.5" customHeight="1" x14ac:dyDescent="0.25"/>
    <row r="2" ht="25.5" customHeight="1" x14ac:dyDescent="0.25"/>
    <row r="24" spans="2:12" ht="15.75" customHeight="1" x14ac:dyDescent="0.25"/>
    <row r="27" spans="2:12" ht="15" customHeight="1" thickBot="1" x14ac:dyDescent="0.3"/>
    <row r="28" spans="2:12" ht="30" customHeight="1" thickBot="1" x14ac:dyDescent="0.3">
      <c r="B28" s="56"/>
      <c r="C28" s="56"/>
      <c r="D28" s="56"/>
      <c r="E28" s="56"/>
      <c r="F28" s="56"/>
      <c r="G28" s="56"/>
      <c r="H28" s="56"/>
      <c r="I28" s="36" t="s">
        <v>60</v>
      </c>
      <c r="J28" s="56"/>
      <c r="K28" s="56"/>
      <c r="L28" s="56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tabColor rgb="FF000099"/>
    <pageSetUpPr autoPageBreaks="0" fitToPage="1"/>
  </sheetPr>
  <dimension ref="B1:L48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38" customWidth="1"/>
    <col min="2" max="2" width="23.7109375" style="38" customWidth="1"/>
    <col min="3" max="5" width="11.7109375" style="38" customWidth="1"/>
    <col min="6" max="6" width="11.42578125" style="38"/>
    <col min="7" max="7" width="23.7109375" style="38" customWidth="1"/>
    <col min="8" max="10" width="11.7109375" style="38" customWidth="1"/>
    <col min="11" max="11" width="10.7109375" style="38" customWidth="1"/>
    <col min="12" max="253" width="11.42578125" style="38"/>
    <col min="254" max="254" width="36.7109375" style="38" customWidth="1"/>
    <col min="255" max="255" width="12.7109375" style="38" customWidth="1"/>
    <col min="256" max="256" width="10.7109375" style="38" customWidth="1"/>
    <col min="257" max="257" width="12.7109375" style="38" customWidth="1"/>
    <col min="258" max="259" width="10.7109375" style="38" customWidth="1"/>
    <col min="260" max="266" width="11.42578125" style="38"/>
    <col min="267" max="267" width="13.28515625" style="38" customWidth="1"/>
    <col min="268" max="509" width="11.42578125" style="38"/>
    <col min="510" max="510" width="36.7109375" style="38" customWidth="1"/>
    <col min="511" max="511" width="12.7109375" style="38" customWidth="1"/>
    <col min="512" max="512" width="10.7109375" style="38" customWidth="1"/>
    <col min="513" max="513" width="12.7109375" style="38" customWidth="1"/>
    <col min="514" max="515" width="10.7109375" style="38" customWidth="1"/>
    <col min="516" max="522" width="11.42578125" style="38"/>
    <col min="523" max="523" width="13.28515625" style="38" customWidth="1"/>
    <col min="524" max="765" width="11.42578125" style="38"/>
    <col min="766" max="766" width="36.7109375" style="38" customWidth="1"/>
    <col min="767" max="767" width="12.7109375" style="38" customWidth="1"/>
    <col min="768" max="768" width="10.7109375" style="38" customWidth="1"/>
    <col min="769" max="769" width="12.7109375" style="38" customWidth="1"/>
    <col min="770" max="771" width="10.7109375" style="38" customWidth="1"/>
    <col min="772" max="778" width="11.42578125" style="38"/>
    <col min="779" max="779" width="13.28515625" style="38" customWidth="1"/>
    <col min="780" max="1021" width="11.42578125" style="38"/>
    <col min="1022" max="1022" width="36.7109375" style="38" customWidth="1"/>
    <col min="1023" max="1023" width="12.7109375" style="38" customWidth="1"/>
    <col min="1024" max="1024" width="10.7109375" style="38" customWidth="1"/>
    <col min="1025" max="1025" width="12.7109375" style="38" customWidth="1"/>
    <col min="1026" max="1027" width="10.7109375" style="38" customWidth="1"/>
    <col min="1028" max="1034" width="11.42578125" style="38"/>
    <col min="1035" max="1035" width="13.28515625" style="38" customWidth="1"/>
    <col min="1036" max="1277" width="11.42578125" style="38"/>
    <col min="1278" max="1278" width="36.7109375" style="38" customWidth="1"/>
    <col min="1279" max="1279" width="12.7109375" style="38" customWidth="1"/>
    <col min="1280" max="1280" width="10.7109375" style="38" customWidth="1"/>
    <col min="1281" max="1281" width="12.7109375" style="38" customWidth="1"/>
    <col min="1282" max="1283" width="10.7109375" style="38" customWidth="1"/>
    <col min="1284" max="1290" width="11.42578125" style="38"/>
    <col min="1291" max="1291" width="13.28515625" style="38" customWidth="1"/>
    <col min="1292" max="1533" width="11.42578125" style="38"/>
    <col min="1534" max="1534" width="36.7109375" style="38" customWidth="1"/>
    <col min="1535" max="1535" width="12.7109375" style="38" customWidth="1"/>
    <col min="1536" max="1536" width="10.7109375" style="38" customWidth="1"/>
    <col min="1537" max="1537" width="12.7109375" style="38" customWidth="1"/>
    <col min="1538" max="1539" width="10.7109375" style="38" customWidth="1"/>
    <col min="1540" max="1546" width="11.42578125" style="38"/>
    <col min="1547" max="1547" width="13.28515625" style="38" customWidth="1"/>
    <col min="1548" max="1789" width="11.42578125" style="38"/>
    <col min="1790" max="1790" width="36.7109375" style="38" customWidth="1"/>
    <col min="1791" max="1791" width="12.7109375" style="38" customWidth="1"/>
    <col min="1792" max="1792" width="10.7109375" style="38" customWidth="1"/>
    <col min="1793" max="1793" width="12.7109375" style="38" customWidth="1"/>
    <col min="1794" max="1795" width="10.7109375" style="38" customWidth="1"/>
    <col min="1796" max="1802" width="11.42578125" style="38"/>
    <col min="1803" max="1803" width="13.28515625" style="38" customWidth="1"/>
    <col min="1804" max="2045" width="11.42578125" style="38"/>
    <col min="2046" max="2046" width="36.7109375" style="38" customWidth="1"/>
    <col min="2047" max="2047" width="12.7109375" style="38" customWidth="1"/>
    <col min="2048" max="2048" width="10.7109375" style="38" customWidth="1"/>
    <col min="2049" max="2049" width="12.7109375" style="38" customWidth="1"/>
    <col min="2050" max="2051" width="10.7109375" style="38" customWidth="1"/>
    <col min="2052" max="2058" width="11.42578125" style="38"/>
    <col min="2059" max="2059" width="13.28515625" style="38" customWidth="1"/>
    <col min="2060" max="2301" width="11.42578125" style="38"/>
    <col min="2302" max="2302" width="36.7109375" style="38" customWidth="1"/>
    <col min="2303" max="2303" width="12.7109375" style="38" customWidth="1"/>
    <col min="2304" max="2304" width="10.7109375" style="38" customWidth="1"/>
    <col min="2305" max="2305" width="12.7109375" style="38" customWidth="1"/>
    <col min="2306" max="2307" width="10.7109375" style="38" customWidth="1"/>
    <col min="2308" max="2314" width="11.42578125" style="38"/>
    <col min="2315" max="2315" width="13.28515625" style="38" customWidth="1"/>
    <col min="2316" max="2557" width="11.42578125" style="38"/>
    <col min="2558" max="2558" width="36.7109375" style="38" customWidth="1"/>
    <col min="2559" max="2559" width="12.7109375" style="38" customWidth="1"/>
    <col min="2560" max="2560" width="10.7109375" style="38" customWidth="1"/>
    <col min="2561" max="2561" width="12.7109375" style="38" customWidth="1"/>
    <col min="2562" max="2563" width="10.7109375" style="38" customWidth="1"/>
    <col min="2564" max="2570" width="11.42578125" style="38"/>
    <col min="2571" max="2571" width="13.28515625" style="38" customWidth="1"/>
    <col min="2572" max="2813" width="11.42578125" style="38"/>
    <col min="2814" max="2814" width="36.7109375" style="38" customWidth="1"/>
    <col min="2815" max="2815" width="12.7109375" style="38" customWidth="1"/>
    <col min="2816" max="2816" width="10.7109375" style="38" customWidth="1"/>
    <col min="2817" max="2817" width="12.7109375" style="38" customWidth="1"/>
    <col min="2818" max="2819" width="10.7109375" style="38" customWidth="1"/>
    <col min="2820" max="2826" width="11.42578125" style="38"/>
    <col min="2827" max="2827" width="13.28515625" style="38" customWidth="1"/>
    <col min="2828" max="3069" width="11.42578125" style="38"/>
    <col min="3070" max="3070" width="36.7109375" style="38" customWidth="1"/>
    <col min="3071" max="3071" width="12.7109375" style="38" customWidth="1"/>
    <col min="3072" max="3072" width="10.7109375" style="38" customWidth="1"/>
    <col min="3073" max="3073" width="12.7109375" style="38" customWidth="1"/>
    <col min="3074" max="3075" width="10.7109375" style="38" customWidth="1"/>
    <col min="3076" max="3082" width="11.42578125" style="38"/>
    <col min="3083" max="3083" width="13.28515625" style="38" customWidth="1"/>
    <col min="3084" max="3325" width="11.42578125" style="38"/>
    <col min="3326" max="3326" width="36.7109375" style="38" customWidth="1"/>
    <col min="3327" max="3327" width="12.7109375" style="38" customWidth="1"/>
    <col min="3328" max="3328" width="10.7109375" style="38" customWidth="1"/>
    <col min="3329" max="3329" width="12.7109375" style="38" customWidth="1"/>
    <col min="3330" max="3331" width="10.7109375" style="38" customWidth="1"/>
    <col min="3332" max="3338" width="11.42578125" style="38"/>
    <col min="3339" max="3339" width="13.28515625" style="38" customWidth="1"/>
    <col min="3340" max="3581" width="11.42578125" style="38"/>
    <col min="3582" max="3582" width="36.7109375" style="38" customWidth="1"/>
    <col min="3583" max="3583" width="12.7109375" style="38" customWidth="1"/>
    <col min="3584" max="3584" width="10.7109375" style="38" customWidth="1"/>
    <col min="3585" max="3585" width="12.7109375" style="38" customWidth="1"/>
    <col min="3586" max="3587" width="10.7109375" style="38" customWidth="1"/>
    <col min="3588" max="3594" width="11.42578125" style="38"/>
    <col min="3595" max="3595" width="13.28515625" style="38" customWidth="1"/>
    <col min="3596" max="3837" width="11.42578125" style="38"/>
    <col min="3838" max="3838" width="36.7109375" style="38" customWidth="1"/>
    <col min="3839" max="3839" width="12.7109375" style="38" customWidth="1"/>
    <col min="3840" max="3840" width="10.7109375" style="38" customWidth="1"/>
    <col min="3841" max="3841" width="12.7109375" style="38" customWidth="1"/>
    <col min="3842" max="3843" width="10.7109375" style="38" customWidth="1"/>
    <col min="3844" max="3850" width="11.42578125" style="38"/>
    <col min="3851" max="3851" width="13.28515625" style="38" customWidth="1"/>
    <col min="3852" max="4093" width="11.42578125" style="38"/>
    <col min="4094" max="4094" width="36.7109375" style="38" customWidth="1"/>
    <col min="4095" max="4095" width="12.7109375" style="38" customWidth="1"/>
    <col min="4096" max="4096" width="10.7109375" style="38" customWidth="1"/>
    <col min="4097" max="4097" width="12.7109375" style="38" customWidth="1"/>
    <col min="4098" max="4099" width="10.7109375" style="38" customWidth="1"/>
    <col min="4100" max="4106" width="11.42578125" style="38"/>
    <col min="4107" max="4107" width="13.28515625" style="38" customWidth="1"/>
    <col min="4108" max="4349" width="11.42578125" style="38"/>
    <col min="4350" max="4350" width="36.7109375" style="38" customWidth="1"/>
    <col min="4351" max="4351" width="12.7109375" style="38" customWidth="1"/>
    <col min="4352" max="4352" width="10.7109375" style="38" customWidth="1"/>
    <col min="4353" max="4353" width="12.7109375" style="38" customWidth="1"/>
    <col min="4354" max="4355" width="10.7109375" style="38" customWidth="1"/>
    <col min="4356" max="4362" width="11.42578125" style="38"/>
    <col min="4363" max="4363" width="13.28515625" style="38" customWidth="1"/>
    <col min="4364" max="4605" width="11.42578125" style="38"/>
    <col min="4606" max="4606" width="36.7109375" style="38" customWidth="1"/>
    <col min="4607" max="4607" width="12.7109375" style="38" customWidth="1"/>
    <col min="4608" max="4608" width="10.7109375" style="38" customWidth="1"/>
    <col min="4609" max="4609" width="12.7109375" style="38" customWidth="1"/>
    <col min="4610" max="4611" width="10.7109375" style="38" customWidth="1"/>
    <col min="4612" max="4618" width="11.42578125" style="38"/>
    <col min="4619" max="4619" width="13.28515625" style="38" customWidth="1"/>
    <col min="4620" max="4861" width="11.42578125" style="38"/>
    <col min="4862" max="4862" width="36.7109375" style="38" customWidth="1"/>
    <col min="4863" max="4863" width="12.7109375" style="38" customWidth="1"/>
    <col min="4864" max="4864" width="10.7109375" style="38" customWidth="1"/>
    <col min="4865" max="4865" width="12.7109375" style="38" customWidth="1"/>
    <col min="4866" max="4867" width="10.7109375" style="38" customWidth="1"/>
    <col min="4868" max="4874" width="11.42578125" style="38"/>
    <col min="4875" max="4875" width="13.28515625" style="38" customWidth="1"/>
    <col min="4876" max="5117" width="11.42578125" style="38"/>
    <col min="5118" max="5118" width="36.7109375" style="38" customWidth="1"/>
    <col min="5119" max="5119" width="12.7109375" style="38" customWidth="1"/>
    <col min="5120" max="5120" width="10.7109375" style="38" customWidth="1"/>
    <col min="5121" max="5121" width="12.7109375" style="38" customWidth="1"/>
    <col min="5122" max="5123" width="10.7109375" style="38" customWidth="1"/>
    <col min="5124" max="5130" width="11.42578125" style="38"/>
    <col min="5131" max="5131" width="13.28515625" style="38" customWidth="1"/>
    <col min="5132" max="5373" width="11.42578125" style="38"/>
    <col min="5374" max="5374" width="36.7109375" style="38" customWidth="1"/>
    <col min="5375" max="5375" width="12.7109375" style="38" customWidth="1"/>
    <col min="5376" max="5376" width="10.7109375" style="38" customWidth="1"/>
    <col min="5377" max="5377" width="12.7109375" style="38" customWidth="1"/>
    <col min="5378" max="5379" width="10.7109375" style="38" customWidth="1"/>
    <col min="5380" max="5386" width="11.42578125" style="38"/>
    <col min="5387" max="5387" width="13.28515625" style="38" customWidth="1"/>
    <col min="5388" max="5629" width="11.42578125" style="38"/>
    <col min="5630" max="5630" width="36.7109375" style="38" customWidth="1"/>
    <col min="5631" max="5631" width="12.7109375" style="38" customWidth="1"/>
    <col min="5632" max="5632" width="10.7109375" style="38" customWidth="1"/>
    <col min="5633" max="5633" width="12.7109375" style="38" customWidth="1"/>
    <col min="5634" max="5635" width="10.7109375" style="38" customWidth="1"/>
    <col min="5636" max="5642" width="11.42578125" style="38"/>
    <col min="5643" max="5643" width="13.28515625" style="38" customWidth="1"/>
    <col min="5644" max="5885" width="11.42578125" style="38"/>
    <col min="5886" max="5886" width="36.7109375" style="38" customWidth="1"/>
    <col min="5887" max="5887" width="12.7109375" style="38" customWidth="1"/>
    <col min="5888" max="5888" width="10.7109375" style="38" customWidth="1"/>
    <col min="5889" max="5889" width="12.7109375" style="38" customWidth="1"/>
    <col min="5890" max="5891" width="10.7109375" style="38" customWidth="1"/>
    <col min="5892" max="5898" width="11.42578125" style="38"/>
    <col min="5899" max="5899" width="13.28515625" style="38" customWidth="1"/>
    <col min="5900" max="6141" width="11.42578125" style="38"/>
    <col min="6142" max="6142" width="36.7109375" style="38" customWidth="1"/>
    <col min="6143" max="6143" width="12.7109375" style="38" customWidth="1"/>
    <col min="6144" max="6144" width="10.7109375" style="38" customWidth="1"/>
    <col min="6145" max="6145" width="12.7109375" style="38" customWidth="1"/>
    <col min="6146" max="6147" width="10.7109375" style="38" customWidth="1"/>
    <col min="6148" max="6154" width="11.42578125" style="38"/>
    <col min="6155" max="6155" width="13.28515625" style="38" customWidth="1"/>
    <col min="6156" max="6397" width="11.42578125" style="38"/>
    <col min="6398" max="6398" width="36.7109375" style="38" customWidth="1"/>
    <col min="6399" max="6399" width="12.7109375" style="38" customWidth="1"/>
    <col min="6400" max="6400" width="10.7109375" style="38" customWidth="1"/>
    <col min="6401" max="6401" width="12.7109375" style="38" customWidth="1"/>
    <col min="6402" max="6403" width="10.7109375" style="38" customWidth="1"/>
    <col min="6404" max="6410" width="11.42578125" style="38"/>
    <col min="6411" max="6411" width="13.28515625" style="38" customWidth="1"/>
    <col min="6412" max="6653" width="11.42578125" style="38"/>
    <col min="6654" max="6654" width="36.7109375" style="38" customWidth="1"/>
    <col min="6655" max="6655" width="12.7109375" style="38" customWidth="1"/>
    <col min="6656" max="6656" width="10.7109375" style="38" customWidth="1"/>
    <col min="6657" max="6657" width="12.7109375" style="38" customWidth="1"/>
    <col min="6658" max="6659" width="10.7109375" style="38" customWidth="1"/>
    <col min="6660" max="6666" width="11.42578125" style="38"/>
    <col min="6667" max="6667" width="13.28515625" style="38" customWidth="1"/>
    <col min="6668" max="6909" width="11.42578125" style="38"/>
    <col min="6910" max="6910" width="36.7109375" style="38" customWidth="1"/>
    <col min="6911" max="6911" width="12.7109375" style="38" customWidth="1"/>
    <col min="6912" max="6912" width="10.7109375" style="38" customWidth="1"/>
    <col min="6913" max="6913" width="12.7109375" style="38" customWidth="1"/>
    <col min="6914" max="6915" width="10.7109375" style="38" customWidth="1"/>
    <col min="6916" max="6922" width="11.42578125" style="38"/>
    <col min="6923" max="6923" width="13.28515625" style="38" customWidth="1"/>
    <col min="6924" max="7165" width="11.42578125" style="38"/>
    <col min="7166" max="7166" width="36.7109375" style="38" customWidth="1"/>
    <col min="7167" max="7167" width="12.7109375" style="38" customWidth="1"/>
    <col min="7168" max="7168" width="10.7109375" style="38" customWidth="1"/>
    <col min="7169" max="7169" width="12.7109375" style="38" customWidth="1"/>
    <col min="7170" max="7171" width="10.7109375" style="38" customWidth="1"/>
    <col min="7172" max="7178" width="11.42578125" style="38"/>
    <col min="7179" max="7179" width="13.28515625" style="38" customWidth="1"/>
    <col min="7180" max="7421" width="11.42578125" style="38"/>
    <col min="7422" max="7422" width="36.7109375" style="38" customWidth="1"/>
    <col min="7423" max="7423" width="12.7109375" style="38" customWidth="1"/>
    <col min="7424" max="7424" width="10.7109375" style="38" customWidth="1"/>
    <col min="7425" max="7425" width="12.7109375" style="38" customWidth="1"/>
    <col min="7426" max="7427" width="10.7109375" style="38" customWidth="1"/>
    <col min="7428" max="7434" width="11.42578125" style="38"/>
    <col min="7435" max="7435" width="13.28515625" style="38" customWidth="1"/>
    <col min="7436" max="7677" width="11.42578125" style="38"/>
    <col min="7678" max="7678" width="36.7109375" style="38" customWidth="1"/>
    <col min="7679" max="7679" width="12.7109375" style="38" customWidth="1"/>
    <col min="7680" max="7680" width="10.7109375" style="38" customWidth="1"/>
    <col min="7681" max="7681" width="12.7109375" style="38" customWidth="1"/>
    <col min="7682" max="7683" width="10.7109375" style="38" customWidth="1"/>
    <col min="7684" max="7690" width="11.42578125" style="38"/>
    <col min="7691" max="7691" width="13.28515625" style="38" customWidth="1"/>
    <col min="7692" max="7933" width="11.42578125" style="38"/>
    <col min="7934" max="7934" width="36.7109375" style="38" customWidth="1"/>
    <col min="7935" max="7935" width="12.7109375" style="38" customWidth="1"/>
    <col min="7936" max="7936" width="10.7109375" style="38" customWidth="1"/>
    <col min="7937" max="7937" width="12.7109375" style="38" customWidth="1"/>
    <col min="7938" max="7939" width="10.7109375" style="38" customWidth="1"/>
    <col min="7940" max="7946" width="11.42578125" style="38"/>
    <col min="7947" max="7947" width="13.28515625" style="38" customWidth="1"/>
    <col min="7948" max="8189" width="11.42578125" style="38"/>
    <col min="8190" max="8190" width="36.7109375" style="38" customWidth="1"/>
    <col min="8191" max="8191" width="12.7109375" style="38" customWidth="1"/>
    <col min="8192" max="8192" width="10.7109375" style="38" customWidth="1"/>
    <col min="8193" max="8193" width="12.7109375" style="38" customWidth="1"/>
    <col min="8194" max="8195" width="10.7109375" style="38" customWidth="1"/>
    <col min="8196" max="8202" width="11.42578125" style="38"/>
    <col min="8203" max="8203" width="13.28515625" style="38" customWidth="1"/>
    <col min="8204" max="8445" width="11.42578125" style="38"/>
    <col min="8446" max="8446" width="36.7109375" style="38" customWidth="1"/>
    <col min="8447" max="8447" width="12.7109375" style="38" customWidth="1"/>
    <col min="8448" max="8448" width="10.7109375" style="38" customWidth="1"/>
    <col min="8449" max="8449" width="12.7109375" style="38" customWidth="1"/>
    <col min="8450" max="8451" width="10.7109375" style="38" customWidth="1"/>
    <col min="8452" max="8458" width="11.42578125" style="38"/>
    <col min="8459" max="8459" width="13.28515625" style="38" customWidth="1"/>
    <col min="8460" max="8701" width="11.42578125" style="38"/>
    <col min="8702" max="8702" width="36.7109375" style="38" customWidth="1"/>
    <col min="8703" max="8703" width="12.7109375" style="38" customWidth="1"/>
    <col min="8704" max="8704" width="10.7109375" style="38" customWidth="1"/>
    <col min="8705" max="8705" width="12.7109375" style="38" customWidth="1"/>
    <col min="8706" max="8707" width="10.7109375" style="38" customWidth="1"/>
    <col min="8708" max="8714" width="11.42578125" style="38"/>
    <col min="8715" max="8715" width="13.28515625" style="38" customWidth="1"/>
    <col min="8716" max="8957" width="11.42578125" style="38"/>
    <col min="8958" max="8958" width="36.7109375" style="38" customWidth="1"/>
    <col min="8959" max="8959" width="12.7109375" style="38" customWidth="1"/>
    <col min="8960" max="8960" width="10.7109375" style="38" customWidth="1"/>
    <col min="8961" max="8961" width="12.7109375" style="38" customWidth="1"/>
    <col min="8962" max="8963" width="10.7109375" style="38" customWidth="1"/>
    <col min="8964" max="8970" width="11.42578125" style="38"/>
    <col min="8971" max="8971" width="13.28515625" style="38" customWidth="1"/>
    <col min="8972" max="9213" width="11.42578125" style="38"/>
    <col min="9214" max="9214" width="36.7109375" style="38" customWidth="1"/>
    <col min="9215" max="9215" width="12.7109375" style="38" customWidth="1"/>
    <col min="9216" max="9216" width="10.7109375" style="38" customWidth="1"/>
    <col min="9217" max="9217" width="12.7109375" style="38" customWidth="1"/>
    <col min="9218" max="9219" width="10.7109375" style="38" customWidth="1"/>
    <col min="9220" max="9226" width="11.42578125" style="38"/>
    <col min="9227" max="9227" width="13.28515625" style="38" customWidth="1"/>
    <col min="9228" max="9469" width="11.42578125" style="38"/>
    <col min="9470" max="9470" width="36.7109375" style="38" customWidth="1"/>
    <col min="9471" max="9471" width="12.7109375" style="38" customWidth="1"/>
    <col min="9472" max="9472" width="10.7109375" style="38" customWidth="1"/>
    <col min="9473" max="9473" width="12.7109375" style="38" customWidth="1"/>
    <col min="9474" max="9475" width="10.7109375" style="38" customWidth="1"/>
    <col min="9476" max="9482" width="11.42578125" style="38"/>
    <col min="9483" max="9483" width="13.28515625" style="38" customWidth="1"/>
    <col min="9484" max="9725" width="11.42578125" style="38"/>
    <col min="9726" max="9726" width="36.7109375" style="38" customWidth="1"/>
    <col min="9727" max="9727" width="12.7109375" style="38" customWidth="1"/>
    <col min="9728" max="9728" width="10.7109375" style="38" customWidth="1"/>
    <col min="9729" max="9729" width="12.7109375" style="38" customWidth="1"/>
    <col min="9730" max="9731" width="10.7109375" style="38" customWidth="1"/>
    <col min="9732" max="9738" width="11.42578125" style="38"/>
    <col min="9739" max="9739" width="13.28515625" style="38" customWidth="1"/>
    <col min="9740" max="9981" width="11.42578125" style="38"/>
    <col min="9982" max="9982" width="36.7109375" style="38" customWidth="1"/>
    <col min="9983" max="9983" width="12.7109375" style="38" customWidth="1"/>
    <col min="9984" max="9984" width="10.7109375" style="38" customWidth="1"/>
    <col min="9985" max="9985" width="12.7109375" style="38" customWidth="1"/>
    <col min="9986" max="9987" width="10.7109375" style="38" customWidth="1"/>
    <col min="9988" max="9994" width="11.42578125" style="38"/>
    <col min="9995" max="9995" width="13.28515625" style="38" customWidth="1"/>
    <col min="9996" max="10237" width="11.42578125" style="38"/>
    <col min="10238" max="10238" width="36.7109375" style="38" customWidth="1"/>
    <col min="10239" max="10239" width="12.7109375" style="38" customWidth="1"/>
    <col min="10240" max="10240" width="10.7109375" style="38" customWidth="1"/>
    <col min="10241" max="10241" width="12.7109375" style="38" customWidth="1"/>
    <col min="10242" max="10243" width="10.7109375" style="38" customWidth="1"/>
    <col min="10244" max="10250" width="11.42578125" style="38"/>
    <col min="10251" max="10251" width="13.28515625" style="38" customWidth="1"/>
    <col min="10252" max="10493" width="11.42578125" style="38"/>
    <col min="10494" max="10494" width="36.7109375" style="38" customWidth="1"/>
    <col min="10495" max="10495" width="12.7109375" style="38" customWidth="1"/>
    <col min="10496" max="10496" width="10.7109375" style="38" customWidth="1"/>
    <col min="10497" max="10497" width="12.7109375" style="38" customWidth="1"/>
    <col min="10498" max="10499" width="10.7109375" style="38" customWidth="1"/>
    <col min="10500" max="10506" width="11.42578125" style="38"/>
    <col min="10507" max="10507" width="13.28515625" style="38" customWidth="1"/>
    <col min="10508" max="10749" width="11.42578125" style="38"/>
    <col min="10750" max="10750" width="36.7109375" style="38" customWidth="1"/>
    <col min="10751" max="10751" width="12.7109375" style="38" customWidth="1"/>
    <col min="10752" max="10752" width="10.7109375" style="38" customWidth="1"/>
    <col min="10753" max="10753" width="12.7109375" style="38" customWidth="1"/>
    <col min="10754" max="10755" width="10.7109375" style="38" customWidth="1"/>
    <col min="10756" max="10762" width="11.42578125" style="38"/>
    <col min="10763" max="10763" width="13.28515625" style="38" customWidth="1"/>
    <col min="10764" max="11005" width="11.42578125" style="38"/>
    <col min="11006" max="11006" width="36.7109375" style="38" customWidth="1"/>
    <col min="11007" max="11007" width="12.7109375" style="38" customWidth="1"/>
    <col min="11008" max="11008" width="10.7109375" style="38" customWidth="1"/>
    <col min="11009" max="11009" width="12.7109375" style="38" customWidth="1"/>
    <col min="11010" max="11011" width="10.7109375" style="38" customWidth="1"/>
    <col min="11012" max="11018" width="11.42578125" style="38"/>
    <col min="11019" max="11019" width="13.28515625" style="38" customWidth="1"/>
    <col min="11020" max="11261" width="11.42578125" style="38"/>
    <col min="11262" max="11262" width="36.7109375" style="38" customWidth="1"/>
    <col min="11263" max="11263" width="12.7109375" style="38" customWidth="1"/>
    <col min="11264" max="11264" width="10.7109375" style="38" customWidth="1"/>
    <col min="11265" max="11265" width="12.7109375" style="38" customWidth="1"/>
    <col min="11266" max="11267" width="10.7109375" style="38" customWidth="1"/>
    <col min="11268" max="11274" width="11.42578125" style="38"/>
    <col min="11275" max="11275" width="13.28515625" style="38" customWidth="1"/>
    <col min="11276" max="11517" width="11.42578125" style="38"/>
    <col min="11518" max="11518" width="36.7109375" style="38" customWidth="1"/>
    <col min="11519" max="11519" width="12.7109375" style="38" customWidth="1"/>
    <col min="11520" max="11520" width="10.7109375" style="38" customWidth="1"/>
    <col min="11521" max="11521" width="12.7109375" style="38" customWidth="1"/>
    <col min="11522" max="11523" width="10.7109375" style="38" customWidth="1"/>
    <col min="11524" max="11530" width="11.42578125" style="38"/>
    <col min="11531" max="11531" width="13.28515625" style="38" customWidth="1"/>
    <col min="11532" max="11773" width="11.42578125" style="38"/>
    <col min="11774" max="11774" width="36.7109375" style="38" customWidth="1"/>
    <col min="11775" max="11775" width="12.7109375" style="38" customWidth="1"/>
    <col min="11776" max="11776" width="10.7109375" style="38" customWidth="1"/>
    <col min="11777" max="11777" width="12.7109375" style="38" customWidth="1"/>
    <col min="11778" max="11779" width="10.7109375" style="38" customWidth="1"/>
    <col min="11780" max="11786" width="11.42578125" style="38"/>
    <col min="11787" max="11787" width="13.28515625" style="38" customWidth="1"/>
    <col min="11788" max="12029" width="11.42578125" style="38"/>
    <col min="12030" max="12030" width="36.7109375" style="38" customWidth="1"/>
    <col min="12031" max="12031" width="12.7109375" style="38" customWidth="1"/>
    <col min="12032" max="12032" width="10.7109375" style="38" customWidth="1"/>
    <col min="12033" max="12033" width="12.7109375" style="38" customWidth="1"/>
    <col min="12034" max="12035" width="10.7109375" style="38" customWidth="1"/>
    <col min="12036" max="12042" width="11.42578125" style="38"/>
    <col min="12043" max="12043" width="13.28515625" style="38" customWidth="1"/>
    <col min="12044" max="12285" width="11.42578125" style="38"/>
    <col min="12286" max="12286" width="36.7109375" style="38" customWidth="1"/>
    <col min="12287" max="12287" width="12.7109375" style="38" customWidth="1"/>
    <col min="12288" max="12288" width="10.7109375" style="38" customWidth="1"/>
    <col min="12289" max="12289" width="12.7109375" style="38" customWidth="1"/>
    <col min="12290" max="12291" width="10.7109375" style="38" customWidth="1"/>
    <col min="12292" max="12298" width="11.42578125" style="38"/>
    <col min="12299" max="12299" width="13.28515625" style="38" customWidth="1"/>
    <col min="12300" max="12541" width="11.42578125" style="38"/>
    <col min="12542" max="12542" width="36.7109375" style="38" customWidth="1"/>
    <col min="12543" max="12543" width="12.7109375" style="38" customWidth="1"/>
    <col min="12544" max="12544" width="10.7109375" style="38" customWidth="1"/>
    <col min="12545" max="12545" width="12.7109375" style="38" customWidth="1"/>
    <col min="12546" max="12547" width="10.7109375" style="38" customWidth="1"/>
    <col min="12548" max="12554" width="11.42578125" style="38"/>
    <col min="12555" max="12555" width="13.28515625" style="38" customWidth="1"/>
    <col min="12556" max="12797" width="11.42578125" style="38"/>
    <col min="12798" max="12798" width="36.7109375" style="38" customWidth="1"/>
    <col min="12799" max="12799" width="12.7109375" style="38" customWidth="1"/>
    <col min="12800" max="12800" width="10.7109375" style="38" customWidth="1"/>
    <col min="12801" max="12801" width="12.7109375" style="38" customWidth="1"/>
    <col min="12802" max="12803" width="10.7109375" style="38" customWidth="1"/>
    <col min="12804" max="12810" width="11.42578125" style="38"/>
    <col min="12811" max="12811" width="13.28515625" style="38" customWidth="1"/>
    <col min="12812" max="13053" width="11.42578125" style="38"/>
    <col min="13054" max="13054" width="36.7109375" style="38" customWidth="1"/>
    <col min="13055" max="13055" width="12.7109375" style="38" customWidth="1"/>
    <col min="13056" max="13056" width="10.7109375" style="38" customWidth="1"/>
    <col min="13057" max="13057" width="12.7109375" style="38" customWidth="1"/>
    <col min="13058" max="13059" width="10.7109375" style="38" customWidth="1"/>
    <col min="13060" max="13066" width="11.42578125" style="38"/>
    <col min="13067" max="13067" width="13.28515625" style="38" customWidth="1"/>
    <col min="13068" max="13309" width="11.42578125" style="38"/>
    <col min="13310" max="13310" width="36.7109375" style="38" customWidth="1"/>
    <col min="13311" max="13311" width="12.7109375" style="38" customWidth="1"/>
    <col min="13312" max="13312" width="10.7109375" style="38" customWidth="1"/>
    <col min="13313" max="13313" width="12.7109375" style="38" customWidth="1"/>
    <col min="13314" max="13315" width="10.7109375" style="38" customWidth="1"/>
    <col min="13316" max="13322" width="11.42578125" style="38"/>
    <col min="13323" max="13323" width="13.28515625" style="38" customWidth="1"/>
    <col min="13324" max="13565" width="11.42578125" style="38"/>
    <col min="13566" max="13566" width="36.7109375" style="38" customWidth="1"/>
    <col min="13567" max="13567" width="12.7109375" style="38" customWidth="1"/>
    <col min="13568" max="13568" width="10.7109375" style="38" customWidth="1"/>
    <col min="13569" max="13569" width="12.7109375" style="38" customWidth="1"/>
    <col min="13570" max="13571" width="10.7109375" style="38" customWidth="1"/>
    <col min="13572" max="13578" width="11.42578125" style="38"/>
    <col min="13579" max="13579" width="13.28515625" style="38" customWidth="1"/>
    <col min="13580" max="13821" width="11.42578125" style="38"/>
    <col min="13822" max="13822" width="36.7109375" style="38" customWidth="1"/>
    <col min="13823" max="13823" width="12.7109375" style="38" customWidth="1"/>
    <col min="13824" max="13824" width="10.7109375" style="38" customWidth="1"/>
    <col min="13825" max="13825" width="12.7109375" style="38" customWidth="1"/>
    <col min="13826" max="13827" width="10.7109375" style="38" customWidth="1"/>
    <col min="13828" max="13834" width="11.42578125" style="38"/>
    <col min="13835" max="13835" width="13.28515625" style="38" customWidth="1"/>
    <col min="13836" max="14077" width="11.42578125" style="38"/>
    <col min="14078" max="14078" width="36.7109375" style="38" customWidth="1"/>
    <col min="14079" max="14079" width="12.7109375" style="38" customWidth="1"/>
    <col min="14080" max="14080" width="10.7109375" style="38" customWidth="1"/>
    <col min="14081" max="14081" width="12.7109375" style="38" customWidth="1"/>
    <col min="14082" max="14083" width="10.7109375" style="38" customWidth="1"/>
    <col min="14084" max="14090" width="11.42578125" style="38"/>
    <col min="14091" max="14091" width="13.28515625" style="38" customWidth="1"/>
    <col min="14092" max="14333" width="11.42578125" style="38"/>
    <col min="14334" max="14334" width="36.7109375" style="38" customWidth="1"/>
    <col min="14335" max="14335" width="12.7109375" style="38" customWidth="1"/>
    <col min="14336" max="14336" width="10.7109375" style="38" customWidth="1"/>
    <col min="14337" max="14337" width="12.7109375" style="38" customWidth="1"/>
    <col min="14338" max="14339" width="10.7109375" style="38" customWidth="1"/>
    <col min="14340" max="14346" width="11.42578125" style="38"/>
    <col min="14347" max="14347" width="13.28515625" style="38" customWidth="1"/>
    <col min="14348" max="14589" width="11.42578125" style="38"/>
    <col min="14590" max="14590" width="36.7109375" style="38" customWidth="1"/>
    <col min="14591" max="14591" width="12.7109375" style="38" customWidth="1"/>
    <col min="14592" max="14592" width="10.7109375" style="38" customWidth="1"/>
    <col min="14593" max="14593" width="12.7109375" style="38" customWidth="1"/>
    <col min="14594" max="14595" width="10.7109375" style="38" customWidth="1"/>
    <col min="14596" max="14602" width="11.42578125" style="38"/>
    <col min="14603" max="14603" width="13.28515625" style="38" customWidth="1"/>
    <col min="14604" max="14845" width="11.42578125" style="38"/>
    <col min="14846" max="14846" width="36.7109375" style="38" customWidth="1"/>
    <col min="14847" max="14847" width="12.7109375" style="38" customWidth="1"/>
    <col min="14848" max="14848" width="10.7109375" style="38" customWidth="1"/>
    <col min="14849" max="14849" width="12.7109375" style="38" customWidth="1"/>
    <col min="14850" max="14851" width="10.7109375" style="38" customWidth="1"/>
    <col min="14852" max="14858" width="11.42578125" style="38"/>
    <col min="14859" max="14859" width="13.28515625" style="38" customWidth="1"/>
    <col min="14860" max="15101" width="11.42578125" style="38"/>
    <col min="15102" max="15102" width="36.7109375" style="38" customWidth="1"/>
    <col min="15103" max="15103" width="12.7109375" style="38" customWidth="1"/>
    <col min="15104" max="15104" width="10.7109375" style="38" customWidth="1"/>
    <col min="15105" max="15105" width="12.7109375" style="38" customWidth="1"/>
    <col min="15106" max="15107" width="10.7109375" style="38" customWidth="1"/>
    <col min="15108" max="15114" width="11.42578125" style="38"/>
    <col min="15115" max="15115" width="13.28515625" style="38" customWidth="1"/>
    <col min="15116" max="15357" width="11.42578125" style="38"/>
    <col min="15358" max="15358" width="36.7109375" style="38" customWidth="1"/>
    <col min="15359" max="15359" width="12.7109375" style="38" customWidth="1"/>
    <col min="15360" max="15360" width="10.7109375" style="38" customWidth="1"/>
    <col min="15361" max="15361" width="12.7109375" style="38" customWidth="1"/>
    <col min="15362" max="15363" width="10.7109375" style="38" customWidth="1"/>
    <col min="15364" max="15370" width="11.42578125" style="38"/>
    <col min="15371" max="15371" width="13.28515625" style="38" customWidth="1"/>
    <col min="15372" max="15613" width="11.42578125" style="38"/>
    <col min="15614" max="15614" width="36.7109375" style="38" customWidth="1"/>
    <col min="15615" max="15615" width="12.7109375" style="38" customWidth="1"/>
    <col min="15616" max="15616" width="10.7109375" style="38" customWidth="1"/>
    <col min="15617" max="15617" width="12.7109375" style="38" customWidth="1"/>
    <col min="15618" max="15619" width="10.7109375" style="38" customWidth="1"/>
    <col min="15620" max="15626" width="11.42578125" style="38"/>
    <col min="15627" max="15627" width="13.28515625" style="38" customWidth="1"/>
    <col min="15628" max="15869" width="11.42578125" style="38"/>
    <col min="15870" max="15870" width="36.7109375" style="38" customWidth="1"/>
    <col min="15871" max="15871" width="12.7109375" style="38" customWidth="1"/>
    <col min="15872" max="15872" width="10.7109375" style="38" customWidth="1"/>
    <col min="15873" max="15873" width="12.7109375" style="38" customWidth="1"/>
    <col min="15874" max="15875" width="10.7109375" style="38" customWidth="1"/>
    <col min="15876" max="15882" width="11.42578125" style="38"/>
    <col min="15883" max="15883" width="13.28515625" style="38" customWidth="1"/>
    <col min="15884" max="16125" width="11.42578125" style="38"/>
    <col min="16126" max="16126" width="36.7109375" style="38" customWidth="1"/>
    <col min="16127" max="16127" width="12.7109375" style="38" customWidth="1"/>
    <col min="16128" max="16128" width="10.7109375" style="38" customWidth="1"/>
    <col min="16129" max="16129" width="12.7109375" style="38" customWidth="1"/>
    <col min="16130" max="16131" width="10.7109375" style="38" customWidth="1"/>
    <col min="16132" max="16138" width="11.42578125" style="38"/>
    <col min="16139" max="16139" width="13.28515625" style="38" customWidth="1"/>
    <col min="16140" max="16384" width="11.42578125" style="38"/>
  </cols>
  <sheetData>
    <row r="1" spans="2:10" ht="15" customHeight="1" x14ac:dyDescent="0.25">
      <c r="B1" s="57"/>
    </row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222" t="s">
        <v>111</v>
      </c>
      <c r="C5" s="222"/>
      <c r="D5" s="222"/>
      <c r="E5" s="222"/>
      <c r="G5" s="222" t="s">
        <v>112</v>
      </c>
      <c r="H5" s="222"/>
      <c r="I5" s="222"/>
      <c r="J5" s="222"/>
    </row>
    <row r="6" spans="2:10" ht="41.25" customHeight="1" x14ac:dyDescent="0.25">
      <c r="B6" s="59" t="s">
        <v>63</v>
      </c>
      <c r="C6" s="40" t="str">
        <f>actualizaciones!$A$3</f>
        <v>acum. agosto 2012</v>
      </c>
      <c r="D6" s="40" t="str">
        <f>actualizaciones!$A$2</f>
        <v>acum. agosto 2013</v>
      </c>
      <c r="E6" s="61" t="s">
        <v>113</v>
      </c>
      <c r="G6" s="59" t="s">
        <v>63</v>
      </c>
      <c r="H6" s="40" t="str">
        <f>actualizaciones!$A$3</f>
        <v>acum. agosto 2012</v>
      </c>
      <c r="I6" s="40" t="str">
        <f>actualizaciones!$A$2</f>
        <v>acum. agosto 2013</v>
      </c>
      <c r="J6" s="61" t="s">
        <v>113</v>
      </c>
    </row>
    <row r="7" spans="2:10" x14ac:dyDescent="0.25">
      <c r="B7" s="43" t="s">
        <v>64</v>
      </c>
      <c r="C7" s="44"/>
      <c r="D7" s="44"/>
      <c r="E7" s="44"/>
      <c r="G7" s="43" t="s">
        <v>64</v>
      </c>
      <c r="H7" s="44"/>
      <c r="I7" s="44"/>
      <c r="J7" s="44"/>
    </row>
    <row r="8" spans="2:10" x14ac:dyDescent="0.2">
      <c r="B8" s="62" t="s">
        <v>114</v>
      </c>
      <c r="C8" s="125">
        <v>8.2958149441705871</v>
      </c>
      <c r="D8" s="125">
        <v>8.2519756878073931</v>
      </c>
      <c r="E8" s="126">
        <f>(D8-C8)</f>
        <v>-4.3839256363193968E-2</v>
      </c>
      <c r="G8" s="62" t="s">
        <v>114</v>
      </c>
      <c r="H8" s="125">
        <v>8.4968161655360408</v>
      </c>
      <c r="I8" s="125">
        <v>8.3771244905864535</v>
      </c>
      <c r="J8" s="126">
        <f>(I8-H8)</f>
        <v>-0.11969167494958732</v>
      </c>
    </row>
    <row r="9" spans="2:10" x14ac:dyDescent="0.25">
      <c r="B9" s="43" t="s">
        <v>66</v>
      </c>
      <c r="C9" s="127"/>
      <c r="D9" s="127"/>
      <c r="E9" s="127"/>
      <c r="G9" s="43" t="s">
        <v>66</v>
      </c>
      <c r="H9" s="127"/>
      <c r="I9" s="127"/>
      <c r="J9" s="127"/>
    </row>
    <row r="10" spans="2:10" x14ac:dyDescent="0.2">
      <c r="B10" s="64" t="s">
        <v>67</v>
      </c>
      <c r="C10" s="128">
        <v>7.9587517340715941</v>
      </c>
      <c r="D10" s="128">
        <v>8.0258077043424265</v>
      </c>
      <c r="E10" s="129">
        <f>(D10-C10)</f>
        <v>6.7055970270832432E-2</v>
      </c>
      <c r="G10" s="64" t="s">
        <v>67</v>
      </c>
      <c r="H10" s="128">
        <v>8.4002973861324151</v>
      </c>
      <c r="I10" s="128">
        <v>8.3047298987929352</v>
      </c>
      <c r="J10" s="129">
        <f>(I10-H10)</f>
        <v>-9.556748733947984E-2</v>
      </c>
    </row>
    <row r="11" spans="2:10" x14ac:dyDescent="0.2">
      <c r="B11" s="67" t="s">
        <v>68</v>
      </c>
      <c r="C11" s="130">
        <v>7.6247742187445517</v>
      </c>
      <c r="D11" s="130">
        <v>7.701895366880958</v>
      </c>
      <c r="E11" s="131">
        <f>(D11-C11)</f>
        <v>7.7121148136406248E-2</v>
      </c>
      <c r="G11" s="67" t="s">
        <v>68</v>
      </c>
      <c r="H11" s="130">
        <v>7.5884558359890253</v>
      </c>
      <c r="I11" s="130">
        <v>7.5698955399479484</v>
      </c>
      <c r="J11" s="131">
        <f>(I11-H11)</f>
        <v>-1.8560296041076896E-2</v>
      </c>
    </row>
    <row r="12" spans="2:10" x14ac:dyDescent="0.2">
      <c r="B12" s="67" t="s">
        <v>69</v>
      </c>
      <c r="C12" s="130">
        <v>7.9560982074815279</v>
      </c>
      <c r="D12" s="130">
        <v>8.0724728443204032</v>
      </c>
      <c r="E12" s="131">
        <f>(D12-C12)</f>
        <v>0.11637463683887539</v>
      </c>
      <c r="G12" s="67" t="s">
        <v>69</v>
      </c>
      <c r="H12" s="130">
        <v>8.7637477619044013</v>
      </c>
      <c r="I12" s="130">
        <v>8.6496538253341555</v>
      </c>
      <c r="J12" s="131">
        <f>(I12-H12)</f>
        <v>-0.1140939365702458</v>
      </c>
    </row>
    <row r="13" spans="2:10" x14ac:dyDescent="0.2">
      <c r="B13" s="67" t="s">
        <v>70</v>
      </c>
      <c r="C13" s="130">
        <v>8.3696150606731763</v>
      </c>
      <c r="D13" s="130">
        <v>8.3572541440697439</v>
      </c>
      <c r="E13" s="131">
        <f>(D13-C13)</f>
        <v>-1.2360916603432415E-2</v>
      </c>
      <c r="G13" s="67" t="s">
        <v>70</v>
      </c>
      <c r="H13" s="130">
        <v>8.2160026841562885</v>
      </c>
      <c r="I13" s="130">
        <v>8.1283371617201876</v>
      </c>
      <c r="J13" s="131">
        <f>(I13-H13)</f>
        <v>-8.7665522436100929E-2</v>
      </c>
    </row>
    <row r="14" spans="2:10" x14ac:dyDescent="0.2">
      <c r="B14" s="67" t="s">
        <v>71</v>
      </c>
      <c r="C14" s="130">
        <v>7.7080592105263159</v>
      </c>
      <c r="D14" s="130">
        <v>7.3158401540683675</v>
      </c>
      <c r="E14" s="131">
        <f>(D14-C14)</f>
        <v>-0.39221905645794841</v>
      </c>
      <c r="G14" s="67" t="s">
        <v>71</v>
      </c>
      <c r="H14" s="130">
        <v>6.16573230553609</v>
      </c>
      <c r="I14" s="130">
        <v>6.0527869128931613</v>
      </c>
      <c r="J14" s="131">
        <f>(I14-H14)</f>
        <v>-0.11294539264292869</v>
      </c>
    </row>
    <row r="15" spans="2:10" x14ac:dyDescent="0.25">
      <c r="B15" s="43" t="s">
        <v>72</v>
      </c>
      <c r="C15" s="127"/>
      <c r="D15" s="127"/>
      <c r="E15" s="127"/>
      <c r="G15" s="43" t="s">
        <v>72</v>
      </c>
      <c r="H15" s="127"/>
      <c r="I15" s="127"/>
      <c r="J15" s="127"/>
    </row>
    <row r="16" spans="2:10" x14ac:dyDescent="0.2">
      <c r="B16" s="64" t="s">
        <v>73</v>
      </c>
      <c r="C16" s="128">
        <v>9.076324993499794</v>
      </c>
      <c r="D16" s="128">
        <v>8.7664234192669941</v>
      </c>
      <c r="E16" s="129">
        <f>(D16-C16)</f>
        <v>-0.30990157423279996</v>
      </c>
      <c r="G16" s="64" t="s">
        <v>73</v>
      </c>
      <c r="H16" s="128">
        <v>8.5889129735840442</v>
      </c>
      <c r="I16" s="128">
        <v>8.4480056092569633</v>
      </c>
      <c r="J16" s="129">
        <f>(I16-H16)</f>
        <v>-0.14090736432708084</v>
      </c>
    </row>
    <row r="17" spans="2:12" x14ac:dyDescent="0.2">
      <c r="B17" s="224" t="s">
        <v>74</v>
      </c>
      <c r="C17" s="224"/>
      <c r="D17" s="224"/>
      <c r="E17" s="224"/>
      <c r="G17" s="224" t="s">
        <v>74</v>
      </c>
      <c r="H17" s="224"/>
      <c r="I17" s="224"/>
      <c r="J17" s="224"/>
    </row>
    <row r="18" spans="2:12" ht="20.100000000000001" customHeight="1" x14ac:dyDescent="0.25"/>
    <row r="19" spans="2:12" ht="51.75" customHeight="1" thickBot="1" x14ac:dyDescent="0.3">
      <c r="B19" s="222" t="s">
        <v>115</v>
      </c>
      <c r="C19" s="222"/>
      <c r="D19" s="222"/>
      <c r="E19" s="222"/>
      <c r="G19" s="222" t="s">
        <v>116</v>
      </c>
      <c r="H19" s="222"/>
      <c r="I19" s="222"/>
      <c r="J19" s="222"/>
    </row>
    <row r="20" spans="2:12" ht="39.75" customHeight="1" thickBot="1" x14ac:dyDescent="0.3">
      <c r="B20" s="59" t="s">
        <v>63</v>
      </c>
      <c r="C20" s="40" t="str">
        <f>actualizaciones!$A$3</f>
        <v>acum. agosto 2012</v>
      </c>
      <c r="D20" s="40" t="str">
        <f>actualizaciones!$A$2</f>
        <v>acum. agosto 2013</v>
      </c>
      <c r="E20" s="61" t="s">
        <v>113</v>
      </c>
      <c r="G20" s="59" t="s">
        <v>63</v>
      </c>
      <c r="H20" s="40" t="str">
        <f>actualizaciones!$A$3</f>
        <v>acum. agosto 2012</v>
      </c>
      <c r="I20" s="40" t="str">
        <f>actualizaciones!$A$2</f>
        <v>acum. agosto 2013</v>
      </c>
      <c r="J20" s="61" t="s">
        <v>113</v>
      </c>
      <c r="L20" s="36" t="s">
        <v>45</v>
      </c>
    </row>
    <row r="21" spans="2:12" x14ac:dyDescent="0.25">
      <c r="B21" s="43" t="s">
        <v>64</v>
      </c>
      <c r="C21" s="44"/>
      <c r="D21" s="44"/>
      <c r="E21" s="44"/>
      <c r="G21" s="43" t="s">
        <v>64</v>
      </c>
      <c r="H21" s="44"/>
      <c r="I21" s="44"/>
      <c r="J21" s="44"/>
    </row>
    <row r="22" spans="2:12" x14ac:dyDescent="0.2">
      <c r="B22" s="62" t="s">
        <v>114</v>
      </c>
      <c r="C22" s="125">
        <v>7.6981870185190449</v>
      </c>
      <c r="D22" s="125">
        <v>7.3895971755706471</v>
      </c>
      <c r="E22" s="126">
        <f>(D22-C22)</f>
        <v>-0.30858984294839775</v>
      </c>
      <c r="G22" s="62" t="s">
        <v>114</v>
      </c>
      <c r="H22" s="125">
        <v>2.2485936706104375</v>
      </c>
      <c r="I22" s="125">
        <v>2.2031347193383621</v>
      </c>
      <c r="J22" s="126">
        <f>(I22-H22)</f>
        <v>-4.5458951272075332E-2</v>
      </c>
    </row>
    <row r="23" spans="2:12" x14ac:dyDescent="0.25">
      <c r="B23" s="43" t="s">
        <v>66</v>
      </c>
      <c r="C23" s="127"/>
      <c r="D23" s="127"/>
      <c r="E23" s="127"/>
      <c r="G23" s="43" t="s">
        <v>66</v>
      </c>
      <c r="H23" s="127"/>
      <c r="I23" s="127"/>
      <c r="J23" s="127"/>
    </row>
    <row r="24" spans="2:12" x14ac:dyDescent="0.2">
      <c r="B24" s="64" t="s">
        <v>67</v>
      </c>
      <c r="C24" s="128">
        <v>7.5725370672602814</v>
      </c>
      <c r="D24" s="128">
        <v>7.3217029404986995</v>
      </c>
      <c r="E24" s="129">
        <f>(D24-C24)</f>
        <v>-0.2508341267615819</v>
      </c>
      <c r="G24" s="64" t="s">
        <v>67</v>
      </c>
      <c r="H24" s="128">
        <v>2.2485936706104375</v>
      </c>
      <c r="I24" s="128">
        <v>2.2031347193383621</v>
      </c>
      <c r="J24" s="129">
        <f>(I24-H24)</f>
        <v>-4.5458951272075332E-2</v>
      </c>
    </row>
    <row r="25" spans="2:12" x14ac:dyDescent="0.2">
      <c r="B25" s="67" t="s">
        <v>77</v>
      </c>
      <c r="C25" s="130">
        <v>7.7379717488467694</v>
      </c>
      <c r="D25" s="130">
        <v>7.5168921905335635</v>
      </c>
      <c r="E25" s="131">
        <f>(D25-C25)</f>
        <v>-0.22107955831320591</v>
      </c>
      <c r="G25" s="67" t="s">
        <v>77</v>
      </c>
      <c r="H25" s="130">
        <v>2.0018498612604056</v>
      </c>
      <c r="I25" s="130">
        <v>2.3207408069344533</v>
      </c>
      <c r="J25" s="131">
        <f>(I25-H25)</f>
        <v>0.31889094567404763</v>
      </c>
    </row>
    <row r="26" spans="2:12" x14ac:dyDescent="0.2">
      <c r="B26" s="67" t="s">
        <v>70</v>
      </c>
      <c r="C26" s="130">
        <v>7.484301535307619</v>
      </c>
      <c r="D26" s="130">
        <v>7.0207528109627546</v>
      </c>
      <c r="E26" s="131">
        <f>(D26-C26)</f>
        <v>-0.46354872434486438</v>
      </c>
      <c r="G26" s="67" t="s">
        <v>70</v>
      </c>
      <c r="H26" s="130">
        <v>2.3695933838731911</v>
      </c>
      <c r="I26" s="130">
        <v>2.1065259351560019</v>
      </c>
      <c r="J26" s="131">
        <f>(I26-H26)</f>
        <v>-0.26306744871718912</v>
      </c>
    </row>
    <row r="27" spans="2:12" x14ac:dyDescent="0.2">
      <c r="B27" s="67" t="s">
        <v>71</v>
      </c>
      <c r="C27" s="130">
        <v>2.6574237737516571</v>
      </c>
      <c r="D27" s="130">
        <v>2.3332246849196001</v>
      </c>
      <c r="E27" s="131">
        <f>(D27-C27)</f>
        <v>-0.32419908883205695</v>
      </c>
      <c r="G27" s="67" t="s">
        <v>78</v>
      </c>
      <c r="H27" s="130">
        <v>2.1958986562150056</v>
      </c>
      <c r="I27" s="130">
        <v>2.0342273819055245</v>
      </c>
      <c r="J27" s="131">
        <f>(I27-H27)</f>
        <v>-0.16167127430948103</v>
      </c>
    </row>
    <row r="28" spans="2:12" x14ac:dyDescent="0.2">
      <c r="B28" s="43" t="s">
        <v>72</v>
      </c>
      <c r="C28" s="127"/>
      <c r="D28" s="127"/>
      <c r="E28" s="127"/>
      <c r="G28" s="67" t="s">
        <v>79</v>
      </c>
      <c r="H28" s="130">
        <v>3.5516598284222307</v>
      </c>
      <c r="I28" s="130">
        <v>2.4470824474368063</v>
      </c>
      <c r="J28" s="131">
        <f>(I28-H28)</f>
        <v>-1.1045773809854245</v>
      </c>
    </row>
    <row r="29" spans="2:12" x14ac:dyDescent="0.2">
      <c r="B29" s="64" t="s">
        <v>73</v>
      </c>
      <c r="C29" s="128">
        <v>8.0924975794264817</v>
      </c>
      <c r="D29" s="128">
        <v>7.5787710707295748</v>
      </c>
      <c r="E29" s="129">
        <f>(D29-C29)</f>
        <v>-0.51372650869690695</v>
      </c>
      <c r="G29" s="43" t="s">
        <v>72</v>
      </c>
      <c r="H29" s="44"/>
      <c r="I29" s="44"/>
      <c r="J29" s="50"/>
    </row>
    <row r="30" spans="2:12" x14ac:dyDescent="0.2">
      <c r="B30" s="224" t="s">
        <v>74</v>
      </c>
      <c r="C30" s="224"/>
      <c r="D30" s="224"/>
      <c r="E30" s="224"/>
      <c r="G30" s="64" t="s">
        <v>73</v>
      </c>
      <c r="H30" s="65" t="s">
        <v>86</v>
      </c>
      <c r="I30" s="65" t="s">
        <v>86</v>
      </c>
      <c r="J30" s="66" t="str">
        <f>IFERROR((I30-H30)/H30,"-")</f>
        <v>-</v>
      </c>
    </row>
    <row r="31" spans="2:12" x14ac:dyDescent="0.2">
      <c r="G31" s="224" t="s">
        <v>74</v>
      </c>
      <c r="H31" s="224"/>
      <c r="I31" s="224"/>
      <c r="J31" s="224"/>
    </row>
    <row r="34" spans="2:5" ht="32.25" customHeight="1" x14ac:dyDescent="0.25">
      <c r="B34" s="222" t="s">
        <v>117</v>
      </c>
      <c r="C34" s="222"/>
      <c r="D34" s="222"/>
      <c r="E34" s="222"/>
    </row>
    <row r="35" spans="2:5" ht="21" customHeight="1" x14ac:dyDescent="0.25">
      <c r="B35" s="227"/>
      <c r="C35" s="227"/>
      <c r="D35" s="227"/>
      <c r="E35" s="227"/>
    </row>
    <row r="36" spans="2:5" ht="38.25" customHeight="1" x14ac:dyDescent="0.25">
      <c r="B36" s="59" t="s">
        <v>63</v>
      </c>
      <c r="C36" s="40" t="str">
        <f>actualizaciones!$A$3</f>
        <v>acum. agosto 2012</v>
      </c>
      <c r="D36" s="40" t="str">
        <f>actualizaciones!$A$2</f>
        <v>acum. agosto 2013</v>
      </c>
      <c r="E36" s="61" t="s">
        <v>113</v>
      </c>
    </row>
    <row r="37" spans="2:5" x14ac:dyDescent="0.25">
      <c r="B37" s="43" t="s">
        <v>64</v>
      </c>
      <c r="C37" s="44"/>
      <c r="D37" s="44"/>
      <c r="E37" s="44"/>
    </row>
    <row r="38" spans="2:5" x14ac:dyDescent="0.2">
      <c r="B38" s="62" t="s">
        <v>114</v>
      </c>
      <c r="C38" s="125">
        <v>7.820893111152265</v>
      </c>
      <c r="D38" s="125">
        <v>7.7752532302472463</v>
      </c>
      <c r="E38" s="126">
        <f>($D$38-$C$38)</f>
        <v>-4.5639880905018693E-2</v>
      </c>
    </row>
    <row r="39" spans="2:5" x14ac:dyDescent="0.25">
      <c r="B39" s="43" t="s">
        <v>66</v>
      </c>
      <c r="C39" s="127"/>
      <c r="D39" s="127"/>
      <c r="E39" s="127"/>
    </row>
    <row r="40" spans="2:5" x14ac:dyDescent="0.2">
      <c r="B40" s="64" t="s">
        <v>67</v>
      </c>
      <c r="C40" s="128">
        <v>7.3943385386451208</v>
      </c>
      <c r="D40" s="128">
        <v>7.3959310839696677</v>
      </c>
      <c r="E40" s="129">
        <f>($D$40-$C$40)</f>
        <v>1.5925453245468901E-3</v>
      </c>
    </row>
    <row r="41" spans="2:5" x14ac:dyDescent="0.2">
      <c r="B41" s="67" t="s">
        <v>68</v>
      </c>
      <c r="C41" s="130">
        <v>6.9958254304734275</v>
      </c>
      <c r="D41" s="130">
        <v>7.0051494319415299</v>
      </c>
      <c r="E41" s="131">
        <f>($D$41-$C$41)</f>
        <v>9.3240014681024164E-3</v>
      </c>
    </row>
    <row r="42" spans="2:5" x14ac:dyDescent="0.2">
      <c r="B42" s="67" t="s">
        <v>69</v>
      </c>
      <c r="C42" s="130">
        <v>7.7805260645363994</v>
      </c>
      <c r="D42" s="130">
        <v>7.8155153215022857</v>
      </c>
      <c r="E42" s="131">
        <f>($D$42-$C$42)</f>
        <v>3.4989256965886284E-2</v>
      </c>
    </row>
    <row r="43" spans="2:5" x14ac:dyDescent="0.2">
      <c r="B43" s="67" t="s">
        <v>70</v>
      </c>
      <c r="C43" s="130">
        <v>7.2010189064845278</v>
      </c>
      <c r="D43" s="130">
        <v>7.1506595192098565</v>
      </c>
      <c r="E43" s="131">
        <f>($D$43-$C$43)</f>
        <v>-5.0359387274671263E-2</v>
      </c>
    </row>
    <row r="44" spans="2:5" x14ac:dyDescent="0.2">
      <c r="B44" s="67" t="s">
        <v>78</v>
      </c>
      <c r="C44" s="130">
        <v>3.5070028417328771</v>
      </c>
      <c r="D44" s="130">
        <v>3.7878105230674279</v>
      </c>
      <c r="E44" s="131">
        <f>($D$44-$C$44)</f>
        <v>0.28080768133455081</v>
      </c>
    </row>
    <row r="45" spans="2:5" x14ac:dyDescent="0.2">
      <c r="B45" s="67" t="s">
        <v>79</v>
      </c>
      <c r="C45" s="130">
        <v>6.1005279831045405</v>
      </c>
      <c r="D45" s="130">
        <v>4.552886783942264</v>
      </c>
      <c r="E45" s="131">
        <f>($D$45-$C$45)</f>
        <v>-1.5476411991622765</v>
      </c>
    </row>
    <row r="46" spans="2:5" x14ac:dyDescent="0.25">
      <c r="B46" s="43" t="s">
        <v>72</v>
      </c>
      <c r="C46" s="127"/>
      <c r="D46" s="127"/>
      <c r="E46" s="127"/>
    </row>
    <row r="47" spans="2:5" x14ac:dyDescent="0.2">
      <c r="B47" s="64" t="s">
        <v>73</v>
      </c>
      <c r="C47" s="128">
        <v>8.6038513899106857</v>
      </c>
      <c r="D47" s="128">
        <v>8.4679841781221619</v>
      </c>
      <c r="E47" s="129">
        <f>($D$47-$C$47)</f>
        <v>-0.13586721178852379</v>
      </c>
    </row>
    <row r="48" spans="2:5" x14ac:dyDescent="0.2">
      <c r="B48" s="224" t="s">
        <v>74</v>
      </c>
      <c r="C48" s="224"/>
      <c r="D48" s="224"/>
      <c r="E48" s="224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20" location="'Gráfico EM munic y ca '!A1" tooltip="Ir a gráfica" display="Gráfica"/>
  </hyperlinks>
  <printOptions horizontalCentered="1" verticalCentered="1"/>
  <pageMargins left="0.78740157480314965" right="0.78740157480314965" top="0.47" bottom="0.46" header="0" footer="0.19685039370078741"/>
  <pageSetup paperSize="9" scale="7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0" man="1"/>
  </row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thickBot="1" x14ac:dyDescent="0.3"/>
    <row r="21" spans="2:19" ht="15" customHeight="1" thickBot="1" x14ac:dyDescent="0.3">
      <c r="S21" s="36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EM municipio y catego'!A1" tooltip="Ir a tabla" display="Tabla"/>
  </hyperlinks>
  <printOptions horizontalCentered="1" verticalCentered="1"/>
  <pageMargins left="0.96" right="0.44" top="0.46" bottom="0.46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0" min="1" max="16" man="1"/>
  </row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>
    <tabColor rgb="FF000099"/>
    <pageSetUpPr autoPageBreaks="0" fitToPage="1"/>
  </sheetPr>
  <dimension ref="A1:K33"/>
  <sheetViews>
    <sheetView showGridLines="0" showRowColHeaders="0" showOutlineSymbols="0" zoomScaleNormal="100" workbookViewId="0">
      <selection activeCell="B1" sqref="B1"/>
    </sheetView>
  </sheetViews>
  <sheetFormatPr baseColWidth="10" defaultRowHeight="12" x14ac:dyDescent="0.25"/>
  <cols>
    <col min="1" max="1" width="15.7109375" style="132" customWidth="1"/>
    <col min="2" max="2" width="20.7109375" style="132" customWidth="1"/>
    <col min="3" max="3" width="10.7109375" style="132" customWidth="1"/>
    <col min="4" max="4" width="9.85546875" style="132" customWidth="1"/>
    <col min="5" max="7" width="10.7109375" style="132" customWidth="1"/>
    <col min="8" max="256" width="11.42578125" style="132"/>
    <col min="257" max="257" width="13.5703125" style="132" customWidth="1"/>
    <col min="258" max="258" width="23.7109375" style="132" customWidth="1"/>
    <col min="259" max="263" width="10.7109375" style="132" customWidth="1"/>
    <col min="264" max="512" width="11.42578125" style="132"/>
    <col min="513" max="513" width="13.5703125" style="132" customWidth="1"/>
    <col min="514" max="514" width="23.7109375" style="132" customWidth="1"/>
    <col min="515" max="519" width="10.7109375" style="132" customWidth="1"/>
    <col min="520" max="768" width="11.42578125" style="132"/>
    <col min="769" max="769" width="13.5703125" style="132" customWidth="1"/>
    <col min="770" max="770" width="23.7109375" style="132" customWidth="1"/>
    <col min="771" max="775" width="10.7109375" style="132" customWidth="1"/>
    <col min="776" max="1024" width="11.42578125" style="132"/>
    <col min="1025" max="1025" width="13.5703125" style="132" customWidth="1"/>
    <col min="1026" max="1026" width="23.7109375" style="132" customWidth="1"/>
    <col min="1027" max="1031" width="10.7109375" style="132" customWidth="1"/>
    <col min="1032" max="1280" width="11.42578125" style="132"/>
    <col min="1281" max="1281" width="13.5703125" style="132" customWidth="1"/>
    <col min="1282" max="1282" width="23.7109375" style="132" customWidth="1"/>
    <col min="1283" max="1287" width="10.7109375" style="132" customWidth="1"/>
    <col min="1288" max="1536" width="11.42578125" style="132"/>
    <col min="1537" max="1537" width="13.5703125" style="132" customWidth="1"/>
    <col min="1538" max="1538" width="23.7109375" style="132" customWidth="1"/>
    <col min="1539" max="1543" width="10.7109375" style="132" customWidth="1"/>
    <col min="1544" max="1792" width="11.42578125" style="132"/>
    <col min="1793" max="1793" width="13.5703125" style="132" customWidth="1"/>
    <col min="1794" max="1794" width="23.7109375" style="132" customWidth="1"/>
    <col min="1795" max="1799" width="10.7109375" style="132" customWidth="1"/>
    <col min="1800" max="2048" width="11.42578125" style="132"/>
    <col min="2049" max="2049" width="13.5703125" style="132" customWidth="1"/>
    <col min="2050" max="2050" width="23.7109375" style="132" customWidth="1"/>
    <col min="2051" max="2055" width="10.7109375" style="132" customWidth="1"/>
    <col min="2056" max="2304" width="11.42578125" style="132"/>
    <col min="2305" max="2305" width="13.5703125" style="132" customWidth="1"/>
    <col min="2306" max="2306" width="23.7109375" style="132" customWidth="1"/>
    <col min="2307" max="2311" width="10.7109375" style="132" customWidth="1"/>
    <col min="2312" max="2560" width="11.42578125" style="132"/>
    <col min="2561" max="2561" width="13.5703125" style="132" customWidth="1"/>
    <col min="2562" max="2562" width="23.7109375" style="132" customWidth="1"/>
    <col min="2563" max="2567" width="10.7109375" style="132" customWidth="1"/>
    <col min="2568" max="2816" width="11.42578125" style="132"/>
    <col min="2817" max="2817" width="13.5703125" style="132" customWidth="1"/>
    <col min="2818" max="2818" width="23.7109375" style="132" customWidth="1"/>
    <col min="2819" max="2823" width="10.7109375" style="132" customWidth="1"/>
    <col min="2824" max="3072" width="11.42578125" style="132"/>
    <col min="3073" max="3073" width="13.5703125" style="132" customWidth="1"/>
    <col min="3074" max="3074" width="23.7109375" style="132" customWidth="1"/>
    <col min="3075" max="3079" width="10.7109375" style="132" customWidth="1"/>
    <col min="3080" max="3328" width="11.42578125" style="132"/>
    <col min="3329" max="3329" width="13.5703125" style="132" customWidth="1"/>
    <col min="3330" max="3330" width="23.7109375" style="132" customWidth="1"/>
    <col min="3331" max="3335" width="10.7109375" style="132" customWidth="1"/>
    <col min="3336" max="3584" width="11.42578125" style="132"/>
    <col min="3585" max="3585" width="13.5703125" style="132" customWidth="1"/>
    <col min="3586" max="3586" width="23.7109375" style="132" customWidth="1"/>
    <col min="3587" max="3591" width="10.7109375" style="132" customWidth="1"/>
    <col min="3592" max="3840" width="11.42578125" style="132"/>
    <col min="3841" max="3841" width="13.5703125" style="132" customWidth="1"/>
    <col min="3842" max="3842" width="23.7109375" style="132" customWidth="1"/>
    <col min="3843" max="3847" width="10.7109375" style="132" customWidth="1"/>
    <col min="3848" max="4096" width="11.42578125" style="132"/>
    <col min="4097" max="4097" width="13.5703125" style="132" customWidth="1"/>
    <col min="4098" max="4098" width="23.7109375" style="132" customWidth="1"/>
    <col min="4099" max="4103" width="10.7109375" style="132" customWidth="1"/>
    <col min="4104" max="4352" width="11.42578125" style="132"/>
    <col min="4353" max="4353" width="13.5703125" style="132" customWidth="1"/>
    <col min="4354" max="4354" width="23.7109375" style="132" customWidth="1"/>
    <col min="4355" max="4359" width="10.7109375" style="132" customWidth="1"/>
    <col min="4360" max="4608" width="11.42578125" style="132"/>
    <col min="4609" max="4609" width="13.5703125" style="132" customWidth="1"/>
    <col min="4610" max="4610" width="23.7109375" style="132" customWidth="1"/>
    <col min="4611" max="4615" width="10.7109375" style="132" customWidth="1"/>
    <col min="4616" max="4864" width="11.42578125" style="132"/>
    <col min="4865" max="4865" width="13.5703125" style="132" customWidth="1"/>
    <col min="4866" max="4866" width="23.7109375" style="132" customWidth="1"/>
    <col min="4867" max="4871" width="10.7109375" style="132" customWidth="1"/>
    <col min="4872" max="5120" width="11.42578125" style="132"/>
    <col min="5121" max="5121" width="13.5703125" style="132" customWidth="1"/>
    <col min="5122" max="5122" width="23.7109375" style="132" customWidth="1"/>
    <col min="5123" max="5127" width="10.7109375" style="132" customWidth="1"/>
    <col min="5128" max="5376" width="11.42578125" style="132"/>
    <col min="5377" max="5377" width="13.5703125" style="132" customWidth="1"/>
    <col min="5378" max="5378" width="23.7109375" style="132" customWidth="1"/>
    <col min="5379" max="5383" width="10.7109375" style="132" customWidth="1"/>
    <col min="5384" max="5632" width="11.42578125" style="132"/>
    <col min="5633" max="5633" width="13.5703125" style="132" customWidth="1"/>
    <col min="5634" max="5634" width="23.7109375" style="132" customWidth="1"/>
    <col min="5635" max="5639" width="10.7109375" style="132" customWidth="1"/>
    <col min="5640" max="5888" width="11.42578125" style="132"/>
    <col min="5889" max="5889" width="13.5703125" style="132" customWidth="1"/>
    <col min="5890" max="5890" width="23.7109375" style="132" customWidth="1"/>
    <col min="5891" max="5895" width="10.7109375" style="132" customWidth="1"/>
    <col min="5896" max="6144" width="11.42578125" style="132"/>
    <col min="6145" max="6145" width="13.5703125" style="132" customWidth="1"/>
    <col min="6146" max="6146" width="23.7109375" style="132" customWidth="1"/>
    <col min="6147" max="6151" width="10.7109375" style="132" customWidth="1"/>
    <col min="6152" max="6400" width="11.42578125" style="132"/>
    <col min="6401" max="6401" width="13.5703125" style="132" customWidth="1"/>
    <col min="6402" max="6402" width="23.7109375" style="132" customWidth="1"/>
    <col min="6403" max="6407" width="10.7109375" style="132" customWidth="1"/>
    <col min="6408" max="6656" width="11.42578125" style="132"/>
    <col min="6657" max="6657" width="13.5703125" style="132" customWidth="1"/>
    <col min="6658" max="6658" width="23.7109375" style="132" customWidth="1"/>
    <col min="6659" max="6663" width="10.7109375" style="132" customWidth="1"/>
    <col min="6664" max="6912" width="11.42578125" style="132"/>
    <col min="6913" max="6913" width="13.5703125" style="132" customWidth="1"/>
    <col min="6914" max="6914" width="23.7109375" style="132" customWidth="1"/>
    <col min="6915" max="6919" width="10.7109375" style="132" customWidth="1"/>
    <col min="6920" max="7168" width="11.42578125" style="132"/>
    <col min="7169" max="7169" width="13.5703125" style="132" customWidth="1"/>
    <col min="7170" max="7170" width="23.7109375" style="132" customWidth="1"/>
    <col min="7171" max="7175" width="10.7109375" style="132" customWidth="1"/>
    <col min="7176" max="7424" width="11.42578125" style="132"/>
    <col min="7425" max="7425" width="13.5703125" style="132" customWidth="1"/>
    <col min="7426" max="7426" width="23.7109375" style="132" customWidth="1"/>
    <col min="7427" max="7431" width="10.7109375" style="132" customWidth="1"/>
    <col min="7432" max="7680" width="11.42578125" style="132"/>
    <col min="7681" max="7681" width="13.5703125" style="132" customWidth="1"/>
    <col min="7682" max="7682" width="23.7109375" style="132" customWidth="1"/>
    <col min="7683" max="7687" width="10.7109375" style="132" customWidth="1"/>
    <col min="7688" max="7936" width="11.42578125" style="132"/>
    <col min="7937" max="7937" width="13.5703125" style="132" customWidth="1"/>
    <col min="7938" max="7938" width="23.7109375" style="132" customWidth="1"/>
    <col min="7939" max="7943" width="10.7109375" style="132" customWidth="1"/>
    <col min="7944" max="8192" width="11.42578125" style="132"/>
    <col min="8193" max="8193" width="13.5703125" style="132" customWidth="1"/>
    <col min="8194" max="8194" width="23.7109375" style="132" customWidth="1"/>
    <col min="8195" max="8199" width="10.7109375" style="132" customWidth="1"/>
    <col min="8200" max="8448" width="11.42578125" style="132"/>
    <col min="8449" max="8449" width="13.5703125" style="132" customWidth="1"/>
    <col min="8450" max="8450" width="23.7109375" style="132" customWidth="1"/>
    <col min="8451" max="8455" width="10.7109375" style="132" customWidth="1"/>
    <col min="8456" max="8704" width="11.42578125" style="132"/>
    <col min="8705" max="8705" width="13.5703125" style="132" customWidth="1"/>
    <col min="8706" max="8706" width="23.7109375" style="132" customWidth="1"/>
    <col min="8707" max="8711" width="10.7109375" style="132" customWidth="1"/>
    <col min="8712" max="8960" width="11.42578125" style="132"/>
    <col min="8961" max="8961" width="13.5703125" style="132" customWidth="1"/>
    <col min="8962" max="8962" width="23.7109375" style="132" customWidth="1"/>
    <col min="8963" max="8967" width="10.7109375" style="132" customWidth="1"/>
    <col min="8968" max="9216" width="11.42578125" style="132"/>
    <col min="9217" max="9217" width="13.5703125" style="132" customWidth="1"/>
    <col min="9218" max="9218" width="23.7109375" style="132" customWidth="1"/>
    <col min="9219" max="9223" width="10.7109375" style="132" customWidth="1"/>
    <col min="9224" max="9472" width="11.42578125" style="132"/>
    <col min="9473" max="9473" width="13.5703125" style="132" customWidth="1"/>
    <col min="9474" max="9474" width="23.7109375" style="132" customWidth="1"/>
    <col min="9475" max="9479" width="10.7109375" style="132" customWidth="1"/>
    <col min="9480" max="9728" width="11.42578125" style="132"/>
    <col min="9729" max="9729" width="13.5703125" style="132" customWidth="1"/>
    <col min="9730" max="9730" width="23.7109375" style="132" customWidth="1"/>
    <col min="9731" max="9735" width="10.7109375" style="132" customWidth="1"/>
    <col min="9736" max="9984" width="11.42578125" style="132"/>
    <col min="9985" max="9985" width="13.5703125" style="132" customWidth="1"/>
    <col min="9986" max="9986" width="23.7109375" style="132" customWidth="1"/>
    <col min="9987" max="9991" width="10.7109375" style="132" customWidth="1"/>
    <col min="9992" max="10240" width="11.42578125" style="132"/>
    <col min="10241" max="10241" width="13.5703125" style="132" customWidth="1"/>
    <col min="10242" max="10242" width="23.7109375" style="132" customWidth="1"/>
    <col min="10243" max="10247" width="10.7109375" style="132" customWidth="1"/>
    <col min="10248" max="10496" width="11.42578125" style="132"/>
    <col min="10497" max="10497" width="13.5703125" style="132" customWidth="1"/>
    <col min="10498" max="10498" width="23.7109375" style="132" customWidth="1"/>
    <col min="10499" max="10503" width="10.7109375" style="132" customWidth="1"/>
    <col min="10504" max="10752" width="11.42578125" style="132"/>
    <col min="10753" max="10753" width="13.5703125" style="132" customWidth="1"/>
    <col min="10754" max="10754" width="23.7109375" style="132" customWidth="1"/>
    <col min="10755" max="10759" width="10.7109375" style="132" customWidth="1"/>
    <col min="10760" max="11008" width="11.42578125" style="132"/>
    <col min="11009" max="11009" width="13.5703125" style="132" customWidth="1"/>
    <col min="11010" max="11010" width="23.7109375" style="132" customWidth="1"/>
    <col min="11011" max="11015" width="10.7109375" style="132" customWidth="1"/>
    <col min="11016" max="11264" width="11.42578125" style="132"/>
    <col min="11265" max="11265" width="13.5703125" style="132" customWidth="1"/>
    <col min="11266" max="11266" width="23.7109375" style="132" customWidth="1"/>
    <col min="11267" max="11271" width="10.7109375" style="132" customWidth="1"/>
    <col min="11272" max="11520" width="11.42578125" style="132"/>
    <col min="11521" max="11521" width="13.5703125" style="132" customWidth="1"/>
    <col min="11522" max="11522" width="23.7109375" style="132" customWidth="1"/>
    <col min="11523" max="11527" width="10.7109375" style="132" customWidth="1"/>
    <col min="11528" max="11776" width="11.42578125" style="132"/>
    <col min="11777" max="11777" width="13.5703125" style="132" customWidth="1"/>
    <col min="11778" max="11778" width="23.7109375" style="132" customWidth="1"/>
    <col min="11779" max="11783" width="10.7109375" style="132" customWidth="1"/>
    <col min="11784" max="12032" width="11.42578125" style="132"/>
    <col min="12033" max="12033" width="13.5703125" style="132" customWidth="1"/>
    <col min="12034" max="12034" width="23.7109375" style="132" customWidth="1"/>
    <col min="12035" max="12039" width="10.7109375" style="132" customWidth="1"/>
    <col min="12040" max="12288" width="11.42578125" style="132"/>
    <col min="12289" max="12289" width="13.5703125" style="132" customWidth="1"/>
    <col min="12290" max="12290" width="23.7109375" style="132" customWidth="1"/>
    <col min="12291" max="12295" width="10.7109375" style="132" customWidth="1"/>
    <col min="12296" max="12544" width="11.42578125" style="132"/>
    <col min="12545" max="12545" width="13.5703125" style="132" customWidth="1"/>
    <col min="12546" max="12546" width="23.7109375" style="132" customWidth="1"/>
    <col min="12547" max="12551" width="10.7109375" style="132" customWidth="1"/>
    <col min="12552" max="12800" width="11.42578125" style="132"/>
    <col min="12801" max="12801" width="13.5703125" style="132" customWidth="1"/>
    <col min="12802" max="12802" width="23.7109375" style="132" customWidth="1"/>
    <col min="12803" max="12807" width="10.7109375" style="132" customWidth="1"/>
    <col min="12808" max="13056" width="11.42578125" style="132"/>
    <col min="13057" max="13057" width="13.5703125" style="132" customWidth="1"/>
    <col min="13058" max="13058" width="23.7109375" style="132" customWidth="1"/>
    <col min="13059" max="13063" width="10.7109375" style="132" customWidth="1"/>
    <col min="13064" max="13312" width="11.42578125" style="132"/>
    <col min="13313" max="13313" width="13.5703125" style="132" customWidth="1"/>
    <col min="13314" max="13314" width="23.7109375" style="132" customWidth="1"/>
    <col min="13315" max="13319" width="10.7109375" style="132" customWidth="1"/>
    <col min="13320" max="13568" width="11.42578125" style="132"/>
    <col min="13569" max="13569" width="13.5703125" style="132" customWidth="1"/>
    <col min="13570" max="13570" width="23.7109375" style="132" customWidth="1"/>
    <col min="13571" max="13575" width="10.7109375" style="132" customWidth="1"/>
    <col min="13576" max="13824" width="11.42578125" style="132"/>
    <col min="13825" max="13825" width="13.5703125" style="132" customWidth="1"/>
    <col min="13826" max="13826" width="23.7109375" style="132" customWidth="1"/>
    <col min="13827" max="13831" width="10.7109375" style="132" customWidth="1"/>
    <col min="13832" max="14080" width="11.42578125" style="132"/>
    <col min="14081" max="14081" width="13.5703125" style="132" customWidth="1"/>
    <col min="14082" max="14082" width="23.7109375" style="132" customWidth="1"/>
    <col min="14083" max="14087" width="10.7109375" style="132" customWidth="1"/>
    <col min="14088" max="14336" width="11.42578125" style="132"/>
    <col min="14337" max="14337" width="13.5703125" style="132" customWidth="1"/>
    <col min="14338" max="14338" width="23.7109375" style="132" customWidth="1"/>
    <col min="14339" max="14343" width="10.7109375" style="132" customWidth="1"/>
    <col min="14344" max="14592" width="11.42578125" style="132"/>
    <col min="14593" max="14593" width="13.5703125" style="132" customWidth="1"/>
    <col min="14594" max="14594" width="23.7109375" style="132" customWidth="1"/>
    <col min="14595" max="14599" width="10.7109375" style="132" customWidth="1"/>
    <col min="14600" max="14848" width="11.42578125" style="132"/>
    <col min="14849" max="14849" width="13.5703125" style="132" customWidth="1"/>
    <col min="14850" max="14850" width="23.7109375" style="132" customWidth="1"/>
    <col min="14851" max="14855" width="10.7109375" style="132" customWidth="1"/>
    <col min="14856" max="15104" width="11.42578125" style="132"/>
    <col min="15105" max="15105" width="13.5703125" style="132" customWidth="1"/>
    <col min="15106" max="15106" width="23.7109375" style="132" customWidth="1"/>
    <col min="15107" max="15111" width="10.7109375" style="132" customWidth="1"/>
    <col min="15112" max="15360" width="11.42578125" style="132"/>
    <col min="15361" max="15361" width="13.5703125" style="132" customWidth="1"/>
    <col min="15362" max="15362" width="23.7109375" style="132" customWidth="1"/>
    <col min="15363" max="15367" width="10.7109375" style="132" customWidth="1"/>
    <col min="15368" max="15616" width="11.42578125" style="132"/>
    <col min="15617" max="15617" width="13.5703125" style="132" customWidth="1"/>
    <col min="15618" max="15618" width="23.7109375" style="132" customWidth="1"/>
    <col min="15619" max="15623" width="10.7109375" style="132" customWidth="1"/>
    <col min="15624" max="15872" width="11.42578125" style="132"/>
    <col min="15873" max="15873" width="13.5703125" style="132" customWidth="1"/>
    <col min="15874" max="15874" width="23.7109375" style="132" customWidth="1"/>
    <col min="15875" max="15879" width="10.7109375" style="132" customWidth="1"/>
    <col min="15880" max="16128" width="11.42578125" style="132"/>
    <col min="16129" max="16129" width="13.5703125" style="132" customWidth="1"/>
    <col min="16130" max="16130" width="23.7109375" style="132" customWidth="1"/>
    <col min="16131" max="16135" width="10.7109375" style="132" customWidth="1"/>
    <col min="16136" max="16384" width="11.42578125" style="132"/>
  </cols>
  <sheetData>
    <row r="1" spans="1:8" ht="15" customHeight="1" x14ac:dyDescent="0.25">
      <c r="B1" s="133"/>
    </row>
    <row r="2" spans="1:8" ht="15" customHeight="1" x14ac:dyDescent="0.25">
      <c r="B2" s="133"/>
    </row>
    <row r="3" spans="1:8" ht="15" customHeight="1" x14ac:dyDescent="0.25">
      <c r="B3" s="133"/>
    </row>
    <row r="4" spans="1:8" ht="15" customHeight="1" x14ac:dyDescent="0.25">
      <c r="B4" s="133"/>
    </row>
    <row r="5" spans="1:8" ht="18" customHeight="1" x14ac:dyDescent="0.25">
      <c r="B5" s="225" t="s">
        <v>118</v>
      </c>
      <c r="C5" s="225"/>
      <c r="D5" s="225"/>
      <c r="E5" s="225"/>
      <c r="F5" s="225"/>
      <c r="G5" s="225"/>
    </row>
    <row r="6" spans="1:8" ht="18" customHeight="1" x14ac:dyDescent="0.25">
      <c r="B6" s="225" t="str">
        <f>actualizaciones!$A$2</f>
        <v>acum. agosto 2013</v>
      </c>
      <c r="C6" s="225"/>
      <c r="D6" s="225"/>
      <c r="E6" s="225"/>
      <c r="F6" s="225"/>
      <c r="G6" s="225"/>
    </row>
    <row r="7" spans="1:8" ht="30" customHeight="1" x14ac:dyDescent="0.25">
      <c r="B7" s="59" t="s">
        <v>119</v>
      </c>
      <c r="C7" s="93" t="s">
        <v>96</v>
      </c>
      <c r="D7" s="93" t="s">
        <v>30</v>
      </c>
      <c r="E7" s="93" t="s">
        <v>29</v>
      </c>
      <c r="F7" s="93" t="s">
        <v>27</v>
      </c>
      <c r="G7" s="93" t="s">
        <v>28</v>
      </c>
    </row>
    <row r="8" spans="1:8" ht="15" customHeight="1" x14ac:dyDescent="0.2">
      <c r="B8" s="67" t="s">
        <v>120</v>
      </c>
      <c r="C8" s="134">
        <v>1046082</v>
      </c>
      <c r="D8" s="135">
        <v>5037</v>
      </c>
      <c r="E8" s="135">
        <v>36014</v>
      </c>
      <c r="F8" s="135">
        <v>398272</v>
      </c>
      <c r="G8" s="135">
        <v>410107</v>
      </c>
    </row>
    <row r="9" spans="1:8" ht="15" customHeight="1" x14ac:dyDescent="0.2">
      <c r="B9" s="67" t="s">
        <v>121</v>
      </c>
      <c r="C9" s="134">
        <v>822324</v>
      </c>
      <c r="D9" s="135">
        <v>82662</v>
      </c>
      <c r="E9" s="135">
        <v>268994</v>
      </c>
      <c r="F9" s="135">
        <v>189727</v>
      </c>
      <c r="G9" s="135">
        <v>122907</v>
      </c>
    </row>
    <row r="10" spans="1:8" ht="15" customHeight="1" x14ac:dyDescent="0.2">
      <c r="A10" s="67"/>
      <c r="B10" s="67" t="s">
        <v>122</v>
      </c>
      <c r="C10" s="134">
        <v>347118</v>
      </c>
      <c r="D10" s="135">
        <v>3534</v>
      </c>
      <c r="E10" s="135">
        <v>101227</v>
      </c>
      <c r="F10" s="135">
        <v>140830</v>
      </c>
      <c r="G10" s="135">
        <v>47059</v>
      </c>
    </row>
    <row r="11" spans="1:8" ht="15" customHeight="1" x14ac:dyDescent="0.2">
      <c r="B11" s="67" t="s">
        <v>123</v>
      </c>
      <c r="C11" s="134">
        <v>281097</v>
      </c>
      <c r="D11" s="135">
        <v>2957</v>
      </c>
      <c r="E11" s="135">
        <v>29552</v>
      </c>
      <c r="F11" s="135">
        <v>94047</v>
      </c>
      <c r="G11" s="135">
        <v>122099</v>
      </c>
    </row>
    <row r="12" spans="1:8" ht="15" customHeight="1" x14ac:dyDescent="0.2">
      <c r="B12" s="67" t="s">
        <v>124</v>
      </c>
      <c r="C12" s="134">
        <v>98271</v>
      </c>
      <c r="D12" s="135">
        <v>978</v>
      </c>
      <c r="E12" s="135">
        <v>8097</v>
      </c>
      <c r="F12" s="135">
        <v>35847</v>
      </c>
      <c r="G12" s="135">
        <v>42204</v>
      </c>
    </row>
    <row r="13" spans="1:8" ht="15" customHeight="1" x14ac:dyDescent="0.2">
      <c r="B13" s="67" t="s">
        <v>125</v>
      </c>
      <c r="C13" s="134">
        <v>66768</v>
      </c>
      <c r="D13" s="135">
        <v>772</v>
      </c>
      <c r="E13" s="135">
        <v>4986</v>
      </c>
      <c r="F13" s="135">
        <v>20521</v>
      </c>
      <c r="G13" s="135">
        <v>33547</v>
      </c>
      <c r="H13" s="136"/>
    </row>
    <row r="14" spans="1:8" ht="15" customHeight="1" x14ac:dyDescent="0.2">
      <c r="B14" s="67" t="s">
        <v>126</v>
      </c>
      <c r="C14" s="134">
        <v>62807</v>
      </c>
      <c r="D14" s="135">
        <v>580</v>
      </c>
      <c r="E14" s="135">
        <v>12731</v>
      </c>
      <c r="F14" s="135">
        <v>17526</v>
      </c>
      <c r="G14" s="135">
        <v>23018</v>
      </c>
      <c r="H14" s="136"/>
    </row>
    <row r="15" spans="1:8" ht="15" customHeight="1" x14ac:dyDescent="0.2">
      <c r="B15" s="67" t="s">
        <v>127</v>
      </c>
      <c r="C15" s="134">
        <v>53251</v>
      </c>
      <c r="D15" s="135">
        <v>627</v>
      </c>
      <c r="E15" s="135">
        <v>3738</v>
      </c>
      <c r="F15" s="135">
        <v>20153</v>
      </c>
      <c r="G15" s="135">
        <v>23330</v>
      </c>
      <c r="H15" s="136"/>
    </row>
    <row r="16" spans="1:8" ht="15" customHeight="1" x14ac:dyDescent="0.2">
      <c r="A16" s="67"/>
      <c r="B16" s="67" t="s">
        <v>128</v>
      </c>
      <c r="C16" s="134">
        <v>121757</v>
      </c>
      <c r="D16" s="135">
        <v>1315</v>
      </c>
      <c r="E16" s="135">
        <v>5332</v>
      </c>
      <c r="F16" s="135">
        <v>69671</v>
      </c>
      <c r="G16" s="135">
        <v>30370</v>
      </c>
      <c r="H16" s="67"/>
    </row>
    <row r="17" spans="1:11" ht="15" customHeight="1" x14ac:dyDescent="0.2">
      <c r="A17" s="67"/>
      <c r="B17" s="67" t="s">
        <v>129</v>
      </c>
      <c r="C17" s="134">
        <v>107051</v>
      </c>
      <c r="D17" s="135">
        <v>3757</v>
      </c>
      <c r="E17" s="135">
        <v>14176</v>
      </c>
      <c r="F17" s="135">
        <v>39236</v>
      </c>
      <c r="G17" s="135">
        <v>21395</v>
      </c>
      <c r="H17" s="67"/>
    </row>
    <row r="18" spans="1:11" ht="15" customHeight="1" x14ac:dyDescent="0.2">
      <c r="B18" s="67" t="s">
        <v>130</v>
      </c>
      <c r="C18" s="134">
        <v>103587</v>
      </c>
      <c r="D18" s="135">
        <v>687</v>
      </c>
      <c r="E18" s="135">
        <v>3588</v>
      </c>
      <c r="F18" s="135">
        <v>47941</v>
      </c>
      <c r="G18" s="135">
        <v>41287</v>
      </c>
      <c r="H18" s="67"/>
    </row>
    <row r="19" spans="1:11" ht="15" customHeight="1" x14ac:dyDescent="0.2">
      <c r="B19" s="67" t="s">
        <v>131</v>
      </c>
      <c r="C19" s="134">
        <v>90047</v>
      </c>
      <c r="D19" s="135">
        <v>753</v>
      </c>
      <c r="E19" s="135">
        <v>1346</v>
      </c>
      <c r="F19" s="135">
        <v>43797</v>
      </c>
      <c r="G19" s="135">
        <v>35351</v>
      </c>
    </row>
    <row r="20" spans="1:11" ht="15" customHeight="1" x14ac:dyDescent="0.2">
      <c r="B20" s="67" t="s">
        <v>132</v>
      </c>
      <c r="C20" s="134">
        <v>68317</v>
      </c>
      <c r="D20" s="135">
        <v>1727</v>
      </c>
      <c r="E20" s="135">
        <v>2959</v>
      </c>
      <c r="F20" s="135">
        <v>40664</v>
      </c>
      <c r="G20" s="135">
        <v>12283</v>
      </c>
      <c r="H20" s="67"/>
    </row>
    <row r="21" spans="1:11" ht="15" customHeight="1" x14ac:dyDescent="0.2">
      <c r="B21" s="67" t="s">
        <v>133</v>
      </c>
      <c r="C21" s="134">
        <v>62176</v>
      </c>
      <c r="D21" s="135">
        <v>3017</v>
      </c>
      <c r="E21" s="135">
        <v>4314</v>
      </c>
      <c r="F21" s="135">
        <v>23840</v>
      </c>
      <c r="G21" s="135">
        <v>24496</v>
      </c>
    </row>
    <row r="22" spans="1:11" ht="15" customHeight="1" x14ac:dyDescent="0.2">
      <c r="B22" s="67" t="s">
        <v>134</v>
      </c>
      <c r="C22" s="134">
        <v>50061</v>
      </c>
      <c r="D22" s="135">
        <v>576</v>
      </c>
      <c r="E22" s="135">
        <v>1410</v>
      </c>
      <c r="F22" s="135">
        <v>15513</v>
      </c>
      <c r="G22" s="135">
        <v>26423</v>
      </c>
    </row>
    <row r="23" spans="1:11" ht="15" customHeight="1" x14ac:dyDescent="0.2">
      <c r="B23" s="67" t="s">
        <v>135</v>
      </c>
      <c r="C23" s="134">
        <v>28043</v>
      </c>
      <c r="D23" s="135">
        <v>534</v>
      </c>
      <c r="E23" s="135">
        <v>2133</v>
      </c>
      <c r="F23" s="135">
        <v>14275</v>
      </c>
      <c r="G23" s="135">
        <v>6606</v>
      </c>
    </row>
    <row r="24" spans="1:11" ht="15" customHeight="1" x14ac:dyDescent="0.2">
      <c r="B24" s="67" t="s">
        <v>136</v>
      </c>
      <c r="C24" s="134">
        <v>21578</v>
      </c>
      <c r="D24" s="135">
        <v>412</v>
      </c>
      <c r="E24" s="135">
        <v>3155</v>
      </c>
      <c r="F24" s="135">
        <v>9754</v>
      </c>
      <c r="G24" s="135">
        <v>6091</v>
      </c>
    </row>
    <row r="25" spans="1:11" ht="15" customHeight="1" x14ac:dyDescent="0.2">
      <c r="B25" s="67" t="s">
        <v>137</v>
      </c>
      <c r="C25" s="134">
        <v>69514</v>
      </c>
      <c r="D25" s="135">
        <v>1670</v>
      </c>
      <c r="E25" s="135">
        <v>8018</v>
      </c>
      <c r="F25" s="135">
        <v>27805</v>
      </c>
      <c r="G25" s="135">
        <v>15701</v>
      </c>
    </row>
    <row r="26" spans="1:11" ht="15" customHeight="1" x14ac:dyDescent="0.2">
      <c r="B26" s="67" t="s">
        <v>138</v>
      </c>
      <c r="C26" s="134">
        <v>9435</v>
      </c>
      <c r="D26" s="135">
        <v>789</v>
      </c>
      <c r="E26" s="135">
        <v>920</v>
      </c>
      <c r="F26" s="135">
        <v>2412</v>
      </c>
      <c r="G26" s="135">
        <v>1462</v>
      </c>
    </row>
    <row r="27" spans="1:11" ht="15" customHeight="1" x14ac:dyDescent="0.2">
      <c r="B27" s="67" t="s">
        <v>139</v>
      </c>
      <c r="C27" s="134">
        <v>9789</v>
      </c>
      <c r="D27" s="135">
        <v>2247</v>
      </c>
      <c r="E27" s="135">
        <v>2304</v>
      </c>
      <c r="F27" s="135">
        <v>1987</v>
      </c>
      <c r="G27" s="135">
        <v>1606</v>
      </c>
    </row>
    <row r="28" spans="1:11" ht="15" customHeight="1" x14ac:dyDescent="0.2">
      <c r="B28" s="67" t="s">
        <v>140</v>
      </c>
      <c r="C28" s="134">
        <v>35922</v>
      </c>
      <c r="D28" s="135">
        <v>2467</v>
      </c>
      <c r="E28" s="135">
        <v>4002</v>
      </c>
      <c r="F28" s="135">
        <v>4254</v>
      </c>
      <c r="G28" s="135">
        <v>11864</v>
      </c>
    </row>
    <row r="29" spans="1:11" ht="15" customHeight="1" x14ac:dyDescent="0.25">
      <c r="B29" s="95" t="s">
        <v>141</v>
      </c>
      <c r="C29" s="137">
        <v>2451574</v>
      </c>
      <c r="D29" s="137">
        <v>31479</v>
      </c>
      <c r="E29" s="137">
        <v>220450</v>
      </c>
      <c r="F29" s="137">
        <v>974298</v>
      </c>
      <c r="G29" s="137">
        <v>814200</v>
      </c>
    </row>
    <row r="30" spans="1:11" ht="15" customHeight="1" x14ac:dyDescent="0.25">
      <c r="B30" s="138" t="s">
        <v>96</v>
      </c>
      <c r="C30" s="139">
        <v>3273898</v>
      </c>
      <c r="D30" s="139">
        <v>114141</v>
      </c>
      <c r="E30" s="139">
        <v>489444</v>
      </c>
      <c r="F30" s="139">
        <v>1164025</v>
      </c>
      <c r="G30" s="139">
        <v>937107</v>
      </c>
      <c r="H30" s="140"/>
      <c r="I30" s="140"/>
      <c r="J30" s="140"/>
      <c r="K30" s="140"/>
    </row>
    <row r="31" spans="1:11" ht="15" customHeight="1" x14ac:dyDescent="0.25">
      <c r="B31" s="223" t="s">
        <v>110</v>
      </c>
      <c r="C31" s="226"/>
      <c r="D31" s="226"/>
      <c r="E31" s="226"/>
      <c r="F31" s="226"/>
      <c r="G31" s="226"/>
    </row>
    <row r="32" spans="1:11" ht="14.25" customHeight="1" x14ac:dyDescent="0.25"/>
    <row r="33" ht="35.25" customHeight="1" x14ac:dyDescent="0.25"/>
  </sheetData>
  <mergeCells count="3">
    <mergeCell ref="B5:G5"/>
    <mergeCell ref="B6:G6"/>
    <mergeCell ref="B31:G31"/>
  </mergeCells>
  <conditionalFormatting sqref="H16:H18 H20 A16:A17 B8:B9 B11:B28">
    <cfRule type="containsText" dxfId="84" priority="35" operator="containsText" text="SUIZA">
      <formula>NOT(ISERROR(SEARCH("SUIZA",A8)))</formula>
    </cfRule>
    <cfRule type="containsText" dxfId="83" priority="36" operator="containsText" text="AUSTRIA">
      <formula>NOT(ISERROR(SEARCH("AUSTRIA",A8)))</formula>
    </cfRule>
    <cfRule type="containsText" dxfId="82" priority="37" operator="containsText" text="IRLANDA">
      <formula>NOT(ISERROR(SEARCH("IRLANDA",A8)))</formula>
    </cfRule>
    <cfRule type="containsText" dxfId="81" priority="38" operator="containsText" text="PAÍSES DEL ESTE">
      <formula>NOT(ISERROR(SEARCH("PAÍSES DEL ESTE",A8)))</formula>
    </cfRule>
    <cfRule type="containsText" dxfId="80" priority="39" operator="containsText" text="RUSIA">
      <formula>NOT(ISERROR(SEARCH("RUSIA",A8)))</formula>
    </cfRule>
    <cfRule type="containsText" dxfId="79" priority="40" operator="containsText" text="HOLANDA">
      <formula>NOT(ISERROR(SEARCH("HOLANDA",A8)))</formula>
    </cfRule>
    <cfRule type="containsText" dxfId="78" priority="41" operator="containsText" text="FRANCIA">
      <formula>NOT(ISERROR(SEARCH("FRANCIA",A8)))</formula>
    </cfRule>
    <cfRule type="containsText" dxfId="77" priority="42" operator="containsText" text="ITALIA">
      <formula>NOT(ISERROR(SEARCH("ITALIA",A8)))</formula>
    </cfRule>
    <cfRule type="containsText" dxfId="76" priority="43" operator="containsText" text="BÉLGICA">
      <formula>NOT(ISERROR(SEARCH("BÉLGICA",A8)))</formula>
    </cfRule>
    <cfRule type="containsText" dxfId="75" priority="44" operator="containsText" text="ESPAÑA">
      <formula>NOT(ISERROR(SEARCH("ESPAÑA",A8)))</formula>
    </cfRule>
    <cfRule type="containsText" dxfId="74" priority="45" operator="containsText" text="ALEMANIA">
      <formula>NOT(ISERROR(SEARCH("ALEMANIA",A8)))</formula>
    </cfRule>
    <cfRule type="containsText" dxfId="73" priority="46" operator="containsText" text="PAÍSES NÓRDICOS">
      <formula>NOT(ISERROR(SEARCH("PAÍSES NÓRDICOS",A8)))</formula>
    </cfRule>
    <cfRule type="containsText" dxfId="72" priority="47" operator="containsText" text="REINO UNIDO">
      <formula>NOT(ISERROR(SEARCH("REINO UNIDO",A8)))</formula>
    </cfRule>
    <cfRule type="containsText" dxfId="71" priority="48" operator="containsText" text="DINAMARCA">
      <formula>NOT(ISERROR(SEARCH("DINAMARCA",A8)))</formula>
    </cfRule>
    <cfRule type="containsText" dxfId="70" priority="49" operator="containsText" text="NORUEGA">
      <formula>NOT(ISERROR(SEARCH("NORUEGA",A8)))</formula>
    </cfRule>
    <cfRule type="containsText" dxfId="69" priority="50" operator="containsText" text="FINLANDIA">
      <formula>NOT(ISERROR(SEARCH("FINLANDIA",A8)))</formula>
    </cfRule>
    <cfRule type="containsText" dxfId="68" priority="51" operator="containsText" text="SUECIA">
      <formula>NOT(ISERROR(SEARCH("SUECIA",A8)))</formula>
    </cfRule>
  </conditionalFormatting>
  <conditionalFormatting sqref="A10">
    <cfRule type="containsText" dxfId="67" priority="18" operator="containsText" text="SUIZA">
      <formula>NOT(ISERROR(SEARCH("SUIZA",A10)))</formula>
    </cfRule>
    <cfRule type="containsText" dxfId="66" priority="19" operator="containsText" text="AUSTRIA">
      <formula>NOT(ISERROR(SEARCH("AUSTRIA",A10)))</formula>
    </cfRule>
    <cfRule type="containsText" dxfId="65" priority="20" operator="containsText" text="IRLANDA">
      <formula>NOT(ISERROR(SEARCH("IRLANDA",A10)))</formula>
    </cfRule>
    <cfRule type="containsText" dxfId="64" priority="21" operator="containsText" text="PAÍSES DEL ESTE">
      <formula>NOT(ISERROR(SEARCH("PAÍSES DEL ESTE",A10)))</formula>
    </cfRule>
    <cfRule type="containsText" dxfId="63" priority="22" operator="containsText" text="RUSIA">
      <formula>NOT(ISERROR(SEARCH("RUSIA",A10)))</formula>
    </cfRule>
    <cfRule type="containsText" dxfId="62" priority="23" operator="containsText" text="HOLANDA">
      <formula>NOT(ISERROR(SEARCH("HOLANDA",A10)))</formula>
    </cfRule>
    <cfRule type="containsText" dxfId="61" priority="24" operator="containsText" text="FRANCIA">
      <formula>NOT(ISERROR(SEARCH("FRANCIA",A10)))</formula>
    </cfRule>
    <cfRule type="containsText" dxfId="60" priority="25" operator="containsText" text="ITALIA">
      <formula>NOT(ISERROR(SEARCH("ITALIA",A10)))</formula>
    </cfRule>
    <cfRule type="containsText" dxfId="59" priority="26" operator="containsText" text="BÉLGICA">
      <formula>NOT(ISERROR(SEARCH("BÉLGICA",A10)))</formula>
    </cfRule>
    <cfRule type="containsText" dxfId="58" priority="27" operator="containsText" text="ESPAÑA">
      <formula>NOT(ISERROR(SEARCH("ESPAÑA",A10)))</formula>
    </cfRule>
    <cfRule type="containsText" dxfId="57" priority="28" operator="containsText" text="ALEMANIA">
      <formula>NOT(ISERROR(SEARCH("ALEMANIA",A10)))</formula>
    </cfRule>
    <cfRule type="containsText" dxfId="56" priority="29" operator="containsText" text="PAÍSES NÓRDICOS">
      <formula>NOT(ISERROR(SEARCH("PAÍSES NÓRDICOS",A10)))</formula>
    </cfRule>
    <cfRule type="containsText" dxfId="55" priority="30" operator="containsText" text="REINO UNIDO">
      <formula>NOT(ISERROR(SEARCH("REINO UNIDO",A10)))</formula>
    </cfRule>
    <cfRule type="containsText" dxfId="54" priority="31" operator="containsText" text="DINAMARCA">
      <formula>NOT(ISERROR(SEARCH("DINAMARCA",A10)))</formula>
    </cfRule>
    <cfRule type="containsText" dxfId="53" priority="32" operator="containsText" text="NORUEGA">
      <formula>NOT(ISERROR(SEARCH("NORUEGA",A10)))</formula>
    </cfRule>
    <cfRule type="containsText" dxfId="52" priority="33" operator="containsText" text="FINLANDIA">
      <formula>NOT(ISERROR(SEARCH("FINLANDIA",A10)))</formula>
    </cfRule>
    <cfRule type="containsText" dxfId="51" priority="34" operator="containsText" text="SUECIA">
      <formula>NOT(ISERROR(SEARCH("SUECIA",A10)))</formula>
    </cfRule>
  </conditionalFormatting>
  <conditionalFormatting sqref="B10">
    <cfRule type="containsText" dxfId="50" priority="1" operator="containsText" text="SUIZA">
      <formula>NOT(ISERROR(SEARCH("SUIZA",B10)))</formula>
    </cfRule>
    <cfRule type="containsText" dxfId="49" priority="2" operator="containsText" text="AUSTRIA">
      <formula>NOT(ISERROR(SEARCH("AUSTRIA",B10)))</formula>
    </cfRule>
    <cfRule type="containsText" dxfId="48" priority="3" operator="containsText" text="IRLANDA">
      <formula>NOT(ISERROR(SEARCH("IRLANDA",B10)))</formula>
    </cfRule>
    <cfRule type="containsText" dxfId="47" priority="4" operator="containsText" text="PAÍSES DEL ESTE">
      <formula>NOT(ISERROR(SEARCH("PAÍSES DEL ESTE",B10)))</formula>
    </cfRule>
    <cfRule type="containsText" dxfId="46" priority="5" operator="containsText" text="RUSIA">
      <formula>NOT(ISERROR(SEARCH("RUSIA",B10)))</formula>
    </cfRule>
    <cfRule type="containsText" dxfId="45" priority="6" operator="containsText" text="HOLANDA">
      <formula>NOT(ISERROR(SEARCH("HOLANDA",B10)))</formula>
    </cfRule>
    <cfRule type="containsText" dxfId="44" priority="7" operator="containsText" text="FRANCIA">
      <formula>NOT(ISERROR(SEARCH("FRANCIA",B10)))</formula>
    </cfRule>
    <cfRule type="containsText" dxfId="43" priority="8" operator="containsText" text="ITALIA">
      <formula>NOT(ISERROR(SEARCH("ITALIA",B10)))</formula>
    </cfRule>
    <cfRule type="containsText" dxfId="42" priority="9" operator="containsText" text="BÉLGICA">
      <formula>NOT(ISERROR(SEARCH("BÉLGICA",B10)))</formula>
    </cfRule>
    <cfRule type="containsText" dxfId="41" priority="10" operator="containsText" text="ESPAÑA">
      <formula>NOT(ISERROR(SEARCH("ESPAÑA",B10)))</formula>
    </cfRule>
    <cfRule type="containsText" dxfId="40" priority="11" operator="containsText" text="ALEMANIA">
      <formula>NOT(ISERROR(SEARCH("ALEMANIA",B10)))</formula>
    </cfRule>
    <cfRule type="containsText" dxfId="39" priority="12" operator="containsText" text="PAÍSES NÓRDICOS">
      <formula>NOT(ISERROR(SEARCH("PAÍSES NÓRDICOS",B10)))</formula>
    </cfRule>
    <cfRule type="containsText" dxfId="38" priority="13" operator="containsText" text="REINO UNIDO">
      <formula>NOT(ISERROR(SEARCH("REINO UNIDO",B10)))</formula>
    </cfRule>
    <cfRule type="containsText" dxfId="37" priority="14" operator="containsText" text="DINAMARCA">
      <formula>NOT(ISERROR(SEARCH("DINAMARCA",B10)))</formula>
    </cfRule>
    <cfRule type="containsText" dxfId="36" priority="15" operator="containsText" text="NORUEGA">
      <formula>NOT(ISERROR(SEARCH("NORUEGA",B10)))</formula>
    </cfRule>
    <cfRule type="containsText" dxfId="35" priority="16" operator="containsText" text="FINLANDIA">
      <formula>NOT(ISERROR(SEARCH("FINLANDIA",B10)))</formula>
    </cfRule>
    <cfRule type="containsText" dxfId="34" priority="17" operator="containsText" text="SUECIA">
      <formula>NOT(ISERROR(SEARCH("SUECIA",B10)))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5">
    <tabColor rgb="FF000099"/>
    <pageSetUpPr fitToPage="1"/>
  </sheetPr>
  <dimension ref="B5:G31"/>
  <sheetViews>
    <sheetView showGridLines="0" showRowColHeaders="0" zoomScaleNormal="100" workbookViewId="0">
      <selection activeCell="B1" sqref="B1"/>
    </sheetView>
  </sheetViews>
  <sheetFormatPr baseColWidth="10" defaultRowHeight="15" x14ac:dyDescent="0.25"/>
  <cols>
    <col min="1" max="1" width="15.7109375" customWidth="1"/>
    <col min="2" max="2" width="20.7109375" customWidth="1"/>
    <col min="3" max="7" width="10.7109375" customWidth="1"/>
  </cols>
  <sheetData>
    <row r="5" spans="2:7" ht="36" customHeight="1" x14ac:dyDescent="0.25">
      <c r="B5" s="225" t="s">
        <v>142</v>
      </c>
      <c r="C5" s="225"/>
      <c r="D5" s="225"/>
      <c r="E5" s="225"/>
      <c r="F5" s="225"/>
      <c r="G5" s="225"/>
    </row>
    <row r="6" spans="2:7" ht="18" customHeight="1" x14ac:dyDescent="0.25">
      <c r="B6" s="225" t="str">
        <f>actualizaciones!$A$2</f>
        <v>acum. agosto 2013</v>
      </c>
      <c r="C6" s="225"/>
      <c r="D6" s="225"/>
      <c r="E6" s="225"/>
      <c r="F6" s="225"/>
      <c r="G6" s="225"/>
    </row>
    <row r="7" spans="2:7" ht="30" customHeight="1" x14ac:dyDescent="0.25">
      <c r="B7" s="59" t="s">
        <v>119</v>
      </c>
      <c r="C7" s="93" t="s">
        <v>96</v>
      </c>
      <c r="D7" s="93" t="s">
        <v>30</v>
      </c>
      <c r="E7" s="93" t="s">
        <v>29</v>
      </c>
      <c r="F7" s="93" t="s">
        <v>27</v>
      </c>
      <c r="G7" s="93" t="s">
        <v>28</v>
      </c>
    </row>
    <row r="8" spans="2:7" ht="15" customHeight="1" x14ac:dyDescent="0.25">
      <c r="B8" s="67" t="str">
        <f>'Nacionalidad-Zona (datos)'!B8</f>
        <v>Reino Unido</v>
      </c>
      <c r="C8" s="141">
        <v>1.0833234287171978E-2</v>
      </c>
      <c r="D8" s="142">
        <v>0.39994441356309052</v>
      </c>
      <c r="E8" s="142">
        <v>6.5912925089531393E-2</v>
      </c>
      <c r="F8" s="142">
        <v>2.4546600468191349E-2</v>
      </c>
      <c r="G8" s="142">
        <v>2.1358251293175368E-2</v>
      </c>
    </row>
    <row r="9" spans="2:7" ht="15" customHeight="1" x14ac:dyDescent="0.25">
      <c r="B9" s="67" t="str">
        <f>'Nacionalidad-Zona (datos)'!B9</f>
        <v>España</v>
      </c>
      <c r="C9" s="141">
        <v>-4.4707943341670497E-2</v>
      </c>
      <c r="D9" s="142">
        <v>-2.1079557566140106E-2</v>
      </c>
      <c r="E9" s="142">
        <v>9.5649482100598426E-2</v>
      </c>
      <c r="F9" s="142">
        <v>-0.12938914483948527</v>
      </c>
      <c r="G9" s="142">
        <v>8.4688484809003484E-4</v>
      </c>
    </row>
    <row r="10" spans="2:7" ht="15" customHeight="1" x14ac:dyDescent="0.25">
      <c r="B10" s="67" t="str">
        <f>'Nacionalidad-Zona (datos)'!B10</f>
        <v>Alemania</v>
      </c>
      <c r="C10" s="141">
        <v>-7.1976259223612393E-2</v>
      </c>
      <c r="D10" s="142">
        <v>2.8304557033687061E-4</v>
      </c>
      <c r="E10" s="142">
        <v>-4.5910384738637844E-2</v>
      </c>
      <c r="F10" s="142">
        <v>-7.902481133185979E-2</v>
      </c>
      <c r="G10" s="142">
        <v>-0.10495083401487337</v>
      </c>
    </row>
    <row r="11" spans="2:7" ht="15" customHeight="1" x14ac:dyDescent="0.25">
      <c r="B11" s="67" t="str">
        <f>'Nacionalidad-Zona (datos)'!B11</f>
        <v>Países Nórdicos</v>
      </c>
      <c r="C11" s="141">
        <v>3.1385873054894153E-2</v>
      </c>
      <c r="D11" s="142">
        <v>0.68394077448747148</v>
      </c>
      <c r="E11" s="142">
        <v>7.9209728663769408E-2</v>
      </c>
      <c r="F11" s="142">
        <v>6.7890720806649485E-2</v>
      </c>
      <c r="G11" s="142">
        <v>-2.314548131080385E-2</v>
      </c>
    </row>
    <row r="12" spans="2:7" ht="15" customHeight="1" x14ac:dyDescent="0.25">
      <c r="B12" s="67" t="str">
        <f>'Nacionalidad-Zona (datos)'!B12</f>
        <v>Suecia</v>
      </c>
      <c r="C12" s="141">
        <v>1.2570710245128902E-2</v>
      </c>
      <c r="D12" s="142">
        <v>0.89534883720930236</v>
      </c>
      <c r="E12" s="142">
        <v>2.8451670265464246E-2</v>
      </c>
      <c r="F12" s="142">
        <v>0.16784492588369448</v>
      </c>
      <c r="G12" s="142">
        <v>-0.10366358712965917</v>
      </c>
    </row>
    <row r="13" spans="2:7" ht="15" customHeight="1" x14ac:dyDescent="0.25">
      <c r="B13" s="67" t="str">
        <f>'Nacionalidad-Zona (datos)'!B13</f>
        <v>Noruega</v>
      </c>
      <c r="C13" s="141">
        <v>0.18732439449443405</v>
      </c>
      <c r="D13" s="142">
        <v>1.103542234332425</v>
      </c>
      <c r="E13" s="142">
        <v>0.66533066132264529</v>
      </c>
      <c r="F13" s="142">
        <v>0.15221785513756325</v>
      </c>
      <c r="G13" s="142">
        <v>0.10657738487927171</v>
      </c>
    </row>
    <row r="14" spans="2:7" ht="15" customHeight="1" x14ac:dyDescent="0.25">
      <c r="B14" s="67" t="str">
        <f>'Nacionalidad-Zona (datos)'!B14</f>
        <v>Finlandia</v>
      </c>
      <c r="C14" s="141">
        <v>6.3533993734654182E-2</v>
      </c>
      <c r="D14" s="142">
        <v>2.4734982332155431E-2</v>
      </c>
      <c r="E14" s="142">
        <v>5.767103807868601E-3</v>
      </c>
      <c r="F14" s="142">
        <v>3.4959253572693916E-2</v>
      </c>
      <c r="G14" s="142">
        <v>-5.3152413465278325E-3</v>
      </c>
    </row>
    <row r="15" spans="2:7" ht="15" customHeight="1" x14ac:dyDescent="0.25">
      <c r="B15" s="67" t="str">
        <f>'Nacionalidad-Zona (datos)'!B15</f>
        <v>Dinamarca</v>
      </c>
      <c r="C15" s="141">
        <v>-0.11547597295815826</v>
      </c>
      <c r="D15" s="142">
        <v>1.0423452768729642</v>
      </c>
      <c r="E15" s="142">
        <v>-3.1104199066874005E-2</v>
      </c>
      <c r="F15" s="142">
        <v>-0.10941711962525957</v>
      </c>
      <c r="G15" s="142">
        <v>-4.5807770961145189E-2</v>
      </c>
    </row>
    <row r="16" spans="2:7" ht="15" customHeight="1" x14ac:dyDescent="0.25">
      <c r="B16" s="67" t="str">
        <f>'Nacionalidad-Zona (datos)'!B16</f>
        <v>Rusia</v>
      </c>
      <c r="C16" s="141">
        <v>0.32130571140218556</v>
      </c>
      <c r="D16" s="142">
        <v>0.52552204176334105</v>
      </c>
      <c r="E16" s="142">
        <v>0.8354561101549054</v>
      </c>
      <c r="F16" s="142">
        <v>0.291806500658224</v>
      </c>
      <c r="G16" s="142">
        <v>0.43045546606377472</v>
      </c>
    </row>
    <row r="17" spans="2:7" ht="15" customHeight="1" x14ac:dyDescent="0.25">
      <c r="B17" s="67" t="str">
        <f>'Nacionalidad-Zona (datos)'!B17</f>
        <v>Francia</v>
      </c>
      <c r="C17" s="141">
        <v>-8.0271054817659948E-4</v>
      </c>
      <c r="D17" s="142">
        <v>0.57526205450733747</v>
      </c>
      <c r="E17" s="142">
        <v>0.14175257731958757</v>
      </c>
      <c r="F17" s="142">
        <v>-5.110159858763208E-2</v>
      </c>
      <c r="G17" s="142">
        <v>-0.13408612595110891</v>
      </c>
    </row>
    <row r="18" spans="2:7" ht="15" customHeight="1" x14ac:dyDescent="0.25">
      <c r="B18" s="67" t="str">
        <f>'Nacionalidad-Zona (datos)'!B18</f>
        <v>Holanda</v>
      </c>
      <c r="C18" s="141">
        <v>2.442714874847951E-2</v>
      </c>
      <c r="D18" s="142">
        <v>0.11525974025974017</v>
      </c>
      <c r="E18" s="142">
        <v>0.63313609467455612</v>
      </c>
      <c r="F18" s="142">
        <v>4.8670049873129839E-2</v>
      </c>
      <c r="G18" s="142">
        <v>-8.9933211365089138E-2</v>
      </c>
    </row>
    <row r="19" spans="2:7" ht="15" customHeight="1" x14ac:dyDescent="0.25">
      <c r="B19" s="67" t="str">
        <f>'Nacionalidad-Zona (datos)'!B19</f>
        <v>Bélgica</v>
      </c>
      <c r="C19" s="141">
        <v>8.3359267327609565E-4</v>
      </c>
      <c r="D19" s="142">
        <v>0.30502599653379558</v>
      </c>
      <c r="E19" s="142">
        <v>8.1993569131832755E-2</v>
      </c>
      <c r="F19" s="142">
        <v>-5.5203209940460796E-2</v>
      </c>
      <c r="G19" s="142">
        <v>1.5804143559093209E-2</v>
      </c>
    </row>
    <row r="20" spans="2:7" ht="15" customHeight="1" x14ac:dyDescent="0.25">
      <c r="B20" s="67" t="str">
        <f>'Nacionalidad-Zona (datos)'!B20</f>
        <v>Países del Este</v>
      </c>
      <c r="C20" s="141">
        <v>-8.2389759707727217E-2</v>
      </c>
      <c r="D20" s="142">
        <v>0.38049560351718625</v>
      </c>
      <c r="E20" s="142">
        <v>-2.7284681130834931E-2</v>
      </c>
      <c r="F20" s="142">
        <v>-0.11316598695832336</v>
      </c>
      <c r="G20" s="142">
        <v>-5.6532759812581657E-2</v>
      </c>
    </row>
    <row r="21" spans="2:7" ht="15" customHeight="1" x14ac:dyDescent="0.25">
      <c r="B21" s="67" t="str">
        <f>'Nacionalidad-Zona (datos)'!B21</f>
        <v>Italia</v>
      </c>
      <c r="C21" s="141">
        <v>-0.10138601841279937</v>
      </c>
      <c r="D21" s="142">
        <v>7.827019299499649E-2</v>
      </c>
      <c r="E21" s="142">
        <v>0.19171270718232036</v>
      </c>
      <c r="F21" s="142">
        <v>-0.16109508058272926</v>
      </c>
      <c r="G21" s="142">
        <v>-7.8023260190447474E-2</v>
      </c>
    </row>
    <row r="22" spans="2:7" ht="15" customHeight="1" x14ac:dyDescent="0.25">
      <c r="B22" s="67" t="str">
        <f>'Nacionalidad-Zona (datos)'!B22</f>
        <v>Irlanda</v>
      </c>
      <c r="C22" s="141">
        <v>6.6284691899721082E-2</v>
      </c>
      <c r="D22" s="142">
        <v>0.87012987012987009</v>
      </c>
      <c r="E22" s="142">
        <v>-9.8314606741572996E-3</v>
      </c>
      <c r="F22" s="142">
        <v>8.8631578947368395E-2</v>
      </c>
      <c r="G22" s="142">
        <v>3.3682810421719722E-2</v>
      </c>
    </row>
    <row r="23" spans="2:7" ht="15" customHeight="1" x14ac:dyDescent="0.25">
      <c r="B23" s="67" t="str">
        <f>'Nacionalidad-Zona (datos)'!B23</f>
        <v>Suiza</v>
      </c>
      <c r="C23" s="141">
        <v>0.10227585393655914</v>
      </c>
      <c r="D23" s="142">
        <v>4.0935672514619936E-2</v>
      </c>
      <c r="E23" s="142">
        <v>0.18106312292358795</v>
      </c>
      <c r="F23" s="142">
        <v>0.1515811552113584</v>
      </c>
      <c r="G23" s="142">
        <v>-6.7212651793278733E-2</v>
      </c>
    </row>
    <row r="24" spans="2:7" ht="15" customHeight="1" x14ac:dyDescent="0.25">
      <c r="B24" s="67" t="str">
        <f>'Nacionalidad-Zona (datos)'!B24</f>
        <v>Austria</v>
      </c>
      <c r="C24" s="141">
        <v>-2.5603973808986269E-2</v>
      </c>
      <c r="D24" s="142">
        <v>0.63492063492063489</v>
      </c>
      <c r="E24" s="142">
        <v>-6.7946824224519919E-2</v>
      </c>
      <c r="F24" s="142">
        <v>1.129015703582148E-3</v>
      </c>
      <c r="G24" s="142">
        <v>-2.0582087152275275E-2</v>
      </c>
    </row>
    <row r="25" spans="2:7" ht="15" customHeight="1" x14ac:dyDescent="0.25">
      <c r="B25" s="67" t="str">
        <f>'Nacionalidad-Zona (datos)'!B25</f>
        <v>Resto de Europa</v>
      </c>
      <c r="C25" s="141">
        <v>-1.2529120972782581E-2</v>
      </c>
      <c r="D25" s="142">
        <v>0.25658389766741907</v>
      </c>
      <c r="E25" s="142">
        <v>0.23032069970845481</v>
      </c>
      <c r="F25" s="142">
        <v>-2.3392223666186651E-2</v>
      </c>
      <c r="G25" s="142">
        <v>-0.10673038630027876</v>
      </c>
    </row>
    <row r="26" spans="2:7" ht="15" customHeight="1" x14ac:dyDescent="0.25">
      <c r="B26" s="67" t="str">
        <f>'Nacionalidad-Zona (datos)'!B26</f>
        <v>Usa</v>
      </c>
      <c r="C26" s="141">
        <v>-1.5341264871634341E-2</v>
      </c>
      <c r="D26" s="142">
        <v>2.3346303501945442E-2</v>
      </c>
      <c r="E26" s="142">
        <v>5.7471264367816133E-2</v>
      </c>
      <c r="F26" s="142">
        <v>-7.1593533487297911E-2</v>
      </c>
      <c r="G26" s="142">
        <v>-0.14000000000000001</v>
      </c>
    </row>
    <row r="27" spans="2:7" ht="15" customHeight="1" x14ac:dyDescent="0.25">
      <c r="B27" s="67" t="str">
        <f>'Nacionalidad-Zona (datos)'!B27</f>
        <v>Resto de América</v>
      </c>
      <c r="C27" s="141">
        <v>-0.14446775039328785</v>
      </c>
      <c r="D27" s="142">
        <v>-0.16931608133086873</v>
      </c>
      <c r="E27" s="142">
        <v>0.17431192660550465</v>
      </c>
      <c r="F27" s="142">
        <v>-0.11610320284697506</v>
      </c>
      <c r="G27" s="142">
        <v>-0.22565091610414656</v>
      </c>
    </row>
    <row r="28" spans="2:7" ht="15" customHeight="1" x14ac:dyDescent="0.25">
      <c r="B28" s="67" t="str">
        <f>'Nacionalidad-Zona (datos)'!B28</f>
        <v>Resto del Mundo</v>
      </c>
      <c r="C28" s="141">
        <v>-2.9030165423288956E-2</v>
      </c>
      <c r="D28" s="142">
        <v>-2.1031746031746068E-2</v>
      </c>
      <c r="E28" s="142">
        <v>0.27209154481881748</v>
      </c>
      <c r="F28" s="142">
        <v>-0.38940720539687101</v>
      </c>
      <c r="G28" s="142">
        <v>-0.16982716394933872</v>
      </c>
    </row>
    <row r="29" spans="2:7" ht="15" customHeight="1" x14ac:dyDescent="0.25">
      <c r="B29" s="95" t="s">
        <v>141</v>
      </c>
      <c r="C29" s="143">
        <v>5.393652124201731E-3</v>
      </c>
      <c r="D29" s="143">
        <v>0.2213470939706681</v>
      </c>
      <c r="E29" s="143">
        <v>4.0830587057723688E-2</v>
      </c>
      <c r="F29" s="143">
        <v>6.4958006632163112E-3</v>
      </c>
      <c r="G29" s="143">
        <v>-6.2248260710362491E-3</v>
      </c>
    </row>
    <row r="30" spans="2:7" ht="15" customHeight="1" x14ac:dyDescent="0.25">
      <c r="B30" s="138" t="s">
        <v>96</v>
      </c>
      <c r="C30" s="144">
        <v>-7.6784559795903817E-3</v>
      </c>
      <c r="D30" s="144">
        <v>3.5611889380852135E-2</v>
      </c>
      <c r="E30" s="144">
        <v>7.0260412452740173E-2</v>
      </c>
      <c r="F30" s="144">
        <v>-1.8474046616422157E-2</v>
      </c>
      <c r="G30" s="144">
        <v>-5.3030294988977156E-3</v>
      </c>
    </row>
    <row r="31" spans="2:7" ht="15" customHeight="1" x14ac:dyDescent="0.25">
      <c r="B31" s="223" t="s">
        <v>59</v>
      </c>
      <c r="C31" s="226"/>
      <c r="D31" s="226"/>
      <c r="E31" s="226"/>
      <c r="F31" s="226"/>
      <c r="G31" s="226"/>
    </row>
  </sheetData>
  <mergeCells count="3">
    <mergeCell ref="B5:G5"/>
    <mergeCell ref="B6:G6"/>
    <mergeCell ref="B31:G31"/>
  </mergeCells>
  <conditionalFormatting sqref="B8:B28">
    <cfRule type="containsText" dxfId="33" priority="1" operator="containsText" text="SUIZA">
      <formula>NOT(ISERROR(SEARCH("SUIZA",B8)))</formula>
    </cfRule>
    <cfRule type="containsText" dxfId="32" priority="2" operator="containsText" text="AUSTRIA">
      <formula>NOT(ISERROR(SEARCH("AUSTRIA",B8)))</formula>
    </cfRule>
    <cfRule type="containsText" dxfId="31" priority="3" operator="containsText" text="IRLANDA">
      <formula>NOT(ISERROR(SEARCH("IRLANDA",B8)))</formula>
    </cfRule>
    <cfRule type="containsText" dxfId="30" priority="4" operator="containsText" text="PAÍSES DEL ESTE">
      <formula>NOT(ISERROR(SEARCH("PAÍSES DEL ESTE",B8)))</formula>
    </cfRule>
    <cfRule type="containsText" dxfId="29" priority="5" operator="containsText" text="RUSIA">
      <formula>NOT(ISERROR(SEARCH("RUSIA",B8)))</formula>
    </cfRule>
    <cfRule type="containsText" dxfId="28" priority="6" operator="containsText" text="HOLANDA">
      <formula>NOT(ISERROR(SEARCH("HOLANDA",B8)))</formula>
    </cfRule>
    <cfRule type="containsText" dxfId="27" priority="7" operator="containsText" text="FRANCIA">
      <formula>NOT(ISERROR(SEARCH("FRANCIA",B8)))</formula>
    </cfRule>
    <cfRule type="containsText" dxfId="26" priority="8" operator="containsText" text="ITALIA">
      <formula>NOT(ISERROR(SEARCH("ITALIA",B8)))</formula>
    </cfRule>
    <cfRule type="containsText" dxfId="25" priority="9" operator="containsText" text="BÉLGICA">
      <formula>NOT(ISERROR(SEARCH("BÉLGICA",B8)))</formula>
    </cfRule>
    <cfRule type="containsText" dxfId="24" priority="10" operator="containsText" text="ESPAÑA">
      <formula>NOT(ISERROR(SEARCH("ESPAÑA",B8)))</formula>
    </cfRule>
    <cfRule type="containsText" dxfId="23" priority="11" operator="containsText" text="ALEMANIA">
      <formula>NOT(ISERROR(SEARCH("ALEMANIA",B8)))</formula>
    </cfRule>
    <cfRule type="containsText" dxfId="22" priority="12" operator="containsText" text="PAÍSES NÓRDICOS">
      <formula>NOT(ISERROR(SEARCH("PAÍSES NÓRDICOS",B8)))</formula>
    </cfRule>
    <cfRule type="containsText" dxfId="21" priority="13" operator="containsText" text="REINO UNIDO">
      <formula>NOT(ISERROR(SEARCH("REINO UNIDO",B8)))</formula>
    </cfRule>
    <cfRule type="containsText" dxfId="20" priority="14" operator="containsText" text="DINAMARCA">
      <formula>NOT(ISERROR(SEARCH("DINAMARCA",B8)))</formula>
    </cfRule>
    <cfRule type="containsText" dxfId="19" priority="15" operator="containsText" text="NORUEGA">
      <formula>NOT(ISERROR(SEARCH("NORUEGA",B8)))</formula>
    </cfRule>
    <cfRule type="containsText" dxfId="18" priority="16" operator="containsText" text="FINLANDIA">
      <formula>NOT(ISERROR(SEARCH("FINLANDIA",B8)))</formula>
    </cfRule>
    <cfRule type="containsText" dxfId="1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0099"/>
    <pageSetUpPr autoPageBreaks="0" fitToPage="1"/>
  </sheetPr>
  <dimension ref="B1:K33"/>
  <sheetViews>
    <sheetView showGridLines="0" showRowColHeaders="0" showOutlineSymbols="0" zoomScaleNormal="100" workbookViewId="0">
      <selection activeCell="B1" sqref="B1"/>
    </sheetView>
  </sheetViews>
  <sheetFormatPr baseColWidth="10" defaultRowHeight="12" x14ac:dyDescent="0.25"/>
  <cols>
    <col min="1" max="1" width="15.7109375" style="132" customWidth="1"/>
    <col min="2" max="2" width="20.7109375" style="132" customWidth="1"/>
    <col min="3" max="7" width="10.7109375" style="132" customWidth="1"/>
    <col min="8" max="256" width="11.42578125" style="132"/>
    <col min="257" max="257" width="13.5703125" style="132" customWidth="1"/>
    <col min="258" max="258" width="23.7109375" style="132" customWidth="1"/>
    <col min="259" max="263" width="10.7109375" style="132" customWidth="1"/>
    <col min="264" max="512" width="11.42578125" style="132"/>
    <col min="513" max="513" width="13.5703125" style="132" customWidth="1"/>
    <col min="514" max="514" width="23.7109375" style="132" customWidth="1"/>
    <col min="515" max="519" width="10.7109375" style="132" customWidth="1"/>
    <col min="520" max="768" width="11.42578125" style="132"/>
    <col min="769" max="769" width="13.5703125" style="132" customWidth="1"/>
    <col min="770" max="770" width="23.7109375" style="132" customWidth="1"/>
    <col min="771" max="775" width="10.7109375" style="132" customWidth="1"/>
    <col min="776" max="1024" width="11.42578125" style="132"/>
    <col min="1025" max="1025" width="13.5703125" style="132" customWidth="1"/>
    <col min="1026" max="1026" width="23.7109375" style="132" customWidth="1"/>
    <col min="1027" max="1031" width="10.7109375" style="132" customWidth="1"/>
    <col min="1032" max="1280" width="11.42578125" style="132"/>
    <col min="1281" max="1281" width="13.5703125" style="132" customWidth="1"/>
    <col min="1282" max="1282" width="23.7109375" style="132" customWidth="1"/>
    <col min="1283" max="1287" width="10.7109375" style="132" customWidth="1"/>
    <col min="1288" max="1536" width="11.42578125" style="132"/>
    <col min="1537" max="1537" width="13.5703125" style="132" customWidth="1"/>
    <col min="1538" max="1538" width="23.7109375" style="132" customWidth="1"/>
    <col min="1539" max="1543" width="10.7109375" style="132" customWidth="1"/>
    <col min="1544" max="1792" width="11.42578125" style="132"/>
    <col min="1793" max="1793" width="13.5703125" style="132" customWidth="1"/>
    <col min="1794" max="1794" width="23.7109375" style="132" customWidth="1"/>
    <col min="1795" max="1799" width="10.7109375" style="132" customWidth="1"/>
    <col min="1800" max="2048" width="11.42578125" style="132"/>
    <col min="2049" max="2049" width="13.5703125" style="132" customWidth="1"/>
    <col min="2050" max="2050" width="23.7109375" style="132" customWidth="1"/>
    <col min="2051" max="2055" width="10.7109375" style="132" customWidth="1"/>
    <col min="2056" max="2304" width="11.42578125" style="132"/>
    <col min="2305" max="2305" width="13.5703125" style="132" customWidth="1"/>
    <col min="2306" max="2306" width="23.7109375" style="132" customWidth="1"/>
    <col min="2307" max="2311" width="10.7109375" style="132" customWidth="1"/>
    <col min="2312" max="2560" width="11.42578125" style="132"/>
    <col min="2561" max="2561" width="13.5703125" style="132" customWidth="1"/>
    <col min="2562" max="2562" width="23.7109375" style="132" customWidth="1"/>
    <col min="2563" max="2567" width="10.7109375" style="132" customWidth="1"/>
    <col min="2568" max="2816" width="11.42578125" style="132"/>
    <col min="2817" max="2817" width="13.5703125" style="132" customWidth="1"/>
    <col min="2818" max="2818" width="23.7109375" style="132" customWidth="1"/>
    <col min="2819" max="2823" width="10.7109375" style="132" customWidth="1"/>
    <col min="2824" max="3072" width="11.42578125" style="132"/>
    <col min="3073" max="3073" width="13.5703125" style="132" customWidth="1"/>
    <col min="3074" max="3074" width="23.7109375" style="132" customWidth="1"/>
    <col min="3075" max="3079" width="10.7109375" style="132" customWidth="1"/>
    <col min="3080" max="3328" width="11.42578125" style="132"/>
    <col min="3329" max="3329" width="13.5703125" style="132" customWidth="1"/>
    <col min="3330" max="3330" width="23.7109375" style="132" customWidth="1"/>
    <col min="3331" max="3335" width="10.7109375" style="132" customWidth="1"/>
    <col min="3336" max="3584" width="11.42578125" style="132"/>
    <col min="3585" max="3585" width="13.5703125" style="132" customWidth="1"/>
    <col min="3586" max="3586" width="23.7109375" style="132" customWidth="1"/>
    <col min="3587" max="3591" width="10.7109375" style="132" customWidth="1"/>
    <col min="3592" max="3840" width="11.42578125" style="132"/>
    <col min="3841" max="3841" width="13.5703125" style="132" customWidth="1"/>
    <col min="3842" max="3842" width="23.7109375" style="132" customWidth="1"/>
    <col min="3843" max="3847" width="10.7109375" style="132" customWidth="1"/>
    <col min="3848" max="4096" width="11.42578125" style="132"/>
    <col min="4097" max="4097" width="13.5703125" style="132" customWidth="1"/>
    <col min="4098" max="4098" width="23.7109375" style="132" customWidth="1"/>
    <col min="4099" max="4103" width="10.7109375" style="132" customWidth="1"/>
    <col min="4104" max="4352" width="11.42578125" style="132"/>
    <col min="4353" max="4353" width="13.5703125" style="132" customWidth="1"/>
    <col min="4354" max="4354" width="23.7109375" style="132" customWidth="1"/>
    <col min="4355" max="4359" width="10.7109375" style="132" customWidth="1"/>
    <col min="4360" max="4608" width="11.42578125" style="132"/>
    <col min="4609" max="4609" width="13.5703125" style="132" customWidth="1"/>
    <col min="4610" max="4610" width="23.7109375" style="132" customWidth="1"/>
    <col min="4611" max="4615" width="10.7109375" style="132" customWidth="1"/>
    <col min="4616" max="4864" width="11.42578125" style="132"/>
    <col min="4865" max="4865" width="13.5703125" style="132" customWidth="1"/>
    <col min="4866" max="4866" width="23.7109375" style="132" customWidth="1"/>
    <col min="4867" max="4871" width="10.7109375" style="132" customWidth="1"/>
    <col min="4872" max="5120" width="11.42578125" style="132"/>
    <col min="5121" max="5121" width="13.5703125" style="132" customWidth="1"/>
    <col min="5122" max="5122" width="23.7109375" style="132" customWidth="1"/>
    <col min="5123" max="5127" width="10.7109375" style="132" customWidth="1"/>
    <col min="5128" max="5376" width="11.42578125" style="132"/>
    <col min="5377" max="5377" width="13.5703125" style="132" customWidth="1"/>
    <col min="5378" max="5378" width="23.7109375" style="132" customWidth="1"/>
    <col min="5379" max="5383" width="10.7109375" style="132" customWidth="1"/>
    <col min="5384" max="5632" width="11.42578125" style="132"/>
    <col min="5633" max="5633" width="13.5703125" style="132" customWidth="1"/>
    <col min="5634" max="5634" width="23.7109375" style="132" customWidth="1"/>
    <col min="5635" max="5639" width="10.7109375" style="132" customWidth="1"/>
    <col min="5640" max="5888" width="11.42578125" style="132"/>
    <col min="5889" max="5889" width="13.5703125" style="132" customWidth="1"/>
    <col min="5890" max="5890" width="23.7109375" style="132" customWidth="1"/>
    <col min="5891" max="5895" width="10.7109375" style="132" customWidth="1"/>
    <col min="5896" max="6144" width="11.42578125" style="132"/>
    <col min="6145" max="6145" width="13.5703125" style="132" customWidth="1"/>
    <col min="6146" max="6146" width="23.7109375" style="132" customWidth="1"/>
    <col min="6147" max="6151" width="10.7109375" style="132" customWidth="1"/>
    <col min="6152" max="6400" width="11.42578125" style="132"/>
    <col min="6401" max="6401" width="13.5703125" style="132" customWidth="1"/>
    <col min="6402" max="6402" width="23.7109375" style="132" customWidth="1"/>
    <col min="6403" max="6407" width="10.7109375" style="132" customWidth="1"/>
    <col min="6408" max="6656" width="11.42578125" style="132"/>
    <col min="6657" max="6657" width="13.5703125" style="132" customWidth="1"/>
    <col min="6658" max="6658" width="23.7109375" style="132" customWidth="1"/>
    <col min="6659" max="6663" width="10.7109375" style="132" customWidth="1"/>
    <col min="6664" max="6912" width="11.42578125" style="132"/>
    <col min="6913" max="6913" width="13.5703125" style="132" customWidth="1"/>
    <col min="6914" max="6914" width="23.7109375" style="132" customWidth="1"/>
    <col min="6915" max="6919" width="10.7109375" style="132" customWidth="1"/>
    <col min="6920" max="7168" width="11.42578125" style="132"/>
    <col min="7169" max="7169" width="13.5703125" style="132" customWidth="1"/>
    <col min="7170" max="7170" width="23.7109375" style="132" customWidth="1"/>
    <col min="7171" max="7175" width="10.7109375" style="132" customWidth="1"/>
    <col min="7176" max="7424" width="11.42578125" style="132"/>
    <col min="7425" max="7425" width="13.5703125" style="132" customWidth="1"/>
    <col min="7426" max="7426" width="23.7109375" style="132" customWidth="1"/>
    <col min="7427" max="7431" width="10.7109375" style="132" customWidth="1"/>
    <col min="7432" max="7680" width="11.42578125" style="132"/>
    <col min="7681" max="7681" width="13.5703125" style="132" customWidth="1"/>
    <col min="7682" max="7682" width="23.7109375" style="132" customWidth="1"/>
    <col min="7683" max="7687" width="10.7109375" style="132" customWidth="1"/>
    <col min="7688" max="7936" width="11.42578125" style="132"/>
    <col min="7937" max="7937" width="13.5703125" style="132" customWidth="1"/>
    <col min="7938" max="7938" width="23.7109375" style="132" customWidth="1"/>
    <col min="7939" max="7943" width="10.7109375" style="132" customWidth="1"/>
    <col min="7944" max="8192" width="11.42578125" style="132"/>
    <col min="8193" max="8193" width="13.5703125" style="132" customWidth="1"/>
    <col min="8194" max="8194" width="23.7109375" style="132" customWidth="1"/>
    <col min="8195" max="8199" width="10.7109375" style="132" customWidth="1"/>
    <col min="8200" max="8448" width="11.42578125" style="132"/>
    <col min="8449" max="8449" width="13.5703125" style="132" customWidth="1"/>
    <col min="8450" max="8450" width="23.7109375" style="132" customWidth="1"/>
    <col min="8451" max="8455" width="10.7109375" style="132" customWidth="1"/>
    <col min="8456" max="8704" width="11.42578125" style="132"/>
    <col min="8705" max="8705" width="13.5703125" style="132" customWidth="1"/>
    <col min="8706" max="8706" width="23.7109375" style="132" customWidth="1"/>
    <col min="8707" max="8711" width="10.7109375" style="132" customWidth="1"/>
    <col min="8712" max="8960" width="11.42578125" style="132"/>
    <col min="8961" max="8961" width="13.5703125" style="132" customWidth="1"/>
    <col min="8962" max="8962" width="23.7109375" style="132" customWidth="1"/>
    <col min="8963" max="8967" width="10.7109375" style="132" customWidth="1"/>
    <col min="8968" max="9216" width="11.42578125" style="132"/>
    <col min="9217" max="9217" width="13.5703125" style="132" customWidth="1"/>
    <col min="9218" max="9218" width="23.7109375" style="132" customWidth="1"/>
    <col min="9219" max="9223" width="10.7109375" style="132" customWidth="1"/>
    <col min="9224" max="9472" width="11.42578125" style="132"/>
    <col min="9473" max="9473" width="13.5703125" style="132" customWidth="1"/>
    <col min="9474" max="9474" width="23.7109375" style="132" customWidth="1"/>
    <col min="9475" max="9479" width="10.7109375" style="132" customWidth="1"/>
    <col min="9480" max="9728" width="11.42578125" style="132"/>
    <col min="9729" max="9729" width="13.5703125" style="132" customWidth="1"/>
    <col min="9730" max="9730" width="23.7109375" style="132" customWidth="1"/>
    <col min="9731" max="9735" width="10.7109375" style="132" customWidth="1"/>
    <col min="9736" max="9984" width="11.42578125" style="132"/>
    <col min="9985" max="9985" width="13.5703125" style="132" customWidth="1"/>
    <col min="9986" max="9986" width="23.7109375" style="132" customWidth="1"/>
    <col min="9987" max="9991" width="10.7109375" style="132" customWidth="1"/>
    <col min="9992" max="10240" width="11.42578125" style="132"/>
    <col min="10241" max="10241" width="13.5703125" style="132" customWidth="1"/>
    <col min="10242" max="10242" width="23.7109375" style="132" customWidth="1"/>
    <col min="10243" max="10247" width="10.7109375" style="132" customWidth="1"/>
    <col min="10248" max="10496" width="11.42578125" style="132"/>
    <col min="10497" max="10497" width="13.5703125" style="132" customWidth="1"/>
    <col min="10498" max="10498" width="23.7109375" style="132" customWidth="1"/>
    <col min="10499" max="10503" width="10.7109375" style="132" customWidth="1"/>
    <col min="10504" max="10752" width="11.42578125" style="132"/>
    <col min="10753" max="10753" width="13.5703125" style="132" customWidth="1"/>
    <col min="10754" max="10754" width="23.7109375" style="132" customWidth="1"/>
    <col min="10755" max="10759" width="10.7109375" style="132" customWidth="1"/>
    <col min="10760" max="11008" width="11.42578125" style="132"/>
    <col min="11009" max="11009" width="13.5703125" style="132" customWidth="1"/>
    <col min="11010" max="11010" width="23.7109375" style="132" customWidth="1"/>
    <col min="11011" max="11015" width="10.7109375" style="132" customWidth="1"/>
    <col min="11016" max="11264" width="11.42578125" style="132"/>
    <col min="11265" max="11265" width="13.5703125" style="132" customWidth="1"/>
    <col min="11266" max="11266" width="23.7109375" style="132" customWidth="1"/>
    <col min="11267" max="11271" width="10.7109375" style="132" customWidth="1"/>
    <col min="11272" max="11520" width="11.42578125" style="132"/>
    <col min="11521" max="11521" width="13.5703125" style="132" customWidth="1"/>
    <col min="11522" max="11522" width="23.7109375" style="132" customWidth="1"/>
    <col min="11523" max="11527" width="10.7109375" style="132" customWidth="1"/>
    <col min="11528" max="11776" width="11.42578125" style="132"/>
    <col min="11777" max="11777" width="13.5703125" style="132" customWidth="1"/>
    <col min="11778" max="11778" width="23.7109375" style="132" customWidth="1"/>
    <col min="11779" max="11783" width="10.7109375" style="132" customWidth="1"/>
    <col min="11784" max="12032" width="11.42578125" style="132"/>
    <col min="12033" max="12033" width="13.5703125" style="132" customWidth="1"/>
    <col min="12034" max="12034" width="23.7109375" style="132" customWidth="1"/>
    <col min="12035" max="12039" width="10.7109375" style="132" customWidth="1"/>
    <col min="12040" max="12288" width="11.42578125" style="132"/>
    <col min="12289" max="12289" width="13.5703125" style="132" customWidth="1"/>
    <col min="12290" max="12290" width="23.7109375" style="132" customWidth="1"/>
    <col min="12291" max="12295" width="10.7109375" style="132" customWidth="1"/>
    <col min="12296" max="12544" width="11.42578125" style="132"/>
    <col min="12545" max="12545" width="13.5703125" style="132" customWidth="1"/>
    <col min="12546" max="12546" width="23.7109375" style="132" customWidth="1"/>
    <col min="12547" max="12551" width="10.7109375" style="132" customWidth="1"/>
    <col min="12552" max="12800" width="11.42578125" style="132"/>
    <col min="12801" max="12801" width="13.5703125" style="132" customWidth="1"/>
    <col min="12802" max="12802" width="23.7109375" style="132" customWidth="1"/>
    <col min="12803" max="12807" width="10.7109375" style="132" customWidth="1"/>
    <col min="12808" max="13056" width="11.42578125" style="132"/>
    <col min="13057" max="13057" width="13.5703125" style="132" customWidth="1"/>
    <col min="13058" max="13058" width="23.7109375" style="132" customWidth="1"/>
    <col min="13059" max="13063" width="10.7109375" style="132" customWidth="1"/>
    <col min="13064" max="13312" width="11.42578125" style="132"/>
    <col min="13313" max="13313" width="13.5703125" style="132" customWidth="1"/>
    <col min="13314" max="13314" width="23.7109375" style="132" customWidth="1"/>
    <col min="13315" max="13319" width="10.7109375" style="132" customWidth="1"/>
    <col min="13320" max="13568" width="11.42578125" style="132"/>
    <col min="13569" max="13569" width="13.5703125" style="132" customWidth="1"/>
    <col min="13570" max="13570" width="23.7109375" style="132" customWidth="1"/>
    <col min="13571" max="13575" width="10.7109375" style="132" customWidth="1"/>
    <col min="13576" max="13824" width="11.42578125" style="132"/>
    <col min="13825" max="13825" width="13.5703125" style="132" customWidth="1"/>
    <col min="13826" max="13826" width="23.7109375" style="132" customWidth="1"/>
    <col min="13827" max="13831" width="10.7109375" style="132" customWidth="1"/>
    <col min="13832" max="14080" width="11.42578125" style="132"/>
    <col min="14081" max="14081" width="13.5703125" style="132" customWidth="1"/>
    <col min="14082" max="14082" width="23.7109375" style="132" customWidth="1"/>
    <col min="14083" max="14087" width="10.7109375" style="132" customWidth="1"/>
    <col min="14088" max="14336" width="11.42578125" style="132"/>
    <col min="14337" max="14337" width="13.5703125" style="132" customWidth="1"/>
    <col min="14338" max="14338" width="23.7109375" style="132" customWidth="1"/>
    <col min="14339" max="14343" width="10.7109375" style="132" customWidth="1"/>
    <col min="14344" max="14592" width="11.42578125" style="132"/>
    <col min="14593" max="14593" width="13.5703125" style="132" customWidth="1"/>
    <col min="14594" max="14594" width="23.7109375" style="132" customWidth="1"/>
    <col min="14595" max="14599" width="10.7109375" style="132" customWidth="1"/>
    <col min="14600" max="14848" width="11.42578125" style="132"/>
    <col min="14849" max="14849" width="13.5703125" style="132" customWidth="1"/>
    <col min="14850" max="14850" width="23.7109375" style="132" customWidth="1"/>
    <col min="14851" max="14855" width="10.7109375" style="132" customWidth="1"/>
    <col min="14856" max="15104" width="11.42578125" style="132"/>
    <col min="15105" max="15105" width="13.5703125" style="132" customWidth="1"/>
    <col min="15106" max="15106" width="23.7109375" style="132" customWidth="1"/>
    <col min="15107" max="15111" width="10.7109375" style="132" customWidth="1"/>
    <col min="15112" max="15360" width="11.42578125" style="132"/>
    <col min="15361" max="15361" width="13.5703125" style="132" customWidth="1"/>
    <col min="15362" max="15362" width="23.7109375" style="132" customWidth="1"/>
    <col min="15363" max="15367" width="10.7109375" style="132" customWidth="1"/>
    <col min="15368" max="15616" width="11.42578125" style="132"/>
    <col min="15617" max="15617" width="13.5703125" style="132" customWidth="1"/>
    <col min="15618" max="15618" width="23.7109375" style="132" customWidth="1"/>
    <col min="15619" max="15623" width="10.7109375" style="132" customWidth="1"/>
    <col min="15624" max="15872" width="11.42578125" style="132"/>
    <col min="15873" max="15873" width="13.5703125" style="132" customWidth="1"/>
    <col min="15874" max="15874" width="23.7109375" style="132" customWidth="1"/>
    <col min="15875" max="15879" width="10.7109375" style="132" customWidth="1"/>
    <col min="15880" max="16128" width="11.42578125" style="132"/>
    <col min="16129" max="16129" width="13.5703125" style="132" customWidth="1"/>
    <col min="16130" max="16130" width="23.7109375" style="132" customWidth="1"/>
    <col min="16131" max="16135" width="10.7109375" style="132" customWidth="1"/>
    <col min="16136" max="16384" width="11.42578125" style="132"/>
  </cols>
  <sheetData>
    <row r="1" spans="2:10" ht="15" customHeight="1" x14ac:dyDescent="0.25">
      <c r="B1" s="133"/>
    </row>
    <row r="2" spans="2:10" ht="15" customHeight="1" x14ac:dyDescent="0.25">
      <c r="B2" s="133"/>
    </row>
    <row r="3" spans="2:10" ht="15" customHeight="1" x14ac:dyDescent="0.25">
      <c r="B3" s="133"/>
    </row>
    <row r="4" spans="2:10" ht="15" customHeight="1" x14ac:dyDescent="0.25">
      <c r="B4" s="133"/>
    </row>
    <row r="5" spans="2:10" ht="36" customHeight="1" x14ac:dyDescent="0.25">
      <c r="B5" s="225" t="s">
        <v>143</v>
      </c>
      <c r="C5" s="225"/>
      <c r="D5" s="225"/>
      <c r="E5" s="225"/>
      <c r="F5" s="225"/>
      <c r="G5" s="225"/>
    </row>
    <row r="6" spans="2:10" ht="18" customHeight="1" x14ac:dyDescent="0.25">
      <c r="B6" s="225" t="str">
        <f>actualizaciones!A2</f>
        <v>acum. agosto 2013</v>
      </c>
      <c r="C6" s="225"/>
      <c r="D6" s="225"/>
      <c r="E6" s="225"/>
      <c r="F6" s="225"/>
      <c r="G6" s="225"/>
      <c r="J6" s="145"/>
    </row>
    <row r="7" spans="2:10" ht="30" customHeight="1" x14ac:dyDescent="0.25">
      <c r="B7" s="59" t="s">
        <v>119</v>
      </c>
      <c r="C7" s="93" t="s">
        <v>96</v>
      </c>
      <c r="D7" s="93" t="s">
        <v>30</v>
      </c>
      <c r="E7" s="93" t="s">
        <v>29</v>
      </c>
      <c r="F7" s="93" t="s">
        <v>27</v>
      </c>
      <c r="G7" s="93" t="s">
        <v>28</v>
      </c>
    </row>
    <row r="8" spans="2:10" ht="15" customHeight="1" x14ac:dyDescent="0.2">
      <c r="B8" s="67" t="str">
        <f>'Nacionalidad-Zona (datos)'!B8</f>
        <v>Reino Unido</v>
      </c>
      <c r="C8" s="141">
        <f>'Nacionalidad-Zona (datos)'!C8/'Nacionalidad-Zona (datos)'!C$30</f>
        <v>0.31952186659449988</v>
      </c>
      <c r="D8" s="142">
        <f>'Nacionalidad-Zona (datos)'!D8/'Nacionalidad-Zona (datos)'!D$30</f>
        <v>4.4129629142902201E-2</v>
      </c>
      <c r="E8" s="142">
        <f>'Nacionalidad-Zona (datos)'!E8/'Nacionalidad-Zona (datos)'!E$30</f>
        <v>7.3581451606312465E-2</v>
      </c>
      <c r="F8" s="142">
        <f>'Nacionalidad-Zona (datos)'!F8/'Nacionalidad-Zona (datos)'!F$30</f>
        <v>0.34215072700328603</v>
      </c>
      <c r="G8" s="142">
        <f>'Nacionalidad-Zona (datos)'!G8/'Nacionalidad-Zona (datos)'!G$30</f>
        <v>0.43763092154897998</v>
      </c>
    </row>
    <row r="9" spans="2:10" ht="15" customHeight="1" x14ac:dyDescent="0.2">
      <c r="B9" s="67" t="str">
        <f>'Nacionalidad-Zona (datos)'!B9</f>
        <v>España</v>
      </c>
      <c r="C9" s="141">
        <f>'Nacionalidad-Zona (datos)'!C9/'Nacionalidad-Zona (datos)'!C$30</f>
        <v>0.25117581549577905</v>
      </c>
      <c r="D9" s="142">
        <f>'Nacionalidad-Zona (datos)'!D9/'Nacionalidad-Zona (datos)'!D$30</f>
        <v>0.72420953031776492</v>
      </c>
      <c r="E9" s="142">
        <f>'Nacionalidad-Zona (datos)'!E9/'Nacionalidad-Zona (datos)'!E$30</f>
        <v>0.54959096444128441</v>
      </c>
      <c r="F9" s="142">
        <f>'Nacionalidad-Zona (datos)'!F9/'Nacionalidad-Zona (datos)'!F$30</f>
        <v>0.1629922037756921</v>
      </c>
      <c r="G9" s="142">
        <f>'Nacionalidad-Zona (datos)'!G9/'Nacionalidad-Zona (datos)'!G$30</f>
        <v>0.13115578050318694</v>
      </c>
    </row>
    <row r="10" spans="2:10" ht="15" customHeight="1" x14ac:dyDescent="0.2">
      <c r="B10" s="67" t="str">
        <f>'Nacionalidad-Zona (datos)'!B10</f>
        <v>Alemania</v>
      </c>
      <c r="C10" s="141">
        <f>'Nacionalidad-Zona (datos)'!C10/'Nacionalidad-Zona (datos)'!C$30</f>
        <v>0.10602590551080089</v>
      </c>
      <c r="D10" s="142">
        <f>'Nacionalidad-Zona (datos)'!D10/'Nacionalidad-Zona (datos)'!D$30</f>
        <v>3.0961705259284569E-2</v>
      </c>
      <c r="E10" s="142">
        <f>'Nacionalidad-Zona (datos)'!E10/'Nacionalidad-Zona (datos)'!E$30</f>
        <v>0.20682039211840375</v>
      </c>
      <c r="F10" s="142">
        <f>'Nacionalidad-Zona (datos)'!F10/'Nacionalidad-Zona (datos)'!F$30</f>
        <v>0.12098537402547196</v>
      </c>
      <c r="G10" s="142">
        <f>'Nacionalidad-Zona (datos)'!G10/'Nacionalidad-Zona (datos)'!G$30</f>
        <v>5.0217317766274291E-2</v>
      </c>
    </row>
    <row r="11" spans="2:10" ht="15" customHeight="1" x14ac:dyDescent="0.2">
      <c r="B11" s="67" t="str">
        <f>'Nacionalidad-Zona (datos)'!B11</f>
        <v>Países Nórdicos</v>
      </c>
      <c r="C11" s="141">
        <f>'Nacionalidad-Zona (datos)'!C11/'Nacionalidad-Zona (datos)'!C$30</f>
        <v>8.5860035957137329E-2</v>
      </c>
      <c r="D11" s="142">
        <f>'Nacionalidad-Zona (datos)'!D11/'Nacionalidad-Zona (datos)'!D$30</f>
        <v>2.590655417422311E-2</v>
      </c>
      <c r="E11" s="142">
        <f>'Nacionalidad-Zona (datos)'!E11/'Nacionalidad-Zona (datos)'!E$30</f>
        <v>6.0378715440377241E-2</v>
      </c>
      <c r="F11" s="142">
        <f>'Nacionalidad-Zona (datos)'!F11/'Nacionalidad-Zona (datos)'!F$30</f>
        <v>8.0794656472154808E-2</v>
      </c>
      <c r="G11" s="142">
        <f>'Nacionalidad-Zona (datos)'!G11/'Nacionalidad-Zona (datos)'!G$30</f>
        <v>0.13029355239049542</v>
      </c>
    </row>
    <row r="12" spans="2:10" ht="15" customHeight="1" x14ac:dyDescent="0.2">
      <c r="B12" s="67" t="str">
        <f>'Nacionalidad-Zona (datos)'!B12</f>
        <v>Suecia</v>
      </c>
      <c r="C12" s="141">
        <f>'Nacionalidad-Zona (datos)'!C12/'Nacionalidad-Zona (datos)'!C$30</f>
        <v>3.001651242647144E-2</v>
      </c>
      <c r="D12" s="142">
        <f>'Nacionalidad-Zona (datos)'!D12/'Nacionalidad-Zona (datos)'!D$30</f>
        <v>8.5683496727731491E-3</v>
      </c>
      <c r="E12" s="142">
        <f>'Nacionalidad-Zona (datos)'!E12/'Nacionalidad-Zona (datos)'!E$30</f>
        <v>1.6543261333267952E-2</v>
      </c>
      <c r="F12" s="142">
        <f>'Nacionalidad-Zona (datos)'!F12/'Nacionalidad-Zona (datos)'!F$30</f>
        <v>3.0795730332252313E-2</v>
      </c>
      <c r="G12" s="142">
        <f>'Nacionalidad-Zona (datos)'!G12/'Nacionalidad-Zona (datos)'!G$30</f>
        <v>4.5036479292119257E-2</v>
      </c>
    </row>
    <row r="13" spans="2:10" ht="15" customHeight="1" x14ac:dyDescent="0.2">
      <c r="B13" s="67" t="str">
        <f>'Nacionalidad-Zona (datos)'!B13</f>
        <v>Noruega</v>
      </c>
      <c r="C13" s="141">
        <f>'Nacionalidad-Zona (datos)'!C13/'Nacionalidad-Zona (datos)'!C$30</f>
        <v>2.0394037932763939E-2</v>
      </c>
      <c r="D13" s="142">
        <f>'Nacionalidad-Zona (datos)'!D13/'Nacionalidad-Zona (datos)'!D$30</f>
        <v>6.7635643633751239E-3</v>
      </c>
      <c r="E13" s="142">
        <f>'Nacionalidad-Zona (datos)'!E13/'Nacionalidad-Zona (datos)'!E$30</f>
        <v>1.0187069409370633E-2</v>
      </c>
      <c r="F13" s="142">
        <f>'Nacionalidad-Zona (datos)'!F13/'Nacionalidad-Zona (datos)'!F$30</f>
        <v>1.7629346448744657E-2</v>
      </c>
      <c r="G13" s="142">
        <f>'Nacionalidad-Zona (datos)'!G13/'Nacionalidad-Zona (datos)'!G$30</f>
        <v>3.5798473386710376E-2</v>
      </c>
    </row>
    <row r="14" spans="2:10" ht="15" customHeight="1" x14ac:dyDescent="0.2">
      <c r="B14" s="67" t="str">
        <f>'Nacionalidad-Zona (datos)'!B14</f>
        <v>Finlandia</v>
      </c>
      <c r="C14" s="141">
        <f>'Nacionalidad-Zona (datos)'!C14/'Nacionalidad-Zona (datos)'!C$30</f>
        <v>1.9184165175579693E-2</v>
      </c>
      <c r="D14" s="142">
        <f>'Nacionalidad-Zona (datos)'!D14/'Nacionalidad-Zona (datos)'!D$30</f>
        <v>5.0814343662662848E-3</v>
      </c>
      <c r="E14" s="142">
        <f>'Nacionalidad-Zona (datos)'!E14/'Nacionalidad-Zona (datos)'!E$30</f>
        <v>2.6011147342699062E-2</v>
      </c>
      <c r="F14" s="142">
        <f>'Nacionalidad-Zona (datos)'!F14/'Nacionalidad-Zona (datos)'!F$30</f>
        <v>1.5056377655119092E-2</v>
      </c>
      <c r="G14" s="142">
        <f>'Nacionalidad-Zona (datos)'!G14/'Nacionalidad-Zona (datos)'!G$30</f>
        <v>2.456283007169939E-2</v>
      </c>
    </row>
    <row r="15" spans="2:10" ht="15" customHeight="1" x14ac:dyDescent="0.2">
      <c r="B15" s="67" t="str">
        <f>'Nacionalidad-Zona (datos)'!B15</f>
        <v>Dinamarca</v>
      </c>
      <c r="C15" s="141">
        <f>'Nacionalidad-Zona (datos)'!C15/'Nacionalidad-Zona (datos)'!C$30</f>
        <v>1.626532042232226E-2</v>
      </c>
      <c r="D15" s="142">
        <f>'Nacionalidad-Zona (datos)'!D15/'Nacionalidad-Zona (datos)'!D$30</f>
        <v>5.493205771808553E-3</v>
      </c>
      <c r="E15" s="142">
        <f>'Nacionalidad-Zona (datos)'!E15/'Nacionalidad-Zona (datos)'!E$30</f>
        <v>7.6372373550395957E-3</v>
      </c>
      <c r="F15" s="142">
        <f>'Nacionalidad-Zona (datos)'!F15/'Nacionalidad-Zona (datos)'!F$30</f>
        <v>1.7313202036038745E-2</v>
      </c>
      <c r="G15" s="142">
        <f>'Nacionalidad-Zona (datos)'!G15/'Nacionalidad-Zona (datos)'!G$30</f>
        <v>2.4895769639966408E-2</v>
      </c>
    </row>
    <row r="16" spans="2:10" ht="15" customHeight="1" x14ac:dyDescent="0.2">
      <c r="B16" s="67" t="str">
        <f>'Nacionalidad-Zona (datos)'!B16</f>
        <v>Rusia</v>
      </c>
      <c r="C16" s="141">
        <f>'Nacionalidad-Zona (datos)'!C16/'Nacionalidad-Zona (datos)'!C$30</f>
        <v>3.7190224008200622E-2</v>
      </c>
      <c r="D16" s="142">
        <f>'Nacionalidad-Zona (datos)'!D16/'Nacionalidad-Zona (datos)'!D$30</f>
        <v>1.1520838261448559E-2</v>
      </c>
      <c r="E16" s="142">
        <f>'Nacionalidad-Zona (datos)'!E16/'Nacionalidad-Zona (datos)'!E$30</f>
        <v>1.0893994001356641E-2</v>
      </c>
      <c r="F16" s="142">
        <f>'Nacionalidad-Zona (datos)'!F16/'Nacionalidad-Zona (datos)'!F$30</f>
        <v>5.9853525482700114E-2</v>
      </c>
      <c r="G16" s="142">
        <f>'Nacionalidad-Zona (datos)'!G16/'Nacionalidad-Zona (datos)'!G$30</f>
        <v>3.2408252205991417E-2</v>
      </c>
    </row>
    <row r="17" spans="2:11" ht="15" customHeight="1" x14ac:dyDescent="0.2">
      <c r="B17" s="67" t="str">
        <f>'Nacionalidad-Zona (datos)'!B17</f>
        <v>Francia</v>
      </c>
      <c r="C17" s="141">
        <f>'Nacionalidad-Zona (datos)'!C17/'Nacionalidad-Zona (datos)'!C$30</f>
        <v>3.2698330858200224E-2</v>
      </c>
      <c r="D17" s="142">
        <f>'Nacionalidad-Zona (datos)'!D17/'Nacionalidad-Zona (datos)'!D$30</f>
        <v>3.2915429162176608E-2</v>
      </c>
      <c r="E17" s="142">
        <f>'Nacionalidad-Zona (datos)'!E17/'Nacionalidad-Zona (datos)'!E$30</f>
        <v>2.8963476924837164E-2</v>
      </c>
      <c r="F17" s="142">
        <f>'Nacionalidad-Zona (datos)'!F17/'Nacionalidad-Zona (datos)'!F$30</f>
        <v>3.3707179828611926E-2</v>
      </c>
      <c r="G17" s="142">
        <f>'Nacionalidad-Zona (datos)'!G17/'Nacionalidad-Zona (datos)'!G$30</f>
        <v>2.2830904048310386E-2</v>
      </c>
    </row>
    <row r="18" spans="2:11" ht="15" customHeight="1" x14ac:dyDescent="0.2">
      <c r="B18" s="67" t="str">
        <f>'Nacionalidad-Zona (datos)'!B18</f>
        <v>Holanda</v>
      </c>
      <c r="C18" s="141">
        <f>'Nacionalidad-Zona (datos)'!C18/'Nacionalidad-Zona (datos)'!C$30</f>
        <v>3.1640264907458936E-2</v>
      </c>
      <c r="D18" s="142">
        <f>'Nacionalidad-Zona (datos)'!D18/'Nacionalidad-Zona (datos)'!D$30</f>
        <v>6.0188713959050651E-3</v>
      </c>
      <c r="E18" s="142">
        <f>'Nacionalidad-Zona (datos)'!E18/'Nacionalidad-Zona (datos)'!E$30</f>
        <v>7.3307671562017306E-3</v>
      </c>
      <c r="F18" s="142">
        <f>'Nacionalidad-Zona (datos)'!F18/'Nacionalidad-Zona (datos)'!F$30</f>
        <v>4.118554154764717E-2</v>
      </c>
      <c r="G18" s="142">
        <f>'Nacionalidad-Zona (datos)'!G18/'Nacionalidad-Zona (datos)'!G$30</f>
        <v>4.4057935753334464E-2</v>
      </c>
    </row>
    <row r="19" spans="2:11" ht="15" customHeight="1" x14ac:dyDescent="0.2">
      <c r="B19" s="67" t="str">
        <f>'Nacionalidad-Zona (datos)'!B19</f>
        <v>Bélgica</v>
      </c>
      <c r="C19" s="141">
        <f>'Nacionalidad-Zona (datos)'!C19/'Nacionalidad-Zona (datos)'!C$30</f>
        <v>2.7504522132332773E-2</v>
      </c>
      <c r="D19" s="142">
        <f>'Nacionalidad-Zona (datos)'!D19/'Nacionalidad-Zona (datos)'!D$30</f>
        <v>6.5971035824112286E-3</v>
      </c>
      <c r="E19" s="142">
        <f>'Nacionalidad-Zona (datos)'!E19/'Nacionalidad-Zona (datos)'!E$30</f>
        <v>2.7500592509051088E-3</v>
      </c>
      <c r="F19" s="142">
        <f>'Nacionalidad-Zona (datos)'!F19/'Nacionalidad-Zona (datos)'!F$30</f>
        <v>3.7625480552393634E-2</v>
      </c>
      <c r="G19" s="142">
        <f>'Nacionalidad-Zona (datos)'!G19/'Nacionalidad-Zona (datos)'!G$30</f>
        <v>3.7723547044254284E-2</v>
      </c>
    </row>
    <row r="20" spans="2:11" ht="15" customHeight="1" x14ac:dyDescent="0.2">
      <c r="B20" s="67" t="str">
        <f>'Nacionalidad-Zona (datos)'!B20</f>
        <v>Países del Este</v>
      </c>
      <c r="C20" s="141">
        <f>'Nacionalidad-Zona (datos)'!C20/'Nacionalidad-Zona (datos)'!C$30</f>
        <v>2.0867174236949348E-2</v>
      </c>
      <c r="D20" s="142">
        <f>'Nacionalidad-Zona (datos)'!D20/'Nacionalidad-Zona (datos)'!D$30</f>
        <v>1.513040888024461E-2</v>
      </c>
      <c r="E20" s="142">
        <f>'Nacionalidad-Zona (datos)'!E20/'Nacionalidad-Zona (datos)'!E$30</f>
        <v>6.0456354557416169E-3</v>
      </c>
      <c r="F20" s="142">
        <f>'Nacionalidad-Zona (datos)'!F20/'Nacionalidad-Zona (datos)'!F$30</f>
        <v>3.4933957604003349E-2</v>
      </c>
      <c r="G20" s="142">
        <f>'Nacionalidad-Zona (datos)'!G20/'Nacionalidad-Zona (datos)'!G$30</f>
        <v>1.3107361272512105E-2</v>
      </c>
    </row>
    <row r="21" spans="2:11" ht="15" customHeight="1" x14ac:dyDescent="0.2">
      <c r="B21" s="67" t="str">
        <f>'Nacionalidad-Zona (datos)'!B21</f>
        <v>Italia</v>
      </c>
      <c r="C21" s="141">
        <f>'Nacionalidad-Zona (datos)'!C21/'Nacionalidad-Zona (datos)'!C$30</f>
        <v>1.8991428566192348E-2</v>
      </c>
      <c r="D21" s="142">
        <f>'Nacionalidad-Zona (datos)'!D21/'Nacionalidad-Zona (datos)'!D$30</f>
        <v>2.6432219798319622E-2</v>
      </c>
      <c r="E21" s="142">
        <f>'Nacionalidad-Zona (datos)'!E21/'Nacionalidad-Zona (datos)'!E$30</f>
        <v>8.8140829185769983E-3</v>
      </c>
      <c r="F21" s="142">
        <f>'Nacionalidad-Zona (datos)'!F21/'Nacionalidad-Zona (datos)'!F$30</f>
        <v>2.0480659779643907E-2</v>
      </c>
      <c r="G21" s="142">
        <f>'Nacionalidad-Zona (datos)'!G21/'Nacionalidad-Zona (datos)'!G$30</f>
        <v>2.6140024564964299E-2</v>
      </c>
    </row>
    <row r="22" spans="2:11" ht="15" customHeight="1" x14ac:dyDescent="0.2">
      <c r="B22" s="67" t="str">
        <f>'Nacionalidad-Zona (datos)'!B22</f>
        <v>Irlanda</v>
      </c>
      <c r="C22" s="141">
        <f>'Nacionalidad-Zona (datos)'!C22/'Nacionalidad-Zona (datos)'!C$30</f>
        <v>1.5290946755213509E-2</v>
      </c>
      <c r="D22" s="142">
        <f>'Nacionalidad-Zona (datos)'!D22/'Nacionalidad-Zona (datos)'!D$30</f>
        <v>5.0463899913265175E-3</v>
      </c>
      <c r="E22" s="142">
        <f>'Nacionalidad-Zona (datos)'!E22/'Nacionalidad-Zona (datos)'!E$30</f>
        <v>2.8808198690759312E-3</v>
      </c>
      <c r="F22" s="142">
        <f>'Nacionalidad-Zona (datos)'!F22/'Nacionalidad-Zona (datos)'!F$30</f>
        <v>1.3327033354094629E-2</v>
      </c>
      <c r="G22" s="142">
        <f>'Nacionalidad-Zona (datos)'!G22/'Nacionalidad-Zona (datos)'!G$30</f>
        <v>2.8196353244613476E-2</v>
      </c>
    </row>
    <row r="23" spans="2:11" ht="15" customHeight="1" x14ac:dyDescent="0.2">
      <c r="B23" s="67" t="str">
        <f>'Nacionalidad-Zona (datos)'!B23</f>
        <v>Suiza</v>
      </c>
      <c r="C23" s="141">
        <f>'Nacionalidad-Zona (datos)'!C23/'Nacionalidad-Zona (datos)'!C$30</f>
        <v>8.5656303281287319E-3</v>
      </c>
      <c r="D23" s="142">
        <f>'Nacionalidad-Zona (datos)'!D23/'Nacionalidad-Zona (datos)'!D$30</f>
        <v>4.6784240544589586E-3</v>
      </c>
      <c r="E23" s="142">
        <f>'Nacionalidad-Zona (datos)'!E23/'Nacionalidad-Zona (datos)'!E$30</f>
        <v>4.3580062274744405E-3</v>
      </c>
      <c r="F23" s="142">
        <f>'Nacionalidad-Zona (datos)'!F23/'Nacionalidad-Zona (datos)'!F$30</f>
        <v>1.2263482313524194E-2</v>
      </c>
      <c r="G23" s="142">
        <f>'Nacionalidad-Zona (datos)'!G23/'Nacionalidad-Zona (datos)'!G$30</f>
        <v>7.0493550896535825E-3</v>
      </c>
    </row>
    <row r="24" spans="2:11" ht="15" customHeight="1" x14ac:dyDescent="0.2">
      <c r="B24" s="67" t="str">
        <f>'Nacionalidad-Zona (datos)'!B24</f>
        <v>Austria</v>
      </c>
      <c r="C24" s="141">
        <f>'Nacionalidad-Zona (datos)'!C24/'Nacionalidad-Zona (datos)'!C$30</f>
        <v>6.5909200592077092E-3</v>
      </c>
      <c r="D24" s="142">
        <f>'Nacionalidad-Zona (datos)'!D24/'Nacionalidad-Zona (datos)'!D$30</f>
        <v>3.6095706187960503E-3</v>
      </c>
      <c r="E24" s="142">
        <f>'Nacionalidad-Zona (datos)'!E24/'Nacionalidad-Zona (datos)'!E$30</f>
        <v>6.4460898488897609E-3</v>
      </c>
      <c r="F24" s="142">
        <f>'Nacionalidad-Zona (datos)'!F24/'Nacionalidad-Zona (datos)'!F$30</f>
        <v>8.379545112862697E-3</v>
      </c>
      <c r="G24" s="142">
        <f>'Nacionalidad-Zona (datos)'!G24/'Nacionalidad-Zona (datos)'!G$30</f>
        <v>6.4997913792128326E-3</v>
      </c>
    </row>
    <row r="25" spans="2:11" ht="15" customHeight="1" x14ac:dyDescent="0.2">
      <c r="B25" s="67" t="str">
        <f>'Nacionalidad-Zona (datos)'!B25</f>
        <v>Resto de Europa</v>
      </c>
      <c r="C25" s="141">
        <f>'Nacionalidad-Zona (datos)'!C25/'Nacionalidad-Zona (datos)'!C$30</f>
        <v>2.1232793446833102E-2</v>
      </c>
      <c r="D25" s="142">
        <f>'Nacionalidad-Zona (datos)'!D25/'Nacionalidad-Zona (datos)'!D$30</f>
        <v>1.4631026537352923E-2</v>
      </c>
      <c r="E25" s="142">
        <f>'Nacionalidad-Zona (datos)'!E25/'Nacionalidad-Zona (datos)'!E$30</f>
        <v>1.6381853695213344E-2</v>
      </c>
      <c r="F25" s="142">
        <f>'Nacionalidad-Zona (datos)'!F25/'Nacionalidad-Zona (datos)'!F$30</f>
        <v>2.3886944008934517E-2</v>
      </c>
      <c r="G25" s="142">
        <f>'Nacionalidad-Zona (datos)'!G25/'Nacionalidad-Zona (datos)'!G$30</f>
        <v>1.6754756927437314E-2</v>
      </c>
    </row>
    <row r="26" spans="2:11" ht="15" customHeight="1" x14ac:dyDescent="0.2">
      <c r="B26" s="67" t="str">
        <f>'Nacionalidad-Zona (datos)'!B26</f>
        <v>Usa</v>
      </c>
      <c r="C26" s="141">
        <f>'Nacionalidad-Zona (datos)'!C26/'Nacionalidad-Zona (datos)'!C$30</f>
        <v>2.8818857520912381E-3</v>
      </c>
      <c r="D26" s="142">
        <f>'Nacionalidad-Zona (datos)'!D26/'Nacionalidad-Zona (datos)'!D$30</f>
        <v>6.9125029568691352E-3</v>
      </c>
      <c r="E26" s="142">
        <f>'Nacionalidad-Zona (datos)'!E26/'Nacionalidad-Zona (datos)'!E$30</f>
        <v>1.8796838862055721E-3</v>
      </c>
      <c r="F26" s="142">
        <f>'Nacionalidad-Zona (datos)'!F26/'Nacionalidad-Zona (datos)'!F$30</f>
        <v>2.0721204441485363E-3</v>
      </c>
      <c r="G26" s="142">
        <f>'Nacionalidad-Zona (datos)'!G26/'Nacionalidad-Zona (datos)'!G$30</f>
        <v>1.5601206692512169E-3</v>
      </c>
    </row>
    <row r="27" spans="2:11" ht="15" customHeight="1" x14ac:dyDescent="0.2">
      <c r="B27" s="67" t="str">
        <f>'Nacionalidad-Zona (datos)'!B27</f>
        <v>Resto de América</v>
      </c>
      <c r="C27" s="141">
        <f>'Nacionalidad-Zona (datos)'!C27/'Nacionalidad-Zona (datos)'!C$30</f>
        <v>2.9900137389741524E-3</v>
      </c>
      <c r="D27" s="142">
        <f>'Nacionalidad-Zona (datos)'!D27/'Nacionalidad-Zona (datos)'!D$30</f>
        <v>1.9686177622414383E-2</v>
      </c>
      <c r="E27" s="142">
        <f>'Nacionalidad-Zona (datos)'!E27/'Nacionalidad-Zona (datos)'!E$30</f>
        <v>4.7073822541496063E-3</v>
      </c>
      <c r="F27" s="142">
        <f>'Nacionalidad-Zona (datos)'!F27/'Nacionalidad-Zona (datos)'!F$30</f>
        <v>1.7070080109963274E-3</v>
      </c>
      <c r="G27" s="142">
        <f>'Nacionalidad-Zona (datos)'!G27/'Nacionalidad-Zona (datos)'!G$30</f>
        <v>1.7137850853744556E-3</v>
      </c>
    </row>
    <row r="28" spans="2:11" ht="15" customHeight="1" x14ac:dyDescent="0.2">
      <c r="B28" s="67" t="str">
        <f>'Nacionalidad-Zona (datos)'!B28</f>
        <v>Resto del Mundo</v>
      </c>
      <c r="C28" s="141">
        <f>'Nacionalidad-Zona (datos)'!C28/'Nacionalidad-Zona (datos)'!C$30</f>
        <v>1.0972241652000154E-2</v>
      </c>
      <c r="D28" s="142">
        <f>'Nacionalidad-Zona (datos)'!D28/'Nacionalidad-Zona (datos)'!D$30</f>
        <v>2.1613618244101594E-2</v>
      </c>
      <c r="E28" s="142">
        <f>'Nacionalidad-Zona (datos)'!E28/'Nacionalidad-Zona (datos)'!E$30</f>
        <v>8.1766249049942379E-3</v>
      </c>
      <c r="F28" s="142">
        <f>'Nacionalidad-Zona (datos)'!F28/'Nacionalidad-Zona (datos)'!F$30</f>
        <v>3.6545606838341103E-3</v>
      </c>
      <c r="G28" s="142">
        <f>'Nacionalidad-Zona (datos)'!G28/'Nacionalidad-Zona (datos)'!G$30</f>
        <v>1.2660240506153513E-2</v>
      </c>
    </row>
    <row r="29" spans="2:11" ht="15" customHeight="1" x14ac:dyDescent="0.25">
      <c r="B29" s="95" t="s">
        <v>141</v>
      </c>
      <c r="C29" s="143">
        <f>'Nacionalidad-Zona (datos)'!C29/'Nacionalidad-Zona (datos)'!C$30</f>
        <v>0.74882418450422095</v>
      </c>
      <c r="D29" s="143">
        <f>'Nacionalidad-Zona (datos)'!D29/'Nacionalidad-Zona (datos)'!D$30</f>
        <v>0.27579046968223514</v>
      </c>
      <c r="E29" s="143">
        <f>'Nacionalidad-Zona (datos)'!E29/'Nacionalidad-Zona (datos)'!E$30</f>
        <v>0.45040903555871559</v>
      </c>
      <c r="F29" s="143">
        <f>'Nacionalidad-Zona (datos)'!F29/'Nacionalidad-Zona (datos)'!F$30</f>
        <v>0.83700779622430788</v>
      </c>
      <c r="G29" s="143">
        <f>'Nacionalidad-Zona (datos)'!G29/'Nacionalidad-Zona (datos)'!G$30</f>
        <v>0.86884421949681312</v>
      </c>
    </row>
    <row r="30" spans="2:11" ht="15" customHeight="1" x14ac:dyDescent="0.25">
      <c r="B30" s="138" t="s">
        <v>96</v>
      </c>
      <c r="C30" s="144">
        <f>'Nacionalidad-Zona (datos)'!C30/'Nacionalidad-Zona (datos)'!C$30</f>
        <v>1</v>
      </c>
      <c r="D30" s="144">
        <f>'Nacionalidad-Zona (datos)'!D30/'Nacionalidad-Zona (datos)'!D$30</f>
        <v>1</v>
      </c>
      <c r="E30" s="144">
        <f>'Nacionalidad-Zona (datos)'!E30/'Nacionalidad-Zona (datos)'!E$30</f>
        <v>1</v>
      </c>
      <c r="F30" s="144">
        <f>'Nacionalidad-Zona (datos)'!F30/'Nacionalidad-Zona (datos)'!F$30</f>
        <v>1</v>
      </c>
      <c r="G30" s="144">
        <f>'Nacionalidad-Zona (datos)'!G30/'Nacionalidad-Zona (datos)'!G$30</f>
        <v>1</v>
      </c>
      <c r="H30" s="140"/>
      <c r="I30" s="140"/>
      <c r="J30" s="140"/>
      <c r="K30" s="140"/>
    </row>
    <row r="31" spans="2:11" ht="15" customHeight="1" x14ac:dyDescent="0.25">
      <c r="B31" s="223" t="s">
        <v>74</v>
      </c>
      <c r="C31" s="226"/>
      <c r="D31" s="226"/>
      <c r="E31" s="226"/>
      <c r="F31" s="226"/>
      <c r="G31" s="226"/>
    </row>
    <row r="32" spans="2:11" ht="14.25" customHeight="1" x14ac:dyDescent="0.25"/>
    <row r="33" ht="35.25" customHeight="1" x14ac:dyDescent="0.25"/>
  </sheetData>
  <mergeCells count="3">
    <mergeCell ref="B5:G5"/>
    <mergeCell ref="B6:G6"/>
    <mergeCell ref="B31:G31"/>
  </mergeCells>
  <conditionalFormatting sqref="B8:B28">
    <cfRule type="containsText" dxfId="16" priority="1" operator="containsText" text="SUIZA">
      <formula>NOT(ISERROR(SEARCH("SUIZA",B8)))</formula>
    </cfRule>
    <cfRule type="containsText" dxfId="15" priority="2" operator="containsText" text="AUSTRIA">
      <formula>NOT(ISERROR(SEARCH("AUSTRIA",B8)))</formula>
    </cfRule>
    <cfRule type="containsText" dxfId="14" priority="3" operator="containsText" text="IRLANDA">
      <formula>NOT(ISERROR(SEARCH("IRLANDA",B8)))</formula>
    </cfRule>
    <cfRule type="containsText" dxfId="13" priority="4" operator="containsText" text="PAÍSES DEL ESTE">
      <formula>NOT(ISERROR(SEARCH("PAÍSES DEL ESTE",B8)))</formula>
    </cfRule>
    <cfRule type="containsText" dxfId="12" priority="5" operator="containsText" text="RUSIA">
      <formula>NOT(ISERROR(SEARCH("RUSIA",B8)))</formula>
    </cfRule>
    <cfRule type="containsText" dxfId="11" priority="6" operator="containsText" text="HOLANDA">
      <formula>NOT(ISERROR(SEARCH("HOLANDA",B8)))</formula>
    </cfRule>
    <cfRule type="containsText" dxfId="10" priority="7" operator="containsText" text="FRANCIA">
      <formula>NOT(ISERROR(SEARCH("FRANCIA",B8)))</formula>
    </cfRule>
    <cfRule type="containsText" dxfId="9" priority="8" operator="containsText" text="ITALIA">
      <formula>NOT(ISERROR(SEARCH("ITALIA",B8)))</formula>
    </cfRule>
    <cfRule type="containsText" dxfId="8" priority="9" operator="containsText" text="BÉLGICA">
      <formula>NOT(ISERROR(SEARCH("BÉLGICA",B8)))</formula>
    </cfRule>
    <cfRule type="containsText" dxfId="7" priority="10" operator="containsText" text="ESPAÑA">
      <formula>NOT(ISERROR(SEARCH("ESPAÑA",B8)))</formula>
    </cfRule>
    <cfRule type="containsText" dxfId="6" priority="11" operator="containsText" text="ALEMANIA">
      <formula>NOT(ISERROR(SEARCH("ALEMANIA",B8)))</formula>
    </cfRule>
    <cfRule type="containsText" dxfId="5" priority="12" operator="containsText" text="PAÍSES NÓRDICOS">
      <formula>NOT(ISERROR(SEARCH("PAÍSES NÓRDICOS",B8)))</formula>
    </cfRule>
    <cfRule type="containsText" dxfId="4" priority="13" operator="containsText" text="REINO UNIDO">
      <formula>NOT(ISERROR(SEARCH("REINO UNIDO",B8)))</formula>
    </cfRule>
    <cfRule type="containsText" dxfId="3" priority="14" operator="containsText" text="DINAMARCA">
      <formula>NOT(ISERROR(SEARCH("DINAMARCA",B8)))</formula>
    </cfRule>
    <cfRule type="containsText" dxfId="2" priority="15" operator="containsText" text="NORUEGA">
      <formula>NOT(ISERROR(SEARCH("NORUEGA",B8)))</formula>
    </cfRule>
    <cfRule type="containsText" dxfId="1" priority="16" operator="containsText" text="FINLANDIA">
      <formula>NOT(ISERROR(SEARCH("FINLANDIA",B8)))</formula>
    </cfRule>
    <cfRule type="containsText" dxfId="0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0099"/>
    <pageSetUpPr autoPageBreaks="0" fitToPage="1"/>
  </sheetPr>
  <dimension ref="B1:N68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2" customWidth="1"/>
    <col min="2" max="2" width="20.7109375" style="2" customWidth="1"/>
    <col min="3" max="7" width="10.7109375" style="2" customWidth="1"/>
    <col min="8" max="8" width="9.28515625" style="2" customWidth="1"/>
    <col min="9" max="9" width="20.7109375" style="2" customWidth="1"/>
    <col min="10" max="14" width="10.7109375" style="2" customWidth="1"/>
    <col min="15" max="255" width="11.42578125" style="2"/>
    <col min="256" max="256" width="14.7109375" style="2" customWidth="1"/>
    <col min="257" max="257" width="26.85546875" style="2" customWidth="1"/>
    <col min="258" max="258" width="12.7109375" style="2" customWidth="1"/>
    <col min="259" max="259" width="10.5703125" style="2" customWidth="1"/>
    <col min="260" max="260" width="12.7109375" style="2" customWidth="1"/>
    <col min="261" max="261" width="10.7109375" style="2" customWidth="1"/>
    <col min="262" max="262" width="10.5703125" style="2" customWidth="1"/>
    <col min="263" max="263" width="9.28515625" style="2" customWidth="1"/>
    <col min="264" max="511" width="11.42578125" style="2"/>
    <col min="512" max="512" width="14.7109375" style="2" customWidth="1"/>
    <col min="513" max="513" width="26.85546875" style="2" customWidth="1"/>
    <col min="514" max="514" width="12.7109375" style="2" customWidth="1"/>
    <col min="515" max="515" width="10.5703125" style="2" customWidth="1"/>
    <col min="516" max="516" width="12.7109375" style="2" customWidth="1"/>
    <col min="517" max="517" width="10.7109375" style="2" customWidth="1"/>
    <col min="518" max="518" width="10.5703125" style="2" customWidth="1"/>
    <col min="519" max="519" width="9.28515625" style="2" customWidth="1"/>
    <col min="520" max="767" width="11.42578125" style="2"/>
    <col min="768" max="768" width="14.7109375" style="2" customWidth="1"/>
    <col min="769" max="769" width="26.85546875" style="2" customWidth="1"/>
    <col min="770" max="770" width="12.7109375" style="2" customWidth="1"/>
    <col min="771" max="771" width="10.5703125" style="2" customWidth="1"/>
    <col min="772" max="772" width="12.7109375" style="2" customWidth="1"/>
    <col min="773" max="773" width="10.7109375" style="2" customWidth="1"/>
    <col min="774" max="774" width="10.5703125" style="2" customWidth="1"/>
    <col min="775" max="775" width="9.28515625" style="2" customWidth="1"/>
    <col min="776" max="1023" width="11.42578125" style="2"/>
    <col min="1024" max="1024" width="14.7109375" style="2" customWidth="1"/>
    <col min="1025" max="1025" width="26.85546875" style="2" customWidth="1"/>
    <col min="1026" max="1026" width="12.7109375" style="2" customWidth="1"/>
    <col min="1027" max="1027" width="10.5703125" style="2" customWidth="1"/>
    <col min="1028" max="1028" width="12.7109375" style="2" customWidth="1"/>
    <col min="1029" max="1029" width="10.7109375" style="2" customWidth="1"/>
    <col min="1030" max="1030" width="10.5703125" style="2" customWidth="1"/>
    <col min="1031" max="1031" width="9.28515625" style="2" customWidth="1"/>
    <col min="1032" max="1279" width="11.42578125" style="2"/>
    <col min="1280" max="1280" width="14.7109375" style="2" customWidth="1"/>
    <col min="1281" max="1281" width="26.85546875" style="2" customWidth="1"/>
    <col min="1282" max="1282" width="12.7109375" style="2" customWidth="1"/>
    <col min="1283" max="1283" width="10.5703125" style="2" customWidth="1"/>
    <col min="1284" max="1284" width="12.7109375" style="2" customWidth="1"/>
    <col min="1285" max="1285" width="10.7109375" style="2" customWidth="1"/>
    <col min="1286" max="1286" width="10.5703125" style="2" customWidth="1"/>
    <col min="1287" max="1287" width="9.28515625" style="2" customWidth="1"/>
    <col min="1288" max="1535" width="11.42578125" style="2"/>
    <col min="1536" max="1536" width="14.7109375" style="2" customWidth="1"/>
    <col min="1537" max="1537" width="26.85546875" style="2" customWidth="1"/>
    <col min="1538" max="1538" width="12.7109375" style="2" customWidth="1"/>
    <col min="1539" max="1539" width="10.5703125" style="2" customWidth="1"/>
    <col min="1540" max="1540" width="12.7109375" style="2" customWidth="1"/>
    <col min="1541" max="1541" width="10.7109375" style="2" customWidth="1"/>
    <col min="1542" max="1542" width="10.5703125" style="2" customWidth="1"/>
    <col min="1543" max="1543" width="9.28515625" style="2" customWidth="1"/>
    <col min="1544" max="1791" width="11.42578125" style="2"/>
    <col min="1792" max="1792" width="14.7109375" style="2" customWidth="1"/>
    <col min="1793" max="1793" width="26.85546875" style="2" customWidth="1"/>
    <col min="1794" max="1794" width="12.7109375" style="2" customWidth="1"/>
    <col min="1795" max="1795" width="10.5703125" style="2" customWidth="1"/>
    <col min="1796" max="1796" width="12.7109375" style="2" customWidth="1"/>
    <col min="1797" max="1797" width="10.7109375" style="2" customWidth="1"/>
    <col min="1798" max="1798" width="10.5703125" style="2" customWidth="1"/>
    <col min="1799" max="1799" width="9.28515625" style="2" customWidth="1"/>
    <col min="1800" max="2047" width="11.42578125" style="2"/>
    <col min="2048" max="2048" width="14.7109375" style="2" customWidth="1"/>
    <col min="2049" max="2049" width="26.85546875" style="2" customWidth="1"/>
    <col min="2050" max="2050" width="12.7109375" style="2" customWidth="1"/>
    <col min="2051" max="2051" width="10.5703125" style="2" customWidth="1"/>
    <col min="2052" max="2052" width="12.7109375" style="2" customWidth="1"/>
    <col min="2053" max="2053" width="10.7109375" style="2" customWidth="1"/>
    <col min="2054" max="2054" width="10.5703125" style="2" customWidth="1"/>
    <col min="2055" max="2055" width="9.28515625" style="2" customWidth="1"/>
    <col min="2056" max="2303" width="11.42578125" style="2"/>
    <col min="2304" max="2304" width="14.7109375" style="2" customWidth="1"/>
    <col min="2305" max="2305" width="26.85546875" style="2" customWidth="1"/>
    <col min="2306" max="2306" width="12.7109375" style="2" customWidth="1"/>
    <col min="2307" max="2307" width="10.5703125" style="2" customWidth="1"/>
    <col min="2308" max="2308" width="12.7109375" style="2" customWidth="1"/>
    <col min="2309" max="2309" width="10.7109375" style="2" customWidth="1"/>
    <col min="2310" max="2310" width="10.5703125" style="2" customWidth="1"/>
    <col min="2311" max="2311" width="9.28515625" style="2" customWidth="1"/>
    <col min="2312" max="2559" width="11.42578125" style="2"/>
    <col min="2560" max="2560" width="14.7109375" style="2" customWidth="1"/>
    <col min="2561" max="2561" width="26.85546875" style="2" customWidth="1"/>
    <col min="2562" max="2562" width="12.7109375" style="2" customWidth="1"/>
    <col min="2563" max="2563" width="10.5703125" style="2" customWidth="1"/>
    <col min="2564" max="2564" width="12.7109375" style="2" customWidth="1"/>
    <col min="2565" max="2565" width="10.7109375" style="2" customWidth="1"/>
    <col min="2566" max="2566" width="10.5703125" style="2" customWidth="1"/>
    <col min="2567" max="2567" width="9.28515625" style="2" customWidth="1"/>
    <col min="2568" max="2815" width="11.42578125" style="2"/>
    <col min="2816" max="2816" width="14.7109375" style="2" customWidth="1"/>
    <col min="2817" max="2817" width="26.85546875" style="2" customWidth="1"/>
    <col min="2818" max="2818" width="12.7109375" style="2" customWidth="1"/>
    <col min="2819" max="2819" width="10.5703125" style="2" customWidth="1"/>
    <col min="2820" max="2820" width="12.7109375" style="2" customWidth="1"/>
    <col min="2821" max="2821" width="10.7109375" style="2" customWidth="1"/>
    <col min="2822" max="2822" width="10.5703125" style="2" customWidth="1"/>
    <col min="2823" max="2823" width="9.28515625" style="2" customWidth="1"/>
    <col min="2824" max="3071" width="11.42578125" style="2"/>
    <col min="3072" max="3072" width="14.7109375" style="2" customWidth="1"/>
    <col min="3073" max="3073" width="26.85546875" style="2" customWidth="1"/>
    <col min="3074" max="3074" width="12.7109375" style="2" customWidth="1"/>
    <col min="3075" max="3075" width="10.5703125" style="2" customWidth="1"/>
    <col min="3076" max="3076" width="12.7109375" style="2" customWidth="1"/>
    <col min="3077" max="3077" width="10.7109375" style="2" customWidth="1"/>
    <col min="3078" max="3078" width="10.5703125" style="2" customWidth="1"/>
    <col min="3079" max="3079" width="9.28515625" style="2" customWidth="1"/>
    <col min="3080" max="3327" width="11.42578125" style="2"/>
    <col min="3328" max="3328" width="14.7109375" style="2" customWidth="1"/>
    <col min="3329" max="3329" width="26.85546875" style="2" customWidth="1"/>
    <col min="3330" max="3330" width="12.7109375" style="2" customWidth="1"/>
    <col min="3331" max="3331" width="10.5703125" style="2" customWidth="1"/>
    <col min="3332" max="3332" width="12.7109375" style="2" customWidth="1"/>
    <col min="3333" max="3333" width="10.7109375" style="2" customWidth="1"/>
    <col min="3334" max="3334" width="10.5703125" style="2" customWidth="1"/>
    <col min="3335" max="3335" width="9.28515625" style="2" customWidth="1"/>
    <col min="3336" max="3583" width="11.42578125" style="2"/>
    <col min="3584" max="3584" width="14.7109375" style="2" customWidth="1"/>
    <col min="3585" max="3585" width="26.85546875" style="2" customWidth="1"/>
    <col min="3586" max="3586" width="12.7109375" style="2" customWidth="1"/>
    <col min="3587" max="3587" width="10.5703125" style="2" customWidth="1"/>
    <col min="3588" max="3588" width="12.7109375" style="2" customWidth="1"/>
    <col min="3589" max="3589" width="10.7109375" style="2" customWidth="1"/>
    <col min="3590" max="3590" width="10.5703125" style="2" customWidth="1"/>
    <col min="3591" max="3591" width="9.28515625" style="2" customWidth="1"/>
    <col min="3592" max="3839" width="11.42578125" style="2"/>
    <col min="3840" max="3840" width="14.7109375" style="2" customWidth="1"/>
    <col min="3841" max="3841" width="26.85546875" style="2" customWidth="1"/>
    <col min="3842" max="3842" width="12.7109375" style="2" customWidth="1"/>
    <col min="3843" max="3843" width="10.5703125" style="2" customWidth="1"/>
    <col min="3844" max="3844" width="12.7109375" style="2" customWidth="1"/>
    <col min="3845" max="3845" width="10.7109375" style="2" customWidth="1"/>
    <col min="3846" max="3846" width="10.5703125" style="2" customWidth="1"/>
    <col min="3847" max="3847" width="9.28515625" style="2" customWidth="1"/>
    <col min="3848" max="4095" width="11.42578125" style="2"/>
    <col min="4096" max="4096" width="14.7109375" style="2" customWidth="1"/>
    <col min="4097" max="4097" width="26.85546875" style="2" customWidth="1"/>
    <col min="4098" max="4098" width="12.7109375" style="2" customWidth="1"/>
    <col min="4099" max="4099" width="10.5703125" style="2" customWidth="1"/>
    <col min="4100" max="4100" width="12.7109375" style="2" customWidth="1"/>
    <col min="4101" max="4101" width="10.7109375" style="2" customWidth="1"/>
    <col min="4102" max="4102" width="10.5703125" style="2" customWidth="1"/>
    <col min="4103" max="4103" width="9.28515625" style="2" customWidth="1"/>
    <col min="4104" max="4351" width="11.42578125" style="2"/>
    <col min="4352" max="4352" width="14.7109375" style="2" customWidth="1"/>
    <col min="4353" max="4353" width="26.85546875" style="2" customWidth="1"/>
    <col min="4354" max="4354" width="12.7109375" style="2" customWidth="1"/>
    <col min="4355" max="4355" width="10.5703125" style="2" customWidth="1"/>
    <col min="4356" max="4356" width="12.7109375" style="2" customWidth="1"/>
    <col min="4357" max="4357" width="10.7109375" style="2" customWidth="1"/>
    <col min="4358" max="4358" width="10.5703125" style="2" customWidth="1"/>
    <col min="4359" max="4359" width="9.28515625" style="2" customWidth="1"/>
    <col min="4360" max="4607" width="11.42578125" style="2"/>
    <col min="4608" max="4608" width="14.7109375" style="2" customWidth="1"/>
    <col min="4609" max="4609" width="26.85546875" style="2" customWidth="1"/>
    <col min="4610" max="4610" width="12.7109375" style="2" customWidth="1"/>
    <col min="4611" max="4611" width="10.5703125" style="2" customWidth="1"/>
    <col min="4612" max="4612" width="12.7109375" style="2" customWidth="1"/>
    <col min="4613" max="4613" width="10.7109375" style="2" customWidth="1"/>
    <col min="4614" max="4614" width="10.5703125" style="2" customWidth="1"/>
    <col min="4615" max="4615" width="9.28515625" style="2" customWidth="1"/>
    <col min="4616" max="4863" width="11.42578125" style="2"/>
    <col min="4864" max="4864" width="14.7109375" style="2" customWidth="1"/>
    <col min="4865" max="4865" width="26.85546875" style="2" customWidth="1"/>
    <col min="4866" max="4866" width="12.7109375" style="2" customWidth="1"/>
    <col min="4867" max="4867" width="10.5703125" style="2" customWidth="1"/>
    <col min="4868" max="4868" width="12.7109375" style="2" customWidth="1"/>
    <col min="4869" max="4869" width="10.7109375" style="2" customWidth="1"/>
    <col min="4870" max="4870" width="10.5703125" style="2" customWidth="1"/>
    <col min="4871" max="4871" width="9.28515625" style="2" customWidth="1"/>
    <col min="4872" max="5119" width="11.42578125" style="2"/>
    <col min="5120" max="5120" width="14.7109375" style="2" customWidth="1"/>
    <col min="5121" max="5121" width="26.85546875" style="2" customWidth="1"/>
    <col min="5122" max="5122" width="12.7109375" style="2" customWidth="1"/>
    <col min="5123" max="5123" width="10.5703125" style="2" customWidth="1"/>
    <col min="5124" max="5124" width="12.7109375" style="2" customWidth="1"/>
    <col min="5125" max="5125" width="10.7109375" style="2" customWidth="1"/>
    <col min="5126" max="5126" width="10.5703125" style="2" customWidth="1"/>
    <col min="5127" max="5127" width="9.28515625" style="2" customWidth="1"/>
    <col min="5128" max="5375" width="11.42578125" style="2"/>
    <col min="5376" max="5376" width="14.7109375" style="2" customWidth="1"/>
    <col min="5377" max="5377" width="26.85546875" style="2" customWidth="1"/>
    <col min="5378" max="5378" width="12.7109375" style="2" customWidth="1"/>
    <col min="5379" max="5379" width="10.5703125" style="2" customWidth="1"/>
    <col min="5380" max="5380" width="12.7109375" style="2" customWidth="1"/>
    <col min="5381" max="5381" width="10.7109375" style="2" customWidth="1"/>
    <col min="5382" max="5382" width="10.5703125" style="2" customWidth="1"/>
    <col min="5383" max="5383" width="9.28515625" style="2" customWidth="1"/>
    <col min="5384" max="5631" width="11.42578125" style="2"/>
    <col min="5632" max="5632" width="14.7109375" style="2" customWidth="1"/>
    <col min="5633" max="5633" width="26.85546875" style="2" customWidth="1"/>
    <col min="5634" max="5634" width="12.7109375" style="2" customWidth="1"/>
    <col min="5635" max="5635" width="10.5703125" style="2" customWidth="1"/>
    <col min="5636" max="5636" width="12.7109375" style="2" customWidth="1"/>
    <col min="5637" max="5637" width="10.7109375" style="2" customWidth="1"/>
    <col min="5638" max="5638" width="10.5703125" style="2" customWidth="1"/>
    <col min="5639" max="5639" width="9.28515625" style="2" customWidth="1"/>
    <col min="5640" max="5887" width="11.42578125" style="2"/>
    <col min="5888" max="5888" width="14.7109375" style="2" customWidth="1"/>
    <col min="5889" max="5889" width="26.85546875" style="2" customWidth="1"/>
    <col min="5890" max="5890" width="12.7109375" style="2" customWidth="1"/>
    <col min="5891" max="5891" width="10.5703125" style="2" customWidth="1"/>
    <col min="5892" max="5892" width="12.7109375" style="2" customWidth="1"/>
    <col min="5893" max="5893" width="10.7109375" style="2" customWidth="1"/>
    <col min="5894" max="5894" width="10.5703125" style="2" customWidth="1"/>
    <col min="5895" max="5895" width="9.28515625" style="2" customWidth="1"/>
    <col min="5896" max="6143" width="11.42578125" style="2"/>
    <col min="6144" max="6144" width="14.7109375" style="2" customWidth="1"/>
    <col min="6145" max="6145" width="26.85546875" style="2" customWidth="1"/>
    <col min="6146" max="6146" width="12.7109375" style="2" customWidth="1"/>
    <col min="6147" max="6147" width="10.5703125" style="2" customWidth="1"/>
    <col min="6148" max="6148" width="12.7109375" style="2" customWidth="1"/>
    <col min="6149" max="6149" width="10.7109375" style="2" customWidth="1"/>
    <col min="6150" max="6150" width="10.5703125" style="2" customWidth="1"/>
    <col min="6151" max="6151" width="9.28515625" style="2" customWidth="1"/>
    <col min="6152" max="6399" width="11.42578125" style="2"/>
    <col min="6400" max="6400" width="14.7109375" style="2" customWidth="1"/>
    <col min="6401" max="6401" width="26.85546875" style="2" customWidth="1"/>
    <col min="6402" max="6402" width="12.7109375" style="2" customWidth="1"/>
    <col min="6403" max="6403" width="10.5703125" style="2" customWidth="1"/>
    <col min="6404" max="6404" width="12.7109375" style="2" customWidth="1"/>
    <col min="6405" max="6405" width="10.7109375" style="2" customWidth="1"/>
    <col min="6406" max="6406" width="10.5703125" style="2" customWidth="1"/>
    <col min="6407" max="6407" width="9.28515625" style="2" customWidth="1"/>
    <col min="6408" max="6655" width="11.42578125" style="2"/>
    <col min="6656" max="6656" width="14.7109375" style="2" customWidth="1"/>
    <col min="6657" max="6657" width="26.85546875" style="2" customWidth="1"/>
    <col min="6658" max="6658" width="12.7109375" style="2" customWidth="1"/>
    <col min="6659" max="6659" width="10.5703125" style="2" customWidth="1"/>
    <col min="6660" max="6660" width="12.7109375" style="2" customWidth="1"/>
    <col min="6661" max="6661" width="10.7109375" style="2" customWidth="1"/>
    <col min="6662" max="6662" width="10.5703125" style="2" customWidth="1"/>
    <col min="6663" max="6663" width="9.28515625" style="2" customWidth="1"/>
    <col min="6664" max="6911" width="11.42578125" style="2"/>
    <col min="6912" max="6912" width="14.7109375" style="2" customWidth="1"/>
    <col min="6913" max="6913" width="26.85546875" style="2" customWidth="1"/>
    <col min="6914" max="6914" width="12.7109375" style="2" customWidth="1"/>
    <col min="6915" max="6915" width="10.5703125" style="2" customWidth="1"/>
    <col min="6916" max="6916" width="12.7109375" style="2" customWidth="1"/>
    <col min="6917" max="6917" width="10.7109375" style="2" customWidth="1"/>
    <col min="6918" max="6918" width="10.5703125" style="2" customWidth="1"/>
    <col min="6919" max="6919" width="9.28515625" style="2" customWidth="1"/>
    <col min="6920" max="7167" width="11.42578125" style="2"/>
    <col min="7168" max="7168" width="14.7109375" style="2" customWidth="1"/>
    <col min="7169" max="7169" width="26.85546875" style="2" customWidth="1"/>
    <col min="7170" max="7170" width="12.7109375" style="2" customWidth="1"/>
    <col min="7171" max="7171" width="10.5703125" style="2" customWidth="1"/>
    <col min="7172" max="7172" width="12.7109375" style="2" customWidth="1"/>
    <col min="7173" max="7173" width="10.7109375" style="2" customWidth="1"/>
    <col min="7174" max="7174" width="10.5703125" style="2" customWidth="1"/>
    <col min="7175" max="7175" width="9.28515625" style="2" customWidth="1"/>
    <col min="7176" max="7423" width="11.42578125" style="2"/>
    <col min="7424" max="7424" width="14.7109375" style="2" customWidth="1"/>
    <col min="7425" max="7425" width="26.85546875" style="2" customWidth="1"/>
    <col min="7426" max="7426" width="12.7109375" style="2" customWidth="1"/>
    <col min="7427" max="7427" width="10.5703125" style="2" customWidth="1"/>
    <col min="7428" max="7428" width="12.7109375" style="2" customWidth="1"/>
    <col min="7429" max="7429" width="10.7109375" style="2" customWidth="1"/>
    <col min="7430" max="7430" width="10.5703125" style="2" customWidth="1"/>
    <col min="7431" max="7431" width="9.28515625" style="2" customWidth="1"/>
    <col min="7432" max="7679" width="11.42578125" style="2"/>
    <col min="7680" max="7680" width="14.7109375" style="2" customWidth="1"/>
    <col min="7681" max="7681" width="26.85546875" style="2" customWidth="1"/>
    <col min="7682" max="7682" width="12.7109375" style="2" customWidth="1"/>
    <col min="7683" max="7683" width="10.5703125" style="2" customWidth="1"/>
    <col min="7684" max="7684" width="12.7109375" style="2" customWidth="1"/>
    <col min="7685" max="7685" width="10.7109375" style="2" customWidth="1"/>
    <col min="7686" max="7686" width="10.5703125" style="2" customWidth="1"/>
    <col min="7687" max="7687" width="9.28515625" style="2" customWidth="1"/>
    <col min="7688" max="7935" width="11.42578125" style="2"/>
    <col min="7936" max="7936" width="14.7109375" style="2" customWidth="1"/>
    <col min="7937" max="7937" width="26.85546875" style="2" customWidth="1"/>
    <col min="7938" max="7938" width="12.7109375" style="2" customWidth="1"/>
    <col min="7939" max="7939" width="10.5703125" style="2" customWidth="1"/>
    <col min="7940" max="7940" width="12.7109375" style="2" customWidth="1"/>
    <col min="7941" max="7941" width="10.7109375" style="2" customWidth="1"/>
    <col min="7942" max="7942" width="10.5703125" style="2" customWidth="1"/>
    <col min="7943" max="7943" width="9.28515625" style="2" customWidth="1"/>
    <col min="7944" max="8191" width="11.42578125" style="2"/>
    <col min="8192" max="8192" width="14.7109375" style="2" customWidth="1"/>
    <col min="8193" max="8193" width="26.85546875" style="2" customWidth="1"/>
    <col min="8194" max="8194" width="12.7109375" style="2" customWidth="1"/>
    <col min="8195" max="8195" width="10.5703125" style="2" customWidth="1"/>
    <col min="8196" max="8196" width="12.7109375" style="2" customWidth="1"/>
    <col min="8197" max="8197" width="10.7109375" style="2" customWidth="1"/>
    <col min="8198" max="8198" width="10.5703125" style="2" customWidth="1"/>
    <col min="8199" max="8199" width="9.28515625" style="2" customWidth="1"/>
    <col min="8200" max="8447" width="11.42578125" style="2"/>
    <col min="8448" max="8448" width="14.7109375" style="2" customWidth="1"/>
    <col min="8449" max="8449" width="26.85546875" style="2" customWidth="1"/>
    <col min="8450" max="8450" width="12.7109375" style="2" customWidth="1"/>
    <col min="8451" max="8451" width="10.5703125" style="2" customWidth="1"/>
    <col min="8452" max="8452" width="12.7109375" style="2" customWidth="1"/>
    <col min="8453" max="8453" width="10.7109375" style="2" customWidth="1"/>
    <col min="8454" max="8454" width="10.5703125" style="2" customWidth="1"/>
    <col min="8455" max="8455" width="9.28515625" style="2" customWidth="1"/>
    <col min="8456" max="8703" width="11.42578125" style="2"/>
    <col min="8704" max="8704" width="14.7109375" style="2" customWidth="1"/>
    <col min="8705" max="8705" width="26.85546875" style="2" customWidth="1"/>
    <col min="8706" max="8706" width="12.7109375" style="2" customWidth="1"/>
    <col min="8707" max="8707" width="10.5703125" style="2" customWidth="1"/>
    <col min="8708" max="8708" width="12.7109375" style="2" customWidth="1"/>
    <col min="8709" max="8709" width="10.7109375" style="2" customWidth="1"/>
    <col min="8710" max="8710" width="10.5703125" style="2" customWidth="1"/>
    <col min="8711" max="8711" width="9.28515625" style="2" customWidth="1"/>
    <col min="8712" max="8959" width="11.42578125" style="2"/>
    <col min="8960" max="8960" width="14.7109375" style="2" customWidth="1"/>
    <col min="8961" max="8961" width="26.85546875" style="2" customWidth="1"/>
    <col min="8962" max="8962" width="12.7109375" style="2" customWidth="1"/>
    <col min="8963" max="8963" width="10.5703125" style="2" customWidth="1"/>
    <col min="8964" max="8964" width="12.7109375" style="2" customWidth="1"/>
    <col min="8965" max="8965" width="10.7109375" style="2" customWidth="1"/>
    <col min="8966" max="8966" width="10.5703125" style="2" customWidth="1"/>
    <col min="8967" max="8967" width="9.28515625" style="2" customWidth="1"/>
    <col min="8968" max="9215" width="11.42578125" style="2"/>
    <col min="9216" max="9216" width="14.7109375" style="2" customWidth="1"/>
    <col min="9217" max="9217" width="26.85546875" style="2" customWidth="1"/>
    <col min="9218" max="9218" width="12.7109375" style="2" customWidth="1"/>
    <col min="9219" max="9219" width="10.5703125" style="2" customWidth="1"/>
    <col min="9220" max="9220" width="12.7109375" style="2" customWidth="1"/>
    <col min="9221" max="9221" width="10.7109375" style="2" customWidth="1"/>
    <col min="9222" max="9222" width="10.5703125" style="2" customWidth="1"/>
    <col min="9223" max="9223" width="9.28515625" style="2" customWidth="1"/>
    <col min="9224" max="9471" width="11.42578125" style="2"/>
    <col min="9472" max="9472" width="14.7109375" style="2" customWidth="1"/>
    <col min="9473" max="9473" width="26.85546875" style="2" customWidth="1"/>
    <col min="9474" max="9474" width="12.7109375" style="2" customWidth="1"/>
    <col min="9475" max="9475" width="10.5703125" style="2" customWidth="1"/>
    <col min="9476" max="9476" width="12.7109375" style="2" customWidth="1"/>
    <col min="9477" max="9477" width="10.7109375" style="2" customWidth="1"/>
    <col min="9478" max="9478" width="10.5703125" style="2" customWidth="1"/>
    <col min="9479" max="9479" width="9.28515625" style="2" customWidth="1"/>
    <col min="9480" max="9727" width="11.42578125" style="2"/>
    <col min="9728" max="9728" width="14.7109375" style="2" customWidth="1"/>
    <col min="9729" max="9729" width="26.85546875" style="2" customWidth="1"/>
    <col min="9730" max="9730" width="12.7109375" style="2" customWidth="1"/>
    <col min="9731" max="9731" width="10.5703125" style="2" customWidth="1"/>
    <col min="9732" max="9732" width="12.7109375" style="2" customWidth="1"/>
    <col min="9733" max="9733" width="10.7109375" style="2" customWidth="1"/>
    <col min="9734" max="9734" width="10.5703125" style="2" customWidth="1"/>
    <col min="9735" max="9735" width="9.28515625" style="2" customWidth="1"/>
    <col min="9736" max="9983" width="11.42578125" style="2"/>
    <col min="9984" max="9984" width="14.7109375" style="2" customWidth="1"/>
    <col min="9985" max="9985" width="26.85546875" style="2" customWidth="1"/>
    <col min="9986" max="9986" width="12.7109375" style="2" customWidth="1"/>
    <col min="9987" max="9987" width="10.5703125" style="2" customWidth="1"/>
    <col min="9988" max="9988" width="12.7109375" style="2" customWidth="1"/>
    <col min="9989" max="9989" width="10.7109375" style="2" customWidth="1"/>
    <col min="9990" max="9990" width="10.5703125" style="2" customWidth="1"/>
    <col min="9991" max="9991" width="9.28515625" style="2" customWidth="1"/>
    <col min="9992" max="10239" width="11.42578125" style="2"/>
    <col min="10240" max="10240" width="14.7109375" style="2" customWidth="1"/>
    <col min="10241" max="10241" width="26.85546875" style="2" customWidth="1"/>
    <col min="10242" max="10242" width="12.7109375" style="2" customWidth="1"/>
    <col min="10243" max="10243" width="10.5703125" style="2" customWidth="1"/>
    <col min="10244" max="10244" width="12.7109375" style="2" customWidth="1"/>
    <col min="10245" max="10245" width="10.7109375" style="2" customWidth="1"/>
    <col min="10246" max="10246" width="10.5703125" style="2" customWidth="1"/>
    <col min="10247" max="10247" width="9.28515625" style="2" customWidth="1"/>
    <col min="10248" max="10495" width="11.42578125" style="2"/>
    <col min="10496" max="10496" width="14.7109375" style="2" customWidth="1"/>
    <col min="10497" max="10497" width="26.85546875" style="2" customWidth="1"/>
    <col min="10498" max="10498" width="12.7109375" style="2" customWidth="1"/>
    <col min="10499" max="10499" width="10.5703125" style="2" customWidth="1"/>
    <col min="10500" max="10500" width="12.7109375" style="2" customWidth="1"/>
    <col min="10501" max="10501" width="10.7109375" style="2" customWidth="1"/>
    <col min="10502" max="10502" width="10.5703125" style="2" customWidth="1"/>
    <col min="10503" max="10503" width="9.28515625" style="2" customWidth="1"/>
    <col min="10504" max="10751" width="11.42578125" style="2"/>
    <col min="10752" max="10752" width="14.7109375" style="2" customWidth="1"/>
    <col min="10753" max="10753" width="26.85546875" style="2" customWidth="1"/>
    <col min="10754" max="10754" width="12.7109375" style="2" customWidth="1"/>
    <col min="10755" max="10755" width="10.5703125" style="2" customWidth="1"/>
    <col min="10756" max="10756" width="12.7109375" style="2" customWidth="1"/>
    <col min="10757" max="10757" width="10.7109375" style="2" customWidth="1"/>
    <col min="10758" max="10758" width="10.5703125" style="2" customWidth="1"/>
    <col min="10759" max="10759" width="9.28515625" style="2" customWidth="1"/>
    <col min="10760" max="11007" width="11.42578125" style="2"/>
    <col min="11008" max="11008" width="14.7109375" style="2" customWidth="1"/>
    <col min="11009" max="11009" width="26.85546875" style="2" customWidth="1"/>
    <col min="11010" max="11010" width="12.7109375" style="2" customWidth="1"/>
    <col min="11011" max="11011" width="10.5703125" style="2" customWidth="1"/>
    <col min="11012" max="11012" width="12.7109375" style="2" customWidth="1"/>
    <col min="11013" max="11013" width="10.7109375" style="2" customWidth="1"/>
    <col min="11014" max="11014" width="10.5703125" style="2" customWidth="1"/>
    <col min="11015" max="11015" width="9.28515625" style="2" customWidth="1"/>
    <col min="11016" max="11263" width="11.42578125" style="2"/>
    <col min="11264" max="11264" width="14.7109375" style="2" customWidth="1"/>
    <col min="11265" max="11265" width="26.85546875" style="2" customWidth="1"/>
    <col min="11266" max="11266" width="12.7109375" style="2" customWidth="1"/>
    <col min="11267" max="11267" width="10.5703125" style="2" customWidth="1"/>
    <col min="11268" max="11268" width="12.7109375" style="2" customWidth="1"/>
    <col min="11269" max="11269" width="10.7109375" style="2" customWidth="1"/>
    <col min="11270" max="11270" width="10.5703125" style="2" customWidth="1"/>
    <col min="11271" max="11271" width="9.28515625" style="2" customWidth="1"/>
    <col min="11272" max="11519" width="11.42578125" style="2"/>
    <col min="11520" max="11520" width="14.7109375" style="2" customWidth="1"/>
    <col min="11521" max="11521" width="26.85546875" style="2" customWidth="1"/>
    <col min="11522" max="11522" width="12.7109375" style="2" customWidth="1"/>
    <col min="11523" max="11523" width="10.5703125" style="2" customWidth="1"/>
    <col min="11524" max="11524" width="12.7109375" style="2" customWidth="1"/>
    <col min="11525" max="11525" width="10.7109375" style="2" customWidth="1"/>
    <col min="11526" max="11526" width="10.5703125" style="2" customWidth="1"/>
    <col min="11527" max="11527" width="9.28515625" style="2" customWidth="1"/>
    <col min="11528" max="11775" width="11.42578125" style="2"/>
    <col min="11776" max="11776" width="14.7109375" style="2" customWidth="1"/>
    <col min="11777" max="11777" width="26.85546875" style="2" customWidth="1"/>
    <col min="11778" max="11778" width="12.7109375" style="2" customWidth="1"/>
    <col min="11779" max="11779" width="10.5703125" style="2" customWidth="1"/>
    <col min="11780" max="11780" width="12.7109375" style="2" customWidth="1"/>
    <col min="11781" max="11781" width="10.7109375" style="2" customWidth="1"/>
    <col min="11782" max="11782" width="10.5703125" style="2" customWidth="1"/>
    <col min="11783" max="11783" width="9.28515625" style="2" customWidth="1"/>
    <col min="11784" max="12031" width="11.42578125" style="2"/>
    <col min="12032" max="12032" width="14.7109375" style="2" customWidth="1"/>
    <col min="12033" max="12033" width="26.85546875" style="2" customWidth="1"/>
    <col min="12034" max="12034" width="12.7109375" style="2" customWidth="1"/>
    <col min="12035" max="12035" width="10.5703125" style="2" customWidth="1"/>
    <col min="12036" max="12036" width="12.7109375" style="2" customWidth="1"/>
    <col min="12037" max="12037" width="10.7109375" style="2" customWidth="1"/>
    <col min="12038" max="12038" width="10.5703125" style="2" customWidth="1"/>
    <col min="12039" max="12039" width="9.28515625" style="2" customWidth="1"/>
    <col min="12040" max="12287" width="11.42578125" style="2"/>
    <col min="12288" max="12288" width="14.7109375" style="2" customWidth="1"/>
    <col min="12289" max="12289" width="26.85546875" style="2" customWidth="1"/>
    <col min="12290" max="12290" width="12.7109375" style="2" customWidth="1"/>
    <col min="12291" max="12291" width="10.5703125" style="2" customWidth="1"/>
    <col min="12292" max="12292" width="12.7109375" style="2" customWidth="1"/>
    <col min="12293" max="12293" width="10.7109375" style="2" customWidth="1"/>
    <col min="12294" max="12294" width="10.5703125" style="2" customWidth="1"/>
    <col min="12295" max="12295" width="9.28515625" style="2" customWidth="1"/>
    <col min="12296" max="12543" width="11.42578125" style="2"/>
    <col min="12544" max="12544" width="14.7109375" style="2" customWidth="1"/>
    <col min="12545" max="12545" width="26.85546875" style="2" customWidth="1"/>
    <col min="12546" max="12546" width="12.7109375" style="2" customWidth="1"/>
    <col min="12547" max="12547" width="10.5703125" style="2" customWidth="1"/>
    <col min="12548" max="12548" width="12.7109375" style="2" customWidth="1"/>
    <col min="12549" max="12549" width="10.7109375" style="2" customWidth="1"/>
    <col min="12550" max="12550" width="10.5703125" style="2" customWidth="1"/>
    <col min="12551" max="12551" width="9.28515625" style="2" customWidth="1"/>
    <col min="12552" max="12799" width="11.42578125" style="2"/>
    <col min="12800" max="12800" width="14.7109375" style="2" customWidth="1"/>
    <col min="12801" max="12801" width="26.85546875" style="2" customWidth="1"/>
    <col min="12802" max="12802" width="12.7109375" style="2" customWidth="1"/>
    <col min="12803" max="12803" width="10.5703125" style="2" customWidth="1"/>
    <col min="12804" max="12804" width="12.7109375" style="2" customWidth="1"/>
    <col min="12805" max="12805" width="10.7109375" style="2" customWidth="1"/>
    <col min="12806" max="12806" width="10.5703125" style="2" customWidth="1"/>
    <col min="12807" max="12807" width="9.28515625" style="2" customWidth="1"/>
    <col min="12808" max="13055" width="11.42578125" style="2"/>
    <col min="13056" max="13056" width="14.7109375" style="2" customWidth="1"/>
    <col min="13057" max="13057" width="26.85546875" style="2" customWidth="1"/>
    <col min="13058" max="13058" width="12.7109375" style="2" customWidth="1"/>
    <col min="13059" max="13059" width="10.5703125" style="2" customWidth="1"/>
    <col min="13060" max="13060" width="12.7109375" style="2" customWidth="1"/>
    <col min="13061" max="13061" width="10.7109375" style="2" customWidth="1"/>
    <col min="13062" max="13062" width="10.5703125" style="2" customWidth="1"/>
    <col min="13063" max="13063" width="9.28515625" style="2" customWidth="1"/>
    <col min="13064" max="13311" width="11.42578125" style="2"/>
    <col min="13312" max="13312" width="14.7109375" style="2" customWidth="1"/>
    <col min="13313" max="13313" width="26.85546875" style="2" customWidth="1"/>
    <col min="13314" max="13314" width="12.7109375" style="2" customWidth="1"/>
    <col min="13315" max="13315" width="10.5703125" style="2" customWidth="1"/>
    <col min="13316" max="13316" width="12.7109375" style="2" customWidth="1"/>
    <col min="13317" max="13317" width="10.7109375" style="2" customWidth="1"/>
    <col min="13318" max="13318" width="10.5703125" style="2" customWidth="1"/>
    <col min="13319" max="13319" width="9.28515625" style="2" customWidth="1"/>
    <col min="13320" max="13567" width="11.42578125" style="2"/>
    <col min="13568" max="13568" width="14.7109375" style="2" customWidth="1"/>
    <col min="13569" max="13569" width="26.85546875" style="2" customWidth="1"/>
    <col min="13570" max="13570" width="12.7109375" style="2" customWidth="1"/>
    <col min="13571" max="13571" width="10.5703125" style="2" customWidth="1"/>
    <col min="13572" max="13572" width="12.7109375" style="2" customWidth="1"/>
    <col min="13573" max="13573" width="10.7109375" style="2" customWidth="1"/>
    <col min="13574" max="13574" width="10.5703125" style="2" customWidth="1"/>
    <col min="13575" max="13575" width="9.28515625" style="2" customWidth="1"/>
    <col min="13576" max="13823" width="11.42578125" style="2"/>
    <col min="13824" max="13824" width="14.7109375" style="2" customWidth="1"/>
    <col min="13825" max="13825" width="26.85546875" style="2" customWidth="1"/>
    <col min="13826" max="13826" width="12.7109375" style="2" customWidth="1"/>
    <col min="13827" max="13827" width="10.5703125" style="2" customWidth="1"/>
    <col min="13828" max="13828" width="12.7109375" style="2" customWidth="1"/>
    <col min="13829" max="13829" width="10.7109375" style="2" customWidth="1"/>
    <col min="13830" max="13830" width="10.5703125" style="2" customWidth="1"/>
    <col min="13831" max="13831" width="9.28515625" style="2" customWidth="1"/>
    <col min="13832" max="14079" width="11.42578125" style="2"/>
    <col min="14080" max="14080" width="14.7109375" style="2" customWidth="1"/>
    <col min="14081" max="14081" width="26.85546875" style="2" customWidth="1"/>
    <col min="14082" max="14082" width="12.7109375" style="2" customWidth="1"/>
    <col min="14083" max="14083" width="10.5703125" style="2" customWidth="1"/>
    <col min="14084" max="14084" width="12.7109375" style="2" customWidth="1"/>
    <col min="14085" max="14085" width="10.7109375" style="2" customWidth="1"/>
    <col min="14086" max="14086" width="10.5703125" style="2" customWidth="1"/>
    <col min="14087" max="14087" width="9.28515625" style="2" customWidth="1"/>
    <col min="14088" max="14335" width="11.42578125" style="2"/>
    <col min="14336" max="14336" width="14.7109375" style="2" customWidth="1"/>
    <col min="14337" max="14337" width="26.85546875" style="2" customWidth="1"/>
    <col min="14338" max="14338" width="12.7109375" style="2" customWidth="1"/>
    <col min="14339" max="14339" width="10.5703125" style="2" customWidth="1"/>
    <col min="14340" max="14340" width="12.7109375" style="2" customWidth="1"/>
    <col min="14341" max="14341" width="10.7109375" style="2" customWidth="1"/>
    <col min="14342" max="14342" width="10.5703125" style="2" customWidth="1"/>
    <col min="14343" max="14343" width="9.28515625" style="2" customWidth="1"/>
    <col min="14344" max="14591" width="11.42578125" style="2"/>
    <col min="14592" max="14592" width="14.7109375" style="2" customWidth="1"/>
    <col min="14593" max="14593" width="26.85546875" style="2" customWidth="1"/>
    <col min="14594" max="14594" width="12.7109375" style="2" customWidth="1"/>
    <col min="14595" max="14595" width="10.5703125" style="2" customWidth="1"/>
    <col min="14596" max="14596" width="12.7109375" style="2" customWidth="1"/>
    <col min="14597" max="14597" width="10.7109375" style="2" customWidth="1"/>
    <col min="14598" max="14598" width="10.5703125" style="2" customWidth="1"/>
    <col min="14599" max="14599" width="9.28515625" style="2" customWidth="1"/>
    <col min="14600" max="14847" width="11.42578125" style="2"/>
    <col min="14848" max="14848" width="14.7109375" style="2" customWidth="1"/>
    <col min="14849" max="14849" width="26.85546875" style="2" customWidth="1"/>
    <col min="14850" max="14850" width="12.7109375" style="2" customWidth="1"/>
    <col min="14851" max="14851" width="10.5703125" style="2" customWidth="1"/>
    <col min="14852" max="14852" width="12.7109375" style="2" customWidth="1"/>
    <col min="14853" max="14853" width="10.7109375" style="2" customWidth="1"/>
    <col min="14854" max="14854" width="10.5703125" style="2" customWidth="1"/>
    <col min="14855" max="14855" width="9.28515625" style="2" customWidth="1"/>
    <col min="14856" max="15103" width="11.42578125" style="2"/>
    <col min="15104" max="15104" width="14.7109375" style="2" customWidth="1"/>
    <col min="15105" max="15105" width="26.85546875" style="2" customWidth="1"/>
    <col min="15106" max="15106" width="12.7109375" style="2" customWidth="1"/>
    <col min="15107" max="15107" width="10.5703125" style="2" customWidth="1"/>
    <col min="15108" max="15108" width="12.7109375" style="2" customWidth="1"/>
    <col min="15109" max="15109" width="10.7109375" style="2" customWidth="1"/>
    <col min="15110" max="15110" width="10.5703125" style="2" customWidth="1"/>
    <col min="15111" max="15111" width="9.28515625" style="2" customWidth="1"/>
    <col min="15112" max="15359" width="11.42578125" style="2"/>
    <col min="15360" max="15360" width="14.7109375" style="2" customWidth="1"/>
    <col min="15361" max="15361" width="26.85546875" style="2" customWidth="1"/>
    <col min="15362" max="15362" width="12.7109375" style="2" customWidth="1"/>
    <col min="15363" max="15363" width="10.5703125" style="2" customWidth="1"/>
    <col min="15364" max="15364" width="12.7109375" style="2" customWidth="1"/>
    <col min="15365" max="15365" width="10.7109375" style="2" customWidth="1"/>
    <col min="15366" max="15366" width="10.5703125" style="2" customWidth="1"/>
    <col min="15367" max="15367" width="9.28515625" style="2" customWidth="1"/>
    <col min="15368" max="15615" width="11.42578125" style="2"/>
    <col min="15616" max="15616" width="14.7109375" style="2" customWidth="1"/>
    <col min="15617" max="15617" width="26.85546875" style="2" customWidth="1"/>
    <col min="15618" max="15618" width="12.7109375" style="2" customWidth="1"/>
    <col min="15619" max="15619" width="10.5703125" style="2" customWidth="1"/>
    <col min="15620" max="15620" width="12.7109375" style="2" customWidth="1"/>
    <col min="15621" max="15621" width="10.7109375" style="2" customWidth="1"/>
    <col min="15622" max="15622" width="10.5703125" style="2" customWidth="1"/>
    <col min="15623" max="15623" width="9.28515625" style="2" customWidth="1"/>
    <col min="15624" max="15871" width="11.42578125" style="2"/>
    <col min="15872" max="15872" width="14.7109375" style="2" customWidth="1"/>
    <col min="15873" max="15873" width="26.85546875" style="2" customWidth="1"/>
    <col min="15874" max="15874" width="12.7109375" style="2" customWidth="1"/>
    <col min="15875" max="15875" width="10.5703125" style="2" customWidth="1"/>
    <col min="15876" max="15876" width="12.7109375" style="2" customWidth="1"/>
    <col min="15877" max="15877" width="10.7109375" style="2" customWidth="1"/>
    <col min="15878" max="15878" width="10.5703125" style="2" customWidth="1"/>
    <col min="15879" max="15879" width="9.28515625" style="2" customWidth="1"/>
    <col min="15880" max="16127" width="11.42578125" style="2"/>
    <col min="16128" max="16128" width="14.7109375" style="2" customWidth="1"/>
    <col min="16129" max="16129" width="26.85546875" style="2" customWidth="1"/>
    <col min="16130" max="16130" width="12.7109375" style="2" customWidth="1"/>
    <col min="16131" max="16131" width="10.5703125" style="2" customWidth="1"/>
    <col min="16132" max="16132" width="12.7109375" style="2" customWidth="1"/>
    <col min="16133" max="16133" width="10.7109375" style="2" customWidth="1"/>
    <col min="16134" max="16134" width="10.5703125" style="2" customWidth="1"/>
    <col min="16135" max="16135" width="9.28515625" style="2" customWidth="1"/>
    <col min="16136" max="16384" width="11.42578125" style="2"/>
  </cols>
  <sheetData>
    <row r="1" spans="2:14" ht="15" customHeight="1" x14ac:dyDescent="0.25">
      <c r="B1" s="38"/>
    </row>
    <row r="2" spans="2:14" ht="15" customHeight="1" x14ac:dyDescent="0.25">
      <c r="B2" s="38"/>
    </row>
    <row r="3" spans="2:14" ht="15" customHeight="1" x14ac:dyDescent="0.25">
      <c r="B3" s="38"/>
    </row>
    <row r="4" spans="2:14" ht="15" customHeight="1" x14ac:dyDescent="0.25">
      <c r="B4" s="38"/>
    </row>
    <row r="5" spans="2:14" ht="36" customHeight="1" x14ac:dyDescent="0.25">
      <c r="B5" s="225" t="s">
        <v>144</v>
      </c>
      <c r="C5" s="225"/>
      <c r="D5" s="225"/>
      <c r="E5" s="225"/>
      <c r="F5" s="225"/>
      <c r="G5" s="225"/>
      <c r="I5" s="225" t="s">
        <v>144</v>
      </c>
      <c r="J5" s="225"/>
      <c r="K5" s="225"/>
      <c r="L5" s="225"/>
      <c r="M5" s="225"/>
      <c r="N5" s="225"/>
    </row>
    <row r="6" spans="2:14" ht="30" customHeight="1" x14ac:dyDescent="0.25">
      <c r="B6" s="146"/>
      <c r="C6" s="40" t="str">
        <f>actualizaciones!$A$4</f>
        <v>I semestre 2012</v>
      </c>
      <c r="D6" s="41" t="s">
        <v>145</v>
      </c>
      <c r="E6" s="40" t="str">
        <f>actualizaciones!$B$4</f>
        <v>I semestre 2013</v>
      </c>
      <c r="F6" s="41" t="s">
        <v>145</v>
      </c>
      <c r="G6" s="147" t="s">
        <v>50</v>
      </c>
      <c r="I6" s="146"/>
      <c r="J6" s="40" t="str">
        <f>actualizaciones!$A$5</f>
        <v>II semestre 2011</v>
      </c>
      <c r="K6" s="41" t="s">
        <v>145</v>
      </c>
      <c r="L6" s="40" t="str">
        <f>actualizaciones!$B$5</f>
        <v>II semestre 2012</v>
      </c>
      <c r="M6" s="41" t="s">
        <v>145</v>
      </c>
      <c r="N6" s="147" t="s">
        <v>50</v>
      </c>
    </row>
    <row r="7" spans="2:14" ht="15" customHeight="1" x14ac:dyDescent="0.25">
      <c r="B7" s="43" t="s">
        <v>146</v>
      </c>
      <c r="C7" s="44"/>
      <c r="D7" s="44"/>
      <c r="E7" s="44"/>
      <c r="F7" s="44"/>
      <c r="G7" s="44"/>
      <c r="I7" s="43" t="s">
        <v>146</v>
      </c>
      <c r="J7" s="44"/>
      <c r="K7" s="44"/>
      <c r="L7" s="44"/>
      <c r="M7" s="44"/>
      <c r="N7" s="44"/>
    </row>
    <row r="8" spans="2:14" ht="15" customHeight="1" x14ac:dyDescent="0.25">
      <c r="B8" s="148" t="s">
        <v>147</v>
      </c>
      <c r="C8" s="46">
        <v>166411</v>
      </c>
      <c r="D8" s="47">
        <f>C8/$C$8</f>
        <v>1</v>
      </c>
      <c r="E8" s="46">
        <v>164252</v>
      </c>
      <c r="F8" s="47">
        <f>E8/E$8</f>
        <v>1</v>
      </c>
      <c r="G8" s="47">
        <f>(E8-C8)/C8</f>
        <v>-1.2973901965615254E-2</v>
      </c>
      <c r="I8" s="148" t="s">
        <v>147</v>
      </c>
      <c r="J8" s="46">
        <v>164800</v>
      </c>
      <c r="K8" s="47">
        <f>J8/$J$8</f>
        <v>1</v>
      </c>
      <c r="L8" s="46">
        <v>163645</v>
      </c>
      <c r="M8" s="47">
        <f>L8/L$8</f>
        <v>1</v>
      </c>
      <c r="N8" s="47">
        <f>(L8-J8)/J8</f>
        <v>-7.008495145631068E-3</v>
      </c>
    </row>
    <row r="9" spans="2:14" ht="15" customHeight="1" x14ac:dyDescent="0.25">
      <c r="B9" s="149" t="s">
        <v>148</v>
      </c>
      <c r="C9" s="52">
        <v>88943</v>
      </c>
      <c r="D9" s="53">
        <f>C9/$C$8</f>
        <v>0.53447788908185156</v>
      </c>
      <c r="E9" s="52">
        <v>88003</v>
      </c>
      <c r="F9" s="53">
        <f>E9/E$8</f>
        <v>0.53578038623578406</v>
      </c>
      <c r="G9" s="54">
        <f>(E9-C9)/C9</f>
        <v>-1.0568566385213002E-2</v>
      </c>
      <c r="I9" s="149" t="s">
        <v>148</v>
      </c>
      <c r="J9" s="52">
        <v>88633</v>
      </c>
      <c r="K9" s="53">
        <f>J9/$J$8</f>
        <v>0.53782160194174755</v>
      </c>
      <c r="L9" s="52">
        <v>89398</v>
      </c>
      <c r="M9" s="53">
        <f>L9/L$8</f>
        <v>0.54629227901860733</v>
      </c>
      <c r="N9" s="54">
        <f>(L9-J9)/J9</f>
        <v>8.6310967698261364E-3</v>
      </c>
    </row>
    <row r="10" spans="2:14" ht="15" customHeight="1" x14ac:dyDescent="0.2">
      <c r="B10" s="150" t="s">
        <v>149</v>
      </c>
      <c r="C10" s="52">
        <v>77468</v>
      </c>
      <c r="D10" s="53">
        <f>C10/$C$8</f>
        <v>0.46552211091814844</v>
      </c>
      <c r="E10" s="52">
        <v>76249</v>
      </c>
      <c r="F10" s="53">
        <f>E10/E$8</f>
        <v>0.46421961376421594</v>
      </c>
      <c r="G10" s="54">
        <f>(E10-C10)/C10</f>
        <v>-1.5735529508958537E-2</v>
      </c>
      <c r="I10" s="150" t="s">
        <v>149</v>
      </c>
      <c r="J10" s="52">
        <v>76167</v>
      </c>
      <c r="K10" s="53">
        <f>J10/$J$8</f>
        <v>0.46217839805825245</v>
      </c>
      <c r="L10" s="52">
        <v>74247</v>
      </c>
      <c r="M10" s="53">
        <f>L10/L$8</f>
        <v>0.45370772098139267</v>
      </c>
      <c r="N10" s="54">
        <f>(L10-J10)/J10</f>
        <v>-2.5207767143251014E-2</v>
      </c>
    </row>
    <row r="11" spans="2:14" ht="15" customHeight="1" x14ac:dyDescent="0.25">
      <c r="B11" s="43" t="s">
        <v>150</v>
      </c>
      <c r="C11" s="49"/>
      <c r="D11" s="44"/>
      <c r="E11" s="49"/>
      <c r="F11" s="44"/>
      <c r="G11" s="50"/>
      <c r="I11" s="43" t="s">
        <v>150</v>
      </c>
      <c r="J11" s="49"/>
      <c r="K11" s="44"/>
      <c r="L11" s="49"/>
      <c r="M11" s="44"/>
      <c r="N11" s="50"/>
    </row>
    <row r="12" spans="2:14" ht="15" customHeight="1" x14ac:dyDescent="0.25">
      <c r="B12" s="148" t="s">
        <v>147</v>
      </c>
      <c r="C12" s="46">
        <v>2501</v>
      </c>
      <c r="D12" s="47">
        <f>C12/$C$12</f>
        <v>1</v>
      </c>
      <c r="E12" s="46">
        <v>2550</v>
      </c>
      <c r="F12" s="47">
        <f>E12/$E$12</f>
        <v>1</v>
      </c>
      <c r="G12" s="47">
        <f>(E12-C12)/C12</f>
        <v>1.9592163134746102E-2</v>
      </c>
      <c r="I12" s="148" t="s">
        <v>147</v>
      </c>
      <c r="J12" s="46">
        <v>2550</v>
      </c>
      <c r="K12" s="47">
        <f>J12/$J$12</f>
        <v>1</v>
      </c>
      <c r="L12" s="46">
        <v>2633</v>
      </c>
      <c r="M12" s="47">
        <f>L12/$L$12</f>
        <v>1</v>
      </c>
      <c r="N12" s="47">
        <f>(L12-J12)/J12</f>
        <v>3.2549019607843135E-2</v>
      </c>
    </row>
    <row r="13" spans="2:14" ht="15" customHeight="1" x14ac:dyDescent="0.25">
      <c r="B13" s="149" t="s">
        <v>148</v>
      </c>
      <c r="C13" s="52">
        <v>2501</v>
      </c>
      <c r="D13" s="53">
        <f>C13/$C$12</f>
        <v>1</v>
      </c>
      <c r="E13" s="52">
        <v>2550</v>
      </c>
      <c r="F13" s="53">
        <f>E13/$E$13</f>
        <v>1</v>
      </c>
      <c r="G13" s="54">
        <f>(E13-C13)/C13</f>
        <v>1.9592163134746102E-2</v>
      </c>
      <c r="I13" s="149" t="s">
        <v>148</v>
      </c>
      <c r="J13" s="52">
        <v>2550</v>
      </c>
      <c r="K13" s="53">
        <f>J13/$J$12</f>
        <v>1</v>
      </c>
      <c r="L13" s="52">
        <v>2633</v>
      </c>
      <c r="M13" s="53">
        <f>L13/$L$12</f>
        <v>1</v>
      </c>
      <c r="N13" s="54">
        <f>(L13-J13)/J13</f>
        <v>3.2549019607843135E-2</v>
      </c>
    </row>
    <row r="14" spans="2:14" ht="15" customHeight="1" x14ac:dyDescent="0.2">
      <c r="B14" s="150" t="s">
        <v>149</v>
      </c>
      <c r="C14" s="151" t="s">
        <v>86</v>
      </c>
      <c r="D14" s="84" t="s">
        <v>86</v>
      </c>
      <c r="E14" s="151" t="s">
        <v>86</v>
      </c>
      <c r="F14" s="84" t="s">
        <v>86</v>
      </c>
      <c r="G14" s="152" t="s">
        <v>86</v>
      </c>
      <c r="I14" s="150" t="s">
        <v>149</v>
      </c>
      <c r="J14" s="151" t="s">
        <v>86</v>
      </c>
      <c r="K14" s="84" t="s">
        <v>86</v>
      </c>
      <c r="L14" s="151" t="s">
        <v>86</v>
      </c>
      <c r="M14" s="84" t="s">
        <v>86</v>
      </c>
      <c r="N14" s="152" t="s">
        <v>86</v>
      </c>
    </row>
    <row r="15" spans="2:14" ht="15" customHeight="1" x14ac:dyDescent="0.25">
      <c r="B15" s="43" t="s">
        <v>151</v>
      </c>
      <c r="C15" s="49"/>
      <c r="D15" s="44"/>
      <c r="E15" s="49"/>
      <c r="F15" s="44"/>
      <c r="G15" s="50"/>
      <c r="I15" s="43" t="s">
        <v>151</v>
      </c>
      <c r="J15" s="49"/>
      <c r="K15" s="44"/>
      <c r="L15" s="49"/>
      <c r="M15" s="44"/>
      <c r="N15" s="50"/>
    </row>
    <row r="16" spans="2:14" ht="15" customHeight="1" x14ac:dyDescent="0.25">
      <c r="B16" s="148" t="s">
        <v>147</v>
      </c>
      <c r="C16" s="46">
        <v>1088</v>
      </c>
      <c r="D16" s="47">
        <f>C16/$C$16</f>
        <v>1</v>
      </c>
      <c r="E16" s="46">
        <v>948</v>
      </c>
      <c r="F16" s="47">
        <f>E16/$E$16</f>
        <v>1</v>
      </c>
      <c r="G16" s="47">
        <f>(E16-C16)/C16</f>
        <v>-0.12867647058823528</v>
      </c>
      <c r="I16" s="148" t="s">
        <v>147</v>
      </c>
      <c r="J16" s="46">
        <v>951</v>
      </c>
      <c r="K16" s="47">
        <f>J16/$J$16</f>
        <v>1</v>
      </c>
      <c r="L16" s="46">
        <v>970</v>
      </c>
      <c r="M16" s="47">
        <f>L16/$L$16</f>
        <v>1</v>
      </c>
      <c r="N16" s="47">
        <f>(L16-J16)/J16</f>
        <v>1.9978969505783387E-2</v>
      </c>
    </row>
    <row r="17" spans="2:14" ht="15" customHeight="1" x14ac:dyDescent="0.25">
      <c r="B17" s="149" t="s">
        <v>148</v>
      </c>
      <c r="C17" s="52">
        <v>377</v>
      </c>
      <c r="D17" s="53">
        <f>C17/$C$16</f>
        <v>0.34650735294117646</v>
      </c>
      <c r="E17" s="52">
        <v>561</v>
      </c>
      <c r="F17" s="53">
        <f>E17/$E$16</f>
        <v>0.59177215189873422</v>
      </c>
      <c r="G17" s="54">
        <f>(E17-C17)/C17</f>
        <v>0.48806366047745359</v>
      </c>
      <c r="I17" s="149" t="s">
        <v>148</v>
      </c>
      <c r="J17" s="52">
        <v>561</v>
      </c>
      <c r="K17" s="53">
        <f>J17/$J$16</f>
        <v>0.58990536277602523</v>
      </c>
      <c r="L17" s="52">
        <v>561</v>
      </c>
      <c r="M17" s="53">
        <f>L17/$L$16</f>
        <v>0.57835051546391758</v>
      </c>
      <c r="N17" s="54">
        <f>(L17-J17)/J17</f>
        <v>0</v>
      </c>
    </row>
    <row r="18" spans="2:14" ht="15" customHeight="1" x14ac:dyDescent="0.2">
      <c r="B18" s="150" t="s">
        <v>149</v>
      </c>
      <c r="C18" s="52">
        <v>711</v>
      </c>
      <c r="D18" s="53">
        <f>C18/$C$16</f>
        <v>0.65349264705882348</v>
      </c>
      <c r="E18" s="52">
        <v>387</v>
      </c>
      <c r="F18" s="53">
        <f>E18/$E$16</f>
        <v>0.40822784810126583</v>
      </c>
      <c r="G18" s="54">
        <f>(E18-C18)/C18</f>
        <v>-0.45569620253164556</v>
      </c>
      <c r="I18" s="150" t="s">
        <v>149</v>
      </c>
      <c r="J18" s="52">
        <v>390</v>
      </c>
      <c r="K18" s="53">
        <f>J18/$J$16</f>
        <v>0.41009463722397477</v>
      </c>
      <c r="L18" s="52">
        <v>409</v>
      </c>
      <c r="M18" s="53">
        <f>L18/$L$16</f>
        <v>0.42164948453608248</v>
      </c>
      <c r="N18" s="54">
        <f>(L18-J18)/J18</f>
        <v>4.8717948717948718E-2</v>
      </c>
    </row>
    <row r="19" spans="2:14" ht="15" customHeight="1" x14ac:dyDescent="0.25">
      <c r="B19" s="43" t="s">
        <v>152</v>
      </c>
      <c r="C19" s="49"/>
      <c r="D19" s="44"/>
      <c r="E19" s="49"/>
      <c r="F19" s="44"/>
      <c r="G19" s="50"/>
      <c r="I19" s="43" t="s">
        <v>152</v>
      </c>
      <c r="J19" s="49"/>
      <c r="K19" s="44"/>
      <c r="L19" s="49"/>
      <c r="M19" s="44"/>
      <c r="N19" s="50"/>
    </row>
    <row r="20" spans="2:14" ht="15" customHeight="1" x14ac:dyDescent="0.25">
      <c r="B20" s="148" t="s">
        <v>147</v>
      </c>
      <c r="C20" s="46">
        <v>27906</v>
      </c>
      <c r="D20" s="47">
        <f>C20/$C$20</f>
        <v>1</v>
      </c>
      <c r="E20" s="46">
        <v>28135</v>
      </c>
      <c r="F20" s="47">
        <f>E20/$E$20</f>
        <v>1</v>
      </c>
      <c r="G20" s="47">
        <f>(E20-C20)/C20</f>
        <v>8.2061205475524972E-3</v>
      </c>
      <c r="I20" s="148" t="s">
        <v>147</v>
      </c>
      <c r="J20" s="46">
        <v>28105</v>
      </c>
      <c r="K20" s="47">
        <f>J20/$J$20</f>
        <v>1</v>
      </c>
      <c r="L20" s="46">
        <v>27996</v>
      </c>
      <c r="M20" s="47">
        <f>L20/$L$20</f>
        <v>1</v>
      </c>
      <c r="N20" s="47">
        <f>(L20-J20)/J20</f>
        <v>-3.8783134673545635E-3</v>
      </c>
    </row>
    <row r="21" spans="2:14" ht="15" customHeight="1" x14ac:dyDescent="0.25">
      <c r="B21" s="149" t="s">
        <v>148</v>
      </c>
      <c r="C21" s="52">
        <v>18803</v>
      </c>
      <c r="D21" s="53">
        <f>C21/$C$20</f>
        <v>0.67379774958790228</v>
      </c>
      <c r="E21" s="52">
        <v>19027</v>
      </c>
      <c r="F21" s="53">
        <f>E21/$E$20</f>
        <v>0.67627510218588949</v>
      </c>
      <c r="G21" s="54">
        <f>(E21-C21)/C21</f>
        <v>1.1912992607562622E-2</v>
      </c>
      <c r="I21" s="149" t="s">
        <v>148</v>
      </c>
      <c r="J21" s="52">
        <v>18811</v>
      </c>
      <c r="K21" s="53">
        <f>J21/$J$20</f>
        <v>0.66931151040740078</v>
      </c>
      <c r="L21" s="52">
        <v>19064</v>
      </c>
      <c r="M21" s="53">
        <f>L21/$L$20</f>
        <v>0.68095442206029433</v>
      </c>
      <c r="N21" s="54">
        <f>(L21-J21)/J21</f>
        <v>1.3449577374940194E-2</v>
      </c>
    </row>
    <row r="22" spans="2:14" ht="15" customHeight="1" x14ac:dyDescent="0.2">
      <c r="B22" s="150" t="s">
        <v>149</v>
      </c>
      <c r="C22" s="52">
        <v>9103</v>
      </c>
      <c r="D22" s="53">
        <f>C22/$C$20</f>
        <v>0.32620225041209777</v>
      </c>
      <c r="E22" s="52">
        <v>9108</v>
      </c>
      <c r="F22" s="53">
        <f>E22/$E$20</f>
        <v>0.32372489781411051</v>
      </c>
      <c r="G22" s="54">
        <f>(E22-C22)/C22</f>
        <v>5.4926947160276835E-4</v>
      </c>
      <c r="I22" s="150" t="s">
        <v>149</v>
      </c>
      <c r="J22" s="52">
        <v>9294</v>
      </c>
      <c r="K22" s="53">
        <f>J22/$J$20</f>
        <v>0.33068848959259917</v>
      </c>
      <c r="L22" s="52">
        <v>8932</v>
      </c>
      <c r="M22" s="53">
        <f>L22/$L$20</f>
        <v>0.31904557793970567</v>
      </c>
      <c r="N22" s="54">
        <f>(L22-J22)/J22</f>
        <v>-3.8949860124811705E-2</v>
      </c>
    </row>
    <row r="23" spans="2:14" ht="15" customHeight="1" x14ac:dyDescent="0.25">
      <c r="B23" s="153" t="s">
        <v>57</v>
      </c>
      <c r="C23" s="154"/>
      <c r="D23" s="155"/>
      <c r="E23" s="154"/>
      <c r="F23" s="155"/>
      <c r="G23" s="156"/>
      <c r="I23" s="153" t="s">
        <v>57</v>
      </c>
      <c r="J23" s="154"/>
      <c r="K23" s="155"/>
      <c r="L23" s="154"/>
      <c r="M23" s="155"/>
      <c r="N23" s="156"/>
    </row>
    <row r="24" spans="2:14" ht="15" customHeight="1" x14ac:dyDescent="0.25">
      <c r="B24" s="148" t="s">
        <v>147</v>
      </c>
      <c r="C24" s="46">
        <v>24280</v>
      </c>
      <c r="D24" s="47">
        <f>C24/$C$24</f>
        <v>1</v>
      </c>
      <c r="E24" s="46">
        <v>24893</v>
      </c>
      <c r="F24" s="47">
        <f>E24/$E$24</f>
        <v>1</v>
      </c>
      <c r="G24" s="47">
        <f>(E24-C24)/C24</f>
        <v>2.5247116968698517E-2</v>
      </c>
      <c r="I24" s="148" t="s">
        <v>147</v>
      </c>
      <c r="J24" s="46">
        <v>24689</v>
      </c>
      <c r="K24" s="47">
        <f>J24/$J$24</f>
        <v>1</v>
      </c>
      <c r="L24" s="46">
        <v>24673</v>
      </c>
      <c r="M24" s="47">
        <f>L24/$L$24</f>
        <v>1</v>
      </c>
      <c r="N24" s="47">
        <f>(L24-J24)/J24</f>
        <v>-6.4806188991048646E-4</v>
      </c>
    </row>
    <row r="25" spans="2:14" ht="15" customHeight="1" x14ac:dyDescent="0.25">
      <c r="B25" s="149" t="s">
        <v>148</v>
      </c>
      <c r="C25" s="52">
        <v>16360</v>
      </c>
      <c r="D25" s="53">
        <f>C25/$C$24</f>
        <v>0.67380560131795719</v>
      </c>
      <c r="E25" s="52">
        <v>16607</v>
      </c>
      <c r="F25" s="53">
        <f>E25/$E$24</f>
        <v>0.66713533925199853</v>
      </c>
      <c r="G25" s="54">
        <f>(E25-C25)/C25</f>
        <v>1.5097799511002446E-2</v>
      </c>
      <c r="I25" s="149" t="s">
        <v>148</v>
      </c>
      <c r="J25" s="52">
        <v>16403</v>
      </c>
      <c r="K25" s="53">
        <f>J25/$J$24</f>
        <v>0.66438494876260679</v>
      </c>
      <c r="L25" s="52">
        <v>16607</v>
      </c>
      <c r="M25" s="53">
        <f>L25/$L$24</f>
        <v>0.6730839379078345</v>
      </c>
      <c r="N25" s="54">
        <f>(L25-J25)/J25</f>
        <v>1.2436749375114308E-2</v>
      </c>
    </row>
    <row r="26" spans="2:14" ht="15" customHeight="1" x14ac:dyDescent="0.2">
      <c r="B26" s="150" t="s">
        <v>149</v>
      </c>
      <c r="C26" s="52">
        <v>7920</v>
      </c>
      <c r="D26" s="53">
        <f>C26/$C$24</f>
        <v>0.32619439868204281</v>
      </c>
      <c r="E26" s="52">
        <v>8286</v>
      </c>
      <c r="F26" s="53">
        <f>E26/$E$24</f>
        <v>0.33286466074800147</v>
      </c>
      <c r="G26" s="54">
        <f>(E26-C26)/C26</f>
        <v>4.6212121212121211E-2</v>
      </c>
      <c r="I26" s="150" t="s">
        <v>149</v>
      </c>
      <c r="J26" s="52">
        <v>8286</v>
      </c>
      <c r="K26" s="53">
        <f>J26/$J$24</f>
        <v>0.33561505123739316</v>
      </c>
      <c r="L26" s="52">
        <v>8066</v>
      </c>
      <c r="M26" s="53">
        <f>L26/$L$24</f>
        <v>0.3269160620921655</v>
      </c>
      <c r="N26" s="54">
        <f>(L26-J26)/J26</f>
        <v>-2.6550808592807146E-2</v>
      </c>
    </row>
    <row r="27" spans="2:14" ht="15" customHeight="1" x14ac:dyDescent="0.25">
      <c r="B27" s="43" t="s">
        <v>153</v>
      </c>
      <c r="C27" s="49"/>
      <c r="D27" s="44"/>
      <c r="E27" s="49"/>
      <c r="F27" s="44"/>
      <c r="G27" s="50"/>
      <c r="I27" s="43" t="s">
        <v>153</v>
      </c>
      <c r="J27" s="49"/>
      <c r="K27" s="44"/>
      <c r="L27" s="49"/>
      <c r="M27" s="44"/>
      <c r="N27" s="50"/>
    </row>
    <row r="28" spans="2:14" ht="15" customHeight="1" x14ac:dyDescent="0.25">
      <c r="B28" s="148" t="s">
        <v>147</v>
      </c>
      <c r="C28" s="46">
        <v>134916</v>
      </c>
      <c r="D28" s="47">
        <f>C28/$C$28</f>
        <v>1</v>
      </c>
      <c r="E28" s="46">
        <v>132619</v>
      </c>
      <c r="F28" s="47">
        <f>E28/$E$28</f>
        <v>1</v>
      </c>
      <c r="G28" s="47">
        <f>(E28-C28)/C28</f>
        <v>-1.7025408402265112E-2</v>
      </c>
      <c r="I28" s="148" t="s">
        <v>147</v>
      </c>
      <c r="J28" s="46">
        <v>133194</v>
      </c>
      <c r="K28" s="47">
        <f>J28/$J$28</f>
        <v>1</v>
      </c>
      <c r="L28" s="46">
        <v>132046</v>
      </c>
      <c r="M28" s="47">
        <f>L28/$L$28</f>
        <v>1</v>
      </c>
      <c r="N28" s="47">
        <f>(L28-J28)/J28</f>
        <v>-8.6190068621709685E-3</v>
      </c>
    </row>
    <row r="29" spans="2:14" ht="15" customHeight="1" x14ac:dyDescent="0.25">
      <c r="B29" s="149" t="s">
        <v>148</v>
      </c>
      <c r="C29" s="52">
        <v>67262</v>
      </c>
      <c r="D29" s="53">
        <f>C29/$C$28</f>
        <v>0.49854724421121288</v>
      </c>
      <c r="E29" s="52">
        <v>65865</v>
      </c>
      <c r="F29" s="53">
        <f>E29/$E$28</f>
        <v>0.49664829323098503</v>
      </c>
      <c r="G29" s="54">
        <f>(E29-C29)/C29</f>
        <v>-2.0769528113942493E-2</v>
      </c>
      <c r="I29" s="149" t="s">
        <v>148</v>
      </c>
      <c r="J29" s="52">
        <v>66711</v>
      </c>
      <c r="K29" s="53">
        <f>J29/$J$28</f>
        <v>0.50085589440965805</v>
      </c>
      <c r="L29" s="52">
        <v>67140</v>
      </c>
      <c r="M29" s="53">
        <f>L29/$L$28</f>
        <v>0.50845917331838908</v>
      </c>
      <c r="N29" s="54">
        <f>(L29-J29)/J29</f>
        <v>6.4307235688267298E-3</v>
      </c>
    </row>
    <row r="30" spans="2:14" ht="15" customHeight="1" x14ac:dyDescent="0.2">
      <c r="B30" s="150" t="s">
        <v>149</v>
      </c>
      <c r="C30" s="52">
        <v>67654</v>
      </c>
      <c r="D30" s="53">
        <f>C30/$C$28</f>
        <v>0.50145275578878712</v>
      </c>
      <c r="E30" s="52">
        <v>66754</v>
      </c>
      <c r="F30" s="53">
        <f>E30/$E$28</f>
        <v>0.50335170676901497</v>
      </c>
      <c r="G30" s="54">
        <f>(E30-C30)/C30</f>
        <v>-1.3302982824371064E-2</v>
      </c>
      <c r="I30" s="150" t="s">
        <v>149</v>
      </c>
      <c r="J30" s="52">
        <v>66483</v>
      </c>
      <c r="K30" s="53">
        <f>J30/$J$28</f>
        <v>0.49914410559034189</v>
      </c>
      <c r="L30" s="52">
        <v>64906</v>
      </c>
      <c r="M30" s="53">
        <f>L30/$L$28</f>
        <v>0.49154082668161098</v>
      </c>
      <c r="N30" s="54">
        <f>(L30-J30)/J30</f>
        <v>-2.3720349563046191E-2</v>
      </c>
    </row>
    <row r="31" spans="2:14" ht="15" customHeight="1" x14ac:dyDescent="0.25">
      <c r="B31" s="153" t="s">
        <v>55</v>
      </c>
      <c r="C31" s="154"/>
      <c r="D31" s="155"/>
      <c r="E31" s="154"/>
      <c r="F31" s="155"/>
      <c r="G31" s="156"/>
      <c r="I31" s="153" t="s">
        <v>55</v>
      </c>
      <c r="J31" s="154"/>
      <c r="K31" s="155"/>
      <c r="L31" s="154"/>
      <c r="M31" s="155"/>
      <c r="N31" s="156"/>
    </row>
    <row r="32" spans="2:14" ht="15" customHeight="1" x14ac:dyDescent="0.25">
      <c r="B32" s="148" t="s">
        <v>147</v>
      </c>
      <c r="C32" s="46">
        <v>60341</v>
      </c>
      <c r="D32" s="47">
        <f>C32/$C$32</f>
        <v>1</v>
      </c>
      <c r="E32" s="46">
        <v>59795</v>
      </c>
      <c r="F32" s="47">
        <f>E32/$E$32</f>
        <v>1</v>
      </c>
      <c r="G32" s="47">
        <f>(E32-C32)/C32</f>
        <v>-9.0485739381183615E-3</v>
      </c>
      <c r="I32" s="148" t="s">
        <v>147</v>
      </c>
      <c r="J32" s="46">
        <v>60169</v>
      </c>
      <c r="K32" s="47">
        <f>J32/$J$32</f>
        <v>1</v>
      </c>
      <c r="L32" s="46">
        <v>59076</v>
      </c>
      <c r="M32" s="47">
        <f>L32/$L$32</f>
        <v>1</v>
      </c>
      <c r="N32" s="47">
        <f>(L32-J32)/J32</f>
        <v>-1.816550050690555E-2</v>
      </c>
    </row>
    <row r="33" spans="2:14" ht="15" customHeight="1" x14ac:dyDescent="0.25">
      <c r="B33" s="149" t="s">
        <v>148</v>
      </c>
      <c r="C33" s="52">
        <v>33745</v>
      </c>
      <c r="D33" s="53">
        <f>C33/$C$32</f>
        <v>0.55923832883114299</v>
      </c>
      <c r="E33" s="52">
        <v>33960</v>
      </c>
      <c r="F33" s="53">
        <f>E33/$E$32</f>
        <v>0.56794046324943559</v>
      </c>
      <c r="G33" s="54">
        <f>(E33-C33)/C33</f>
        <v>6.3713142687805598E-3</v>
      </c>
      <c r="I33" s="149" t="s">
        <v>148</v>
      </c>
      <c r="J33" s="52">
        <v>33986</v>
      </c>
      <c r="K33" s="53">
        <f>J33/$J$32</f>
        <v>0.56484236068407323</v>
      </c>
      <c r="L33" s="52">
        <v>34531</v>
      </c>
      <c r="M33" s="53">
        <f>L33/$L$32</f>
        <v>0.5845182476809534</v>
      </c>
      <c r="N33" s="54">
        <f>(L33-J33)/J33</f>
        <v>1.6036014829635733E-2</v>
      </c>
    </row>
    <row r="34" spans="2:14" ht="15" customHeight="1" x14ac:dyDescent="0.2">
      <c r="B34" s="150" t="s">
        <v>149</v>
      </c>
      <c r="C34" s="157">
        <v>26596</v>
      </c>
      <c r="D34" s="158">
        <f>C34/$C$32</f>
        <v>0.44076167116885701</v>
      </c>
      <c r="E34" s="157">
        <v>25835</v>
      </c>
      <c r="F34" s="158">
        <f>E34/$E$32</f>
        <v>0.43205953675056441</v>
      </c>
      <c r="G34" s="54">
        <f>(E34-C34)/C34</f>
        <v>-2.8613325312077005E-2</v>
      </c>
      <c r="I34" s="150" t="s">
        <v>149</v>
      </c>
      <c r="J34" s="157">
        <v>26183</v>
      </c>
      <c r="K34" s="158">
        <f>J34/$J$32</f>
        <v>0.43515763931592683</v>
      </c>
      <c r="L34" s="157">
        <v>24545</v>
      </c>
      <c r="M34" s="158">
        <f>L34/$L$32</f>
        <v>0.41548175231904666</v>
      </c>
      <c r="N34" s="54">
        <f>(L34-J34)/J34</f>
        <v>-6.2559676125730435E-2</v>
      </c>
    </row>
    <row r="35" spans="2:14" ht="15" customHeight="1" x14ac:dyDescent="0.25">
      <c r="B35" s="153" t="s">
        <v>56</v>
      </c>
      <c r="C35" s="154"/>
      <c r="D35" s="155"/>
      <c r="E35" s="154"/>
      <c r="F35" s="155"/>
      <c r="G35" s="156"/>
      <c r="I35" s="153" t="s">
        <v>56</v>
      </c>
      <c r="J35" s="154"/>
      <c r="K35" s="155"/>
      <c r="L35" s="154"/>
      <c r="M35" s="155"/>
      <c r="N35" s="156"/>
    </row>
    <row r="36" spans="2:14" ht="15" customHeight="1" x14ac:dyDescent="0.25">
      <c r="B36" s="148" t="s">
        <v>147</v>
      </c>
      <c r="C36" s="46">
        <v>48695</v>
      </c>
      <c r="D36" s="47">
        <f>C36/$C$36</f>
        <v>1</v>
      </c>
      <c r="E36" s="46">
        <v>47106</v>
      </c>
      <c r="F36" s="47">
        <f>E36/$E$36</f>
        <v>1</v>
      </c>
      <c r="G36" s="47">
        <f>(E36-C36)/C36</f>
        <v>-3.2631687031522742E-2</v>
      </c>
      <c r="I36" s="148" t="s">
        <v>147</v>
      </c>
      <c r="J36" s="46">
        <v>47144</v>
      </c>
      <c r="K36" s="47">
        <f>J36/$J$36</f>
        <v>1</v>
      </c>
      <c r="L36" s="46">
        <v>47089</v>
      </c>
      <c r="M36" s="47">
        <f>L36/$L$36</f>
        <v>1</v>
      </c>
      <c r="N36" s="47">
        <f>(L36-J36)/J36</f>
        <v>-1.1666383845240116E-3</v>
      </c>
    </row>
    <row r="37" spans="2:14" ht="15" customHeight="1" x14ac:dyDescent="0.25">
      <c r="B37" s="149" t="s">
        <v>148</v>
      </c>
      <c r="C37" s="52">
        <v>20296</v>
      </c>
      <c r="D37" s="53">
        <f>C37/$C$36</f>
        <v>0.41679843926481158</v>
      </c>
      <c r="E37" s="52">
        <v>19482</v>
      </c>
      <c r="F37" s="53">
        <f>E37/$E$36</f>
        <v>0.4135778881671125</v>
      </c>
      <c r="G37" s="54">
        <f>(E37-C37)/C37</f>
        <v>-4.0106424911312576E-2</v>
      </c>
      <c r="I37" s="149" t="s">
        <v>148</v>
      </c>
      <c r="J37" s="52">
        <v>19389</v>
      </c>
      <c r="K37" s="53">
        <f>J37/$J$36</f>
        <v>0.41127184795520111</v>
      </c>
      <c r="L37" s="52">
        <v>20016</v>
      </c>
      <c r="M37" s="53">
        <f>L37/$L$36</f>
        <v>0.42506742551338955</v>
      </c>
      <c r="N37" s="54">
        <f>(L37-J37)/J37</f>
        <v>3.2337923564907937E-2</v>
      </c>
    </row>
    <row r="38" spans="2:14" ht="15" customHeight="1" x14ac:dyDescent="0.2">
      <c r="B38" s="150" t="s">
        <v>149</v>
      </c>
      <c r="C38" s="157">
        <v>28399</v>
      </c>
      <c r="D38" s="158">
        <f>C38/$C$36</f>
        <v>0.58320156073518836</v>
      </c>
      <c r="E38" s="157">
        <v>27624</v>
      </c>
      <c r="F38" s="158">
        <f>E38/$E$36</f>
        <v>0.5864221118328875</v>
      </c>
      <c r="G38" s="54">
        <f>(E38-C38)/C38</f>
        <v>-2.7289693299059826E-2</v>
      </c>
      <c r="I38" s="150" t="s">
        <v>149</v>
      </c>
      <c r="J38" s="157">
        <v>27755</v>
      </c>
      <c r="K38" s="158">
        <f>J38/$J$36</f>
        <v>0.58872815204479889</v>
      </c>
      <c r="L38" s="157">
        <v>27073</v>
      </c>
      <c r="M38" s="158">
        <f>L38/$L$36</f>
        <v>0.5749325744866105</v>
      </c>
      <c r="N38" s="54">
        <f>(L38-J38)/J38</f>
        <v>-2.4572149162313098E-2</v>
      </c>
    </row>
    <row r="39" spans="2:14" ht="48" customHeight="1" x14ac:dyDescent="0.25">
      <c r="B39" s="223" t="s">
        <v>154</v>
      </c>
      <c r="C39" s="223"/>
      <c r="D39" s="223"/>
      <c r="E39" s="223"/>
      <c r="F39" s="223"/>
      <c r="G39" s="223"/>
      <c r="I39" s="223" t="s">
        <v>154</v>
      </c>
      <c r="J39" s="223"/>
      <c r="K39" s="223"/>
      <c r="L39" s="223"/>
      <c r="M39" s="223"/>
      <c r="N39" s="223"/>
    </row>
    <row r="40" spans="2:14" x14ac:dyDescent="0.25">
      <c r="B40" s="38"/>
    </row>
    <row r="41" spans="2:14" x14ac:dyDescent="0.25">
      <c r="B41" s="38"/>
    </row>
    <row r="42" spans="2:14" x14ac:dyDescent="0.25">
      <c r="B42" s="38"/>
    </row>
    <row r="43" spans="2:14" x14ac:dyDescent="0.25">
      <c r="B43" s="38"/>
    </row>
    <row r="44" spans="2:14" ht="27.75" customHeight="1" x14ac:dyDescent="0.25"/>
    <row r="45" spans="2:14" ht="36" customHeight="1" x14ac:dyDescent="0.25"/>
    <row r="46" spans="2:14" ht="15" customHeight="1" x14ac:dyDescent="0.25"/>
    <row r="50" ht="15" customHeight="1" x14ac:dyDescent="0.25"/>
    <row r="54" ht="15" customHeight="1" x14ac:dyDescent="0.25"/>
    <row r="58" ht="15" customHeight="1" x14ac:dyDescent="0.25"/>
    <row r="62" ht="15" customHeight="1" x14ac:dyDescent="0.25"/>
    <row r="66" spans="2:11" ht="44.25" customHeight="1" x14ac:dyDescent="0.25"/>
    <row r="67" spans="2:11" ht="15" customHeight="1" thickBot="1" x14ac:dyDescent="0.3"/>
    <row r="68" spans="2:11" ht="30" customHeight="1" thickBot="1" x14ac:dyDescent="0.3">
      <c r="B68" s="11"/>
      <c r="C68" s="11"/>
      <c r="D68" s="11"/>
      <c r="F68" s="11"/>
      <c r="G68" s="36" t="s">
        <v>45</v>
      </c>
      <c r="H68" s="11"/>
      <c r="I68" s="11"/>
      <c r="J68" s="11"/>
      <c r="K68" s="11"/>
    </row>
  </sheetData>
  <mergeCells count="4">
    <mergeCell ref="B5:G5"/>
    <mergeCell ref="I5:N5"/>
    <mergeCell ref="B39:G39"/>
    <mergeCell ref="I39:N39"/>
  </mergeCells>
  <hyperlinks>
    <hyperlink ref="G68" location="'Graf plazas estim zona tipologí'!A1" tooltip="Ir a gráfica" display="Gráfica"/>
  </hyperlinks>
  <printOptions horizontalCentered="1" verticalCentered="1"/>
  <pageMargins left="0.78740157480314965" right="0.5" top="0.78740157480314965" bottom="0.49" header="0" footer="0.19685039370078741"/>
  <pageSetup paperSize="9" scale="84" orientation="landscape" r:id="rId1"/>
  <headerFooter scaleWithDoc="0" alignWithMargins="0">
    <oddHeader>&amp;L&amp;G&amp;RTurismo en Cifras</oddHeader>
    <oddFooter>&amp;CTurismo de Tenerife&amp;R&amp;P</oddFooter>
  </headerFooter>
  <rowBreaks count="2" manualBreakCount="2">
    <brk id="67" min="1" max="7" man="1"/>
    <brk id="117" min="1" max="7" man="1"/>
  </rowBreaks>
  <colBreaks count="1" manualBreakCount="1">
    <brk id="15" max="1048575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tabColor rgb="FF000099"/>
    <pageSetUpPr autoPageBreaks="0" fitToPage="1"/>
  </sheetPr>
  <dimension ref="B54:L61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54" spans="2:12" ht="19.5" customHeight="1" x14ac:dyDescent="0.25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2:12" ht="15" customHeight="1" x14ac:dyDescent="0.25"/>
    <row r="56" spans="2:12" ht="30" customHeight="1" x14ac:dyDescent="0.25"/>
    <row r="60" spans="2:12" ht="13.5" thickBot="1" x14ac:dyDescent="0.3"/>
    <row r="61" spans="2:12" ht="16.5" thickBot="1" x14ac:dyDescent="0.3">
      <c r="I61" s="36" t="s">
        <v>60</v>
      </c>
    </row>
  </sheetData>
  <hyperlinks>
    <hyperlink ref="I61" location="'Ofe Aloj Estim zona cat '!A1" tooltip="Ir a tabla" display="Tabla"/>
  </hyperlinks>
  <printOptions horizontalCentered="1" verticalCentered="1"/>
  <pageMargins left="0.78740157480314965" right="0.78740157480314965" top="0.45" bottom="0.46" header="0" footer="0.19685039370078741"/>
  <pageSetup paperSize="9" scale="7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rgb="FF000099"/>
    <pageSetUpPr autoPageBreaks="0" fitToPage="1"/>
  </sheetPr>
  <dimension ref="B1:P75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2" customWidth="1"/>
    <col min="2" max="2" width="18.7109375" style="2" customWidth="1"/>
    <col min="3" max="7" width="10.7109375" style="2" customWidth="1"/>
    <col min="8" max="8" width="10.140625" style="2" customWidth="1"/>
    <col min="9" max="9" width="18.7109375" style="2" customWidth="1"/>
    <col min="10" max="14" width="10.7109375" style="2" customWidth="1"/>
    <col min="15" max="254" width="11.42578125" style="2"/>
    <col min="255" max="255" width="26.85546875" style="2" customWidth="1"/>
    <col min="256" max="256" width="12.7109375" style="2" customWidth="1"/>
    <col min="257" max="257" width="10.5703125" style="2" customWidth="1"/>
    <col min="258" max="258" width="12.7109375" style="2" customWidth="1"/>
    <col min="259" max="259" width="10.7109375" style="2" customWidth="1"/>
    <col min="260" max="260" width="10.5703125" style="2" customWidth="1"/>
    <col min="261" max="261" width="9.28515625" style="2" customWidth="1"/>
    <col min="262" max="510" width="11.42578125" style="2"/>
    <col min="511" max="511" width="26.85546875" style="2" customWidth="1"/>
    <col min="512" max="512" width="12.7109375" style="2" customWidth="1"/>
    <col min="513" max="513" width="10.5703125" style="2" customWidth="1"/>
    <col min="514" max="514" width="12.7109375" style="2" customWidth="1"/>
    <col min="515" max="515" width="10.7109375" style="2" customWidth="1"/>
    <col min="516" max="516" width="10.5703125" style="2" customWidth="1"/>
    <col min="517" max="517" width="9.28515625" style="2" customWidth="1"/>
    <col min="518" max="766" width="11.42578125" style="2"/>
    <col min="767" max="767" width="26.85546875" style="2" customWidth="1"/>
    <col min="768" max="768" width="12.7109375" style="2" customWidth="1"/>
    <col min="769" max="769" width="10.5703125" style="2" customWidth="1"/>
    <col min="770" max="770" width="12.7109375" style="2" customWidth="1"/>
    <col min="771" max="771" width="10.7109375" style="2" customWidth="1"/>
    <col min="772" max="772" width="10.5703125" style="2" customWidth="1"/>
    <col min="773" max="773" width="9.28515625" style="2" customWidth="1"/>
    <col min="774" max="1022" width="11.42578125" style="2"/>
    <col min="1023" max="1023" width="26.85546875" style="2" customWidth="1"/>
    <col min="1024" max="1024" width="12.7109375" style="2" customWidth="1"/>
    <col min="1025" max="1025" width="10.5703125" style="2" customWidth="1"/>
    <col min="1026" max="1026" width="12.7109375" style="2" customWidth="1"/>
    <col min="1027" max="1027" width="10.7109375" style="2" customWidth="1"/>
    <col min="1028" max="1028" width="10.5703125" style="2" customWidth="1"/>
    <col min="1029" max="1029" width="9.28515625" style="2" customWidth="1"/>
    <col min="1030" max="1278" width="11.42578125" style="2"/>
    <col min="1279" max="1279" width="26.85546875" style="2" customWidth="1"/>
    <col min="1280" max="1280" width="12.7109375" style="2" customWidth="1"/>
    <col min="1281" max="1281" width="10.5703125" style="2" customWidth="1"/>
    <col min="1282" max="1282" width="12.7109375" style="2" customWidth="1"/>
    <col min="1283" max="1283" width="10.7109375" style="2" customWidth="1"/>
    <col min="1284" max="1284" width="10.5703125" style="2" customWidth="1"/>
    <col min="1285" max="1285" width="9.28515625" style="2" customWidth="1"/>
    <col min="1286" max="1534" width="11.42578125" style="2"/>
    <col min="1535" max="1535" width="26.85546875" style="2" customWidth="1"/>
    <col min="1536" max="1536" width="12.7109375" style="2" customWidth="1"/>
    <col min="1537" max="1537" width="10.5703125" style="2" customWidth="1"/>
    <col min="1538" max="1538" width="12.7109375" style="2" customWidth="1"/>
    <col min="1539" max="1539" width="10.7109375" style="2" customWidth="1"/>
    <col min="1540" max="1540" width="10.5703125" style="2" customWidth="1"/>
    <col min="1541" max="1541" width="9.28515625" style="2" customWidth="1"/>
    <col min="1542" max="1790" width="11.42578125" style="2"/>
    <col min="1791" max="1791" width="26.85546875" style="2" customWidth="1"/>
    <col min="1792" max="1792" width="12.7109375" style="2" customWidth="1"/>
    <col min="1793" max="1793" width="10.5703125" style="2" customWidth="1"/>
    <col min="1794" max="1794" width="12.7109375" style="2" customWidth="1"/>
    <col min="1795" max="1795" width="10.7109375" style="2" customWidth="1"/>
    <col min="1796" max="1796" width="10.5703125" style="2" customWidth="1"/>
    <col min="1797" max="1797" width="9.28515625" style="2" customWidth="1"/>
    <col min="1798" max="2046" width="11.42578125" style="2"/>
    <col min="2047" max="2047" width="26.85546875" style="2" customWidth="1"/>
    <col min="2048" max="2048" width="12.7109375" style="2" customWidth="1"/>
    <col min="2049" max="2049" width="10.5703125" style="2" customWidth="1"/>
    <col min="2050" max="2050" width="12.7109375" style="2" customWidth="1"/>
    <col min="2051" max="2051" width="10.7109375" style="2" customWidth="1"/>
    <col min="2052" max="2052" width="10.5703125" style="2" customWidth="1"/>
    <col min="2053" max="2053" width="9.28515625" style="2" customWidth="1"/>
    <col min="2054" max="2302" width="11.42578125" style="2"/>
    <col min="2303" max="2303" width="26.85546875" style="2" customWidth="1"/>
    <col min="2304" max="2304" width="12.7109375" style="2" customWidth="1"/>
    <col min="2305" max="2305" width="10.5703125" style="2" customWidth="1"/>
    <col min="2306" max="2306" width="12.7109375" style="2" customWidth="1"/>
    <col min="2307" max="2307" width="10.7109375" style="2" customWidth="1"/>
    <col min="2308" max="2308" width="10.5703125" style="2" customWidth="1"/>
    <col min="2309" max="2309" width="9.28515625" style="2" customWidth="1"/>
    <col min="2310" max="2558" width="11.42578125" style="2"/>
    <col min="2559" max="2559" width="26.85546875" style="2" customWidth="1"/>
    <col min="2560" max="2560" width="12.7109375" style="2" customWidth="1"/>
    <col min="2561" max="2561" width="10.5703125" style="2" customWidth="1"/>
    <col min="2562" max="2562" width="12.7109375" style="2" customWidth="1"/>
    <col min="2563" max="2563" width="10.7109375" style="2" customWidth="1"/>
    <col min="2564" max="2564" width="10.5703125" style="2" customWidth="1"/>
    <col min="2565" max="2565" width="9.28515625" style="2" customWidth="1"/>
    <col min="2566" max="2814" width="11.42578125" style="2"/>
    <col min="2815" max="2815" width="26.85546875" style="2" customWidth="1"/>
    <col min="2816" max="2816" width="12.7109375" style="2" customWidth="1"/>
    <col min="2817" max="2817" width="10.5703125" style="2" customWidth="1"/>
    <col min="2818" max="2818" width="12.7109375" style="2" customWidth="1"/>
    <col min="2819" max="2819" width="10.7109375" style="2" customWidth="1"/>
    <col min="2820" max="2820" width="10.5703125" style="2" customWidth="1"/>
    <col min="2821" max="2821" width="9.28515625" style="2" customWidth="1"/>
    <col min="2822" max="3070" width="11.42578125" style="2"/>
    <col min="3071" max="3071" width="26.85546875" style="2" customWidth="1"/>
    <col min="3072" max="3072" width="12.7109375" style="2" customWidth="1"/>
    <col min="3073" max="3073" width="10.5703125" style="2" customWidth="1"/>
    <col min="3074" max="3074" width="12.7109375" style="2" customWidth="1"/>
    <col min="3075" max="3075" width="10.7109375" style="2" customWidth="1"/>
    <col min="3076" max="3076" width="10.5703125" style="2" customWidth="1"/>
    <col min="3077" max="3077" width="9.28515625" style="2" customWidth="1"/>
    <col min="3078" max="3326" width="11.42578125" style="2"/>
    <col min="3327" max="3327" width="26.85546875" style="2" customWidth="1"/>
    <col min="3328" max="3328" width="12.7109375" style="2" customWidth="1"/>
    <col min="3329" max="3329" width="10.5703125" style="2" customWidth="1"/>
    <col min="3330" max="3330" width="12.7109375" style="2" customWidth="1"/>
    <col min="3331" max="3331" width="10.7109375" style="2" customWidth="1"/>
    <col min="3332" max="3332" width="10.5703125" style="2" customWidth="1"/>
    <col min="3333" max="3333" width="9.28515625" style="2" customWidth="1"/>
    <col min="3334" max="3582" width="11.42578125" style="2"/>
    <col min="3583" max="3583" width="26.85546875" style="2" customWidth="1"/>
    <col min="3584" max="3584" width="12.7109375" style="2" customWidth="1"/>
    <col min="3585" max="3585" width="10.5703125" style="2" customWidth="1"/>
    <col min="3586" max="3586" width="12.7109375" style="2" customWidth="1"/>
    <col min="3587" max="3587" width="10.7109375" style="2" customWidth="1"/>
    <col min="3588" max="3588" width="10.5703125" style="2" customWidth="1"/>
    <col min="3589" max="3589" width="9.28515625" style="2" customWidth="1"/>
    <col min="3590" max="3838" width="11.42578125" style="2"/>
    <col min="3839" max="3839" width="26.85546875" style="2" customWidth="1"/>
    <col min="3840" max="3840" width="12.7109375" style="2" customWidth="1"/>
    <col min="3841" max="3841" width="10.5703125" style="2" customWidth="1"/>
    <col min="3842" max="3842" width="12.7109375" style="2" customWidth="1"/>
    <col min="3843" max="3843" width="10.7109375" style="2" customWidth="1"/>
    <col min="3844" max="3844" width="10.5703125" style="2" customWidth="1"/>
    <col min="3845" max="3845" width="9.28515625" style="2" customWidth="1"/>
    <col min="3846" max="4094" width="11.42578125" style="2"/>
    <col min="4095" max="4095" width="26.85546875" style="2" customWidth="1"/>
    <col min="4096" max="4096" width="12.7109375" style="2" customWidth="1"/>
    <col min="4097" max="4097" width="10.5703125" style="2" customWidth="1"/>
    <col min="4098" max="4098" width="12.7109375" style="2" customWidth="1"/>
    <col min="4099" max="4099" width="10.7109375" style="2" customWidth="1"/>
    <col min="4100" max="4100" width="10.5703125" style="2" customWidth="1"/>
    <col min="4101" max="4101" width="9.28515625" style="2" customWidth="1"/>
    <col min="4102" max="4350" width="11.42578125" style="2"/>
    <col min="4351" max="4351" width="26.85546875" style="2" customWidth="1"/>
    <col min="4352" max="4352" width="12.7109375" style="2" customWidth="1"/>
    <col min="4353" max="4353" width="10.5703125" style="2" customWidth="1"/>
    <col min="4354" max="4354" width="12.7109375" style="2" customWidth="1"/>
    <col min="4355" max="4355" width="10.7109375" style="2" customWidth="1"/>
    <col min="4356" max="4356" width="10.5703125" style="2" customWidth="1"/>
    <col min="4357" max="4357" width="9.28515625" style="2" customWidth="1"/>
    <col min="4358" max="4606" width="11.42578125" style="2"/>
    <col min="4607" max="4607" width="26.85546875" style="2" customWidth="1"/>
    <col min="4608" max="4608" width="12.7109375" style="2" customWidth="1"/>
    <col min="4609" max="4609" width="10.5703125" style="2" customWidth="1"/>
    <col min="4610" max="4610" width="12.7109375" style="2" customWidth="1"/>
    <col min="4611" max="4611" width="10.7109375" style="2" customWidth="1"/>
    <col min="4612" max="4612" width="10.5703125" style="2" customWidth="1"/>
    <col min="4613" max="4613" width="9.28515625" style="2" customWidth="1"/>
    <col min="4614" max="4862" width="11.42578125" style="2"/>
    <col min="4863" max="4863" width="26.85546875" style="2" customWidth="1"/>
    <col min="4864" max="4864" width="12.7109375" style="2" customWidth="1"/>
    <col min="4865" max="4865" width="10.5703125" style="2" customWidth="1"/>
    <col min="4866" max="4866" width="12.7109375" style="2" customWidth="1"/>
    <col min="4867" max="4867" width="10.7109375" style="2" customWidth="1"/>
    <col min="4868" max="4868" width="10.5703125" style="2" customWidth="1"/>
    <col min="4869" max="4869" width="9.28515625" style="2" customWidth="1"/>
    <col min="4870" max="5118" width="11.42578125" style="2"/>
    <col min="5119" max="5119" width="26.85546875" style="2" customWidth="1"/>
    <col min="5120" max="5120" width="12.7109375" style="2" customWidth="1"/>
    <col min="5121" max="5121" width="10.5703125" style="2" customWidth="1"/>
    <col min="5122" max="5122" width="12.7109375" style="2" customWidth="1"/>
    <col min="5123" max="5123" width="10.7109375" style="2" customWidth="1"/>
    <col min="5124" max="5124" width="10.5703125" style="2" customWidth="1"/>
    <col min="5125" max="5125" width="9.28515625" style="2" customWidth="1"/>
    <col min="5126" max="5374" width="11.42578125" style="2"/>
    <col min="5375" max="5375" width="26.85546875" style="2" customWidth="1"/>
    <col min="5376" max="5376" width="12.7109375" style="2" customWidth="1"/>
    <col min="5377" max="5377" width="10.5703125" style="2" customWidth="1"/>
    <col min="5378" max="5378" width="12.7109375" style="2" customWidth="1"/>
    <col min="5379" max="5379" width="10.7109375" style="2" customWidth="1"/>
    <col min="5380" max="5380" width="10.5703125" style="2" customWidth="1"/>
    <col min="5381" max="5381" width="9.28515625" style="2" customWidth="1"/>
    <col min="5382" max="5630" width="11.42578125" style="2"/>
    <col min="5631" max="5631" width="26.85546875" style="2" customWidth="1"/>
    <col min="5632" max="5632" width="12.7109375" style="2" customWidth="1"/>
    <col min="5633" max="5633" width="10.5703125" style="2" customWidth="1"/>
    <col min="5634" max="5634" width="12.7109375" style="2" customWidth="1"/>
    <col min="5635" max="5635" width="10.7109375" style="2" customWidth="1"/>
    <col min="5636" max="5636" width="10.5703125" style="2" customWidth="1"/>
    <col min="5637" max="5637" width="9.28515625" style="2" customWidth="1"/>
    <col min="5638" max="5886" width="11.42578125" style="2"/>
    <col min="5887" max="5887" width="26.85546875" style="2" customWidth="1"/>
    <col min="5888" max="5888" width="12.7109375" style="2" customWidth="1"/>
    <col min="5889" max="5889" width="10.5703125" style="2" customWidth="1"/>
    <col min="5890" max="5890" width="12.7109375" style="2" customWidth="1"/>
    <col min="5891" max="5891" width="10.7109375" style="2" customWidth="1"/>
    <col min="5892" max="5892" width="10.5703125" style="2" customWidth="1"/>
    <col min="5893" max="5893" width="9.28515625" style="2" customWidth="1"/>
    <col min="5894" max="6142" width="11.42578125" style="2"/>
    <col min="6143" max="6143" width="26.85546875" style="2" customWidth="1"/>
    <col min="6144" max="6144" width="12.7109375" style="2" customWidth="1"/>
    <col min="6145" max="6145" width="10.5703125" style="2" customWidth="1"/>
    <col min="6146" max="6146" width="12.7109375" style="2" customWidth="1"/>
    <col min="6147" max="6147" width="10.7109375" style="2" customWidth="1"/>
    <col min="6148" max="6148" width="10.5703125" style="2" customWidth="1"/>
    <col min="6149" max="6149" width="9.28515625" style="2" customWidth="1"/>
    <col min="6150" max="6398" width="11.42578125" style="2"/>
    <col min="6399" max="6399" width="26.85546875" style="2" customWidth="1"/>
    <col min="6400" max="6400" width="12.7109375" style="2" customWidth="1"/>
    <col min="6401" max="6401" width="10.5703125" style="2" customWidth="1"/>
    <col min="6402" max="6402" width="12.7109375" style="2" customWidth="1"/>
    <col min="6403" max="6403" width="10.7109375" style="2" customWidth="1"/>
    <col min="6404" max="6404" width="10.5703125" style="2" customWidth="1"/>
    <col min="6405" max="6405" width="9.28515625" style="2" customWidth="1"/>
    <col min="6406" max="6654" width="11.42578125" style="2"/>
    <col min="6655" max="6655" width="26.85546875" style="2" customWidth="1"/>
    <col min="6656" max="6656" width="12.7109375" style="2" customWidth="1"/>
    <col min="6657" max="6657" width="10.5703125" style="2" customWidth="1"/>
    <col min="6658" max="6658" width="12.7109375" style="2" customWidth="1"/>
    <col min="6659" max="6659" width="10.7109375" style="2" customWidth="1"/>
    <col min="6660" max="6660" width="10.5703125" style="2" customWidth="1"/>
    <col min="6661" max="6661" width="9.28515625" style="2" customWidth="1"/>
    <col min="6662" max="6910" width="11.42578125" style="2"/>
    <col min="6911" max="6911" width="26.85546875" style="2" customWidth="1"/>
    <col min="6912" max="6912" width="12.7109375" style="2" customWidth="1"/>
    <col min="6913" max="6913" width="10.5703125" style="2" customWidth="1"/>
    <col min="6914" max="6914" width="12.7109375" style="2" customWidth="1"/>
    <col min="6915" max="6915" width="10.7109375" style="2" customWidth="1"/>
    <col min="6916" max="6916" width="10.5703125" style="2" customWidth="1"/>
    <col min="6917" max="6917" width="9.28515625" style="2" customWidth="1"/>
    <col min="6918" max="7166" width="11.42578125" style="2"/>
    <col min="7167" max="7167" width="26.85546875" style="2" customWidth="1"/>
    <col min="7168" max="7168" width="12.7109375" style="2" customWidth="1"/>
    <col min="7169" max="7169" width="10.5703125" style="2" customWidth="1"/>
    <col min="7170" max="7170" width="12.7109375" style="2" customWidth="1"/>
    <col min="7171" max="7171" width="10.7109375" style="2" customWidth="1"/>
    <col min="7172" max="7172" width="10.5703125" style="2" customWidth="1"/>
    <col min="7173" max="7173" width="9.28515625" style="2" customWidth="1"/>
    <col min="7174" max="7422" width="11.42578125" style="2"/>
    <col min="7423" max="7423" width="26.85546875" style="2" customWidth="1"/>
    <col min="7424" max="7424" width="12.7109375" style="2" customWidth="1"/>
    <col min="7425" max="7425" width="10.5703125" style="2" customWidth="1"/>
    <col min="7426" max="7426" width="12.7109375" style="2" customWidth="1"/>
    <col min="7427" max="7427" width="10.7109375" style="2" customWidth="1"/>
    <col min="7428" max="7428" width="10.5703125" style="2" customWidth="1"/>
    <col min="7429" max="7429" width="9.28515625" style="2" customWidth="1"/>
    <col min="7430" max="7678" width="11.42578125" style="2"/>
    <col min="7679" max="7679" width="26.85546875" style="2" customWidth="1"/>
    <col min="7680" max="7680" width="12.7109375" style="2" customWidth="1"/>
    <col min="7681" max="7681" width="10.5703125" style="2" customWidth="1"/>
    <col min="7682" max="7682" width="12.7109375" style="2" customWidth="1"/>
    <col min="7683" max="7683" width="10.7109375" style="2" customWidth="1"/>
    <col min="7684" max="7684" width="10.5703125" style="2" customWidth="1"/>
    <col min="7685" max="7685" width="9.28515625" style="2" customWidth="1"/>
    <col min="7686" max="7934" width="11.42578125" style="2"/>
    <col min="7935" max="7935" width="26.85546875" style="2" customWidth="1"/>
    <col min="7936" max="7936" width="12.7109375" style="2" customWidth="1"/>
    <col min="7937" max="7937" width="10.5703125" style="2" customWidth="1"/>
    <col min="7938" max="7938" width="12.7109375" style="2" customWidth="1"/>
    <col min="7939" max="7939" width="10.7109375" style="2" customWidth="1"/>
    <col min="7940" max="7940" width="10.5703125" style="2" customWidth="1"/>
    <col min="7941" max="7941" width="9.28515625" style="2" customWidth="1"/>
    <col min="7942" max="8190" width="11.42578125" style="2"/>
    <col min="8191" max="8191" width="26.85546875" style="2" customWidth="1"/>
    <col min="8192" max="8192" width="12.7109375" style="2" customWidth="1"/>
    <col min="8193" max="8193" width="10.5703125" style="2" customWidth="1"/>
    <col min="8194" max="8194" width="12.7109375" style="2" customWidth="1"/>
    <col min="8195" max="8195" width="10.7109375" style="2" customWidth="1"/>
    <col min="8196" max="8196" width="10.5703125" style="2" customWidth="1"/>
    <col min="8197" max="8197" width="9.28515625" style="2" customWidth="1"/>
    <col min="8198" max="8446" width="11.42578125" style="2"/>
    <col min="8447" max="8447" width="26.85546875" style="2" customWidth="1"/>
    <col min="8448" max="8448" width="12.7109375" style="2" customWidth="1"/>
    <col min="8449" max="8449" width="10.5703125" style="2" customWidth="1"/>
    <col min="8450" max="8450" width="12.7109375" style="2" customWidth="1"/>
    <col min="8451" max="8451" width="10.7109375" style="2" customWidth="1"/>
    <col min="8452" max="8452" width="10.5703125" style="2" customWidth="1"/>
    <col min="8453" max="8453" width="9.28515625" style="2" customWidth="1"/>
    <col min="8454" max="8702" width="11.42578125" style="2"/>
    <col min="8703" max="8703" width="26.85546875" style="2" customWidth="1"/>
    <col min="8704" max="8704" width="12.7109375" style="2" customWidth="1"/>
    <col min="8705" max="8705" width="10.5703125" style="2" customWidth="1"/>
    <col min="8706" max="8706" width="12.7109375" style="2" customWidth="1"/>
    <col min="8707" max="8707" width="10.7109375" style="2" customWidth="1"/>
    <col min="8708" max="8708" width="10.5703125" style="2" customWidth="1"/>
    <col min="8709" max="8709" width="9.28515625" style="2" customWidth="1"/>
    <col min="8710" max="8958" width="11.42578125" style="2"/>
    <col min="8959" max="8959" width="26.85546875" style="2" customWidth="1"/>
    <col min="8960" max="8960" width="12.7109375" style="2" customWidth="1"/>
    <col min="8961" max="8961" width="10.5703125" style="2" customWidth="1"/>
    <col min="8962" max="8962" width="12.7109375" style="2" customWidth="1"/>
    <col min="8963" max="8963" width="10.7109375" style="2" customWidth="1"/>
    <col min="8964" max="8964" width="10.5703125" style="2" customWidth="1"/>
    <col min="8965" max="8965" width="9.28515625" style="2" customWidth="1"/>
    <col min="8966" max="9214" width="11.42578125" style="2"/>
    <col min="9215" max="9215" width="26.85546875" style="2" customWidth="1"/>
    <col min="9216" max="9216" width="12.7109375" style="2" customWidth="1"/>
    <col min="9217" max="9217" width="10.5703125" style="2" customWidth="1"/>
    <col min="9218" max="9218" width="12.7109375" style="2" customWidth="1"/>
    <col min="9219" max="9219" width="10.7109375" style="2" customWidth="1"/>
    <col min="9220" max="9220" width="10.5703125" style="2" customWidth="1"/>
    <col min="9221" max="9221" width="9.28515625" style="2" customWidth="1"/>
    <col min="9222" max="9470" width="11.42578125" style="2"/>
    <col min="9471" max="9471" width="26.85546875" style="2" customWidth="1"/>
    <col min="9472" max="9472" width="12.7109375" style="2" customWidth="1"/>
    <col min="9473" max="9473" width="10.5703125" style="2" customWidth="1"/>
    <col min="9474" max="9474" width="12.7109375" style="2" customWidth="1"/>
    <col min="9475" max="9475" width="10.7109375" style="2" customWidth="1"/>
    <col min="9476" max="9476" width="10.5703125" style="2" customWidth="1"/>
    <col min="9477" max="9477" width="9.28515625" style="2" customWidth="1"/>
    <col min="9478" max="9726" width="11.42578125" style="2"/>
    <col min="9727" max="9727" width="26.85546875" style="2" customWidth="1"/>
    <col min="9728" max="9728" width="12.7109375" style="2" customWidth="1"/>
    <col min="9729" max="9729" width="10.5703125" style="2" customWidth="1"/>
    <col min="9730" max="9730" width="12.7109375" style="2" customWidth="1"/>
    <col min="9731" max="9731" width="10.7109375" style="2" customWidth="1"/>
    <col min="9732" max="9732" width="10.5703125" style="2" customWidth="1"/>
    <col min="9733" max="9733" width="9.28515625" style="2" customWidth="1"/>
    <col min="9734" max="9982" width="11.42578125" style="2"/>
    <col min="9983" max="9983" width="26.85546875" style="2" customWidth="1"/>
    <col min="9984" max="9984" width="12.7109375" style="2" customWidth="1"/>
    <col min="9985" max="9985" width="10.5703125" style="2" customWidth="1"/>
    <col min="9986" max="9986" width="12.7109375" style="2" customWidth="1"/>
    <col min="9987" max="9987" width="10.7109375" style="2" customWidth="1"/>
    <col min="9988" max="9988" width="10.5703125" style="2" customWidth="1"/>
    <col min="9989" max="9989" width="9.28515625" style="2" customWidth="1"/>
    <col min="9990" max="10238" width="11.42578125" style="2"/>
    <col min="10239" max="10239" width="26.85546875" style="2" customWidth="1"/>
    <col min="10240" max="10240" width="12.7109375" style="2" customWidth="1"/>
    <col min="10241" max="10241" width="10.5703125" style="2" customWidth="1"/>
    <col min="10242" max="10242" width="12.7109375" style="2" customWidth="1"/>
    <col min="10243" max="10243" width="10.7109375" style="2" customWidth="1"/>
    <col min="10244" max="10244" width="10.5703125" style="2" customWidth="1"/>
    <col min="10245" max="10245" width="9.28515625" style="2" customWidth="1"/>
    <col min="10246" max="10494" width="11.42578125" style="2"/>
    <col min="10495" max="10495" width="26.85546875" style="2" customWidth="1"/>
    <col min="10496" max="10496" width="12.7109375" style="2" customWidth="1"/>
    <col min="10497" max="10497" width="10.5703125" style="2" customWidth="1"/>
    <col min="10498" max="10498" width="12.7109375" style="2" customWidth="1"/>
    <col min="10499" max="10499" width="10.7109375" style="2" customWidth="1"/>
    <col min="10500" max="10500" width="10.5703125" style="2" customWidth="1"/>
    <col min="10501" max="10501" width="9.28515625" style="2" customWidth="1"/>
    <col min="10502" max="10750" width="11.42578125" style="2"/>
    <col min="10751" max="10751" width="26.85546875" style="2" customWidth="1"/>
    <col min="10752" max="10752" width="12.7109375" style="2" customWidth="1"/>
    <col min="10753" max="10753" width="10.5703125" style="2" customWidth="1"/>
    <col min="10754" max="10754" width="12.7109375" style="2" customWidth="1"/>
    <col min="10755" max="10755" width="10.7109375" style="2" customWidth="1"/>
    <col min="10756" max="10756" width="10.5703125" style="2" customWidth="1"/>
    <col min="10757" max="10757" width="9.28515625" style="2" customWidth="1"/>
    <col min="10758" max="11006" width="11.42578125" style="2"/>
    <col min="11007" max="11007" width="26.85546875" style="2" customWidth="1"/>
    <col min="11008" max="11008" width="12.7109375" style="2" customWidth="1"/>
    <col min="11009" max="11009" width="10.5703125" style="2" customWidth="1"/>
    <col min="11010" max="11010" width="12.7109375" style="2" customWidth="1"/>
    <col min="11011" max="11011" width="10.7109375" style="2" customWidth="1"/>
    <col min="11012" max="11012" width="10.5703125" style="2" customWidth="1"/>
    <col min="11013" max="11013" width="9.28515625" style="2" customWidth="1"/>
    <col min="11014" max="11262" width="11.42578125" style="2"/>
    <col min="11263" max="11263" width="26.85546875" style="2" customWidth="1"/>
    <col min="11264" max="11264" width="12.7109375" style="2" customWidth="1"/>
    <col min="11265" max="11265" width="10.5703125" style="2" customWidth="1"/>
    <col min="11266" max="11266" width="12.7109375" style="2" customWidth="1"/>
    <col min="11267" max="11267" width="10.7109375" style="2" customWidth="1"/>
    <col min="11268" max="11268" width="10.5703125" style="2" customWidth="1"/>
    <col min="11269" max="11269" width="9.28515625" style="2" customWidth="1"/>
    <col min="11270" max="11518" width="11.42578125" style="2"/>
    <col min="11519" max="11519" width="26.85546875" style="2" customWidth="1"/>
    <col min="11520" max="11520" width="12.7109375" style="2" customWidth="1"/>
    <col min="11521" max="11521" width="10.5703125" style="2" customWidth="1"/>
    <col min="11522" max="11522" width="12.7109375" style="2" customWidth="1"/>
    <col min="11523" max="11523" width="10.7109375" style="2" customWidth="1"/>
    <col min="11524" max="11524" width="10.5703125" style="2" customWidth="1"/>
    <col min="11525" max="11525" width="9.28515625" style="2" customWidth="1"/>
    <col min="11526" max="11774" width="11.42578125" style="2"/>
    <col min="11775" max="11775" width="26.85546875" style="2" customWidth="1"/>
    <col min="11776" max="11776" width="12.7109375" style="2" customWidth="1"/>
    <col min="11777" max="11777" width="10.5703125" style="2" customWidth="1"/>
    <col min="11778" max="11778" width="12.7109375" style="2" customWidth="1"/>
    <col min="11779" max="11779" width="10.7109375" style="2" customWidth="1"/>
    <col min="11780" max="11780" width="10.5703125" style="2" customWidth="1"/>
    <col min="11781" max="11781" width="9.28515625" style="2" customWidth="1"/>
    <col min="11782" max="12030" width="11.42578125" style="2"/>
    <col min="12031" max="12031" width="26.85546875" style="2" customWidth="1"/>
    <col min="12032" max="12032" width="12.7109375" style="2" customWidth="1"/>
    <col min="12033" max="12033" width="10.5703125" style="2" customWidth="1"/>
    <col min="12034" max="12034" width="12.7109375" style="2" customWidth="1"/>
    <col min="12035" max="12035" width="10.7109375" style="2" customWidth="1"/>
    <col min="12036" max="12036" width="10.5703125" style="2" customWidth="1"/>
    <col min="12037" max="12037" width="9.28515625" style="2" customWidth="1"/>
    <col min="12038" max="12286" width="11.42578125" style="2"/>
    <col min="12287" max="12287" width="26.85546875" style="2" customWidth="1"/>
    <col min="12288" max="12288" width="12.7109375" style="2" customWidth="1"/>
    <col min="12289" max="12289" width="10.5703125" style="2" customWidth="1"/>
    <col min="12290" max="12290" width="12.7109375" style="2" customWidth="1"/>
    <col min="12291" max="12291" width="10.7109375" style="2" customWidth="1"/>
    <col min="12292" max="12292" width="10.5703125" style="2" customWidth="1"/>
    <col min="12293" max="12293" width="9.28515625" style="2" customWidth="1"/>
    <col min="12294" max="12542" width="11.42578125" style="2"/>
    <col min="12543" max="12543" width="26.85546875" style="2" customWidth="1"/>
    <col min="12544" max="12544" width="12.7109375" style="2" customWidth="1"/>
    <col min="12545" max="12545" width="10.5703125" style="2" customWidth="1"/>
    <col min="12546" max="12546" width="12.7109375" style="2" customWidth="1"/>
    <col min="12547" max="12547" width="10.7109375" style="2" customWidth="1"/>
    <col min="12548" max="12548" width="10.5703125" style="2" customWidth="1"/>
    <col min="12549" max="12549" width="9.28515625" style="2" customWidth="1"/>
    <col min="12550" max="12798" width="11.42578125" style="2"/>
    <col min="12799" max="12799" width="26.85546875" style="2" customWidth="1"/>
    <col min="12800" max="12800" width="12.7109375" style="2" customWidth="1"/>
    <col min="12801" max="12801" width="10.5703125" style="2" customWidth="1"/>
    <col min="12802" max="12802" width="12.7109375" style="2" customWidth="1"/>
    <col min="12803" max="12803" width="10.7109375" style="2" customWidth="1"/>
    <col min="12804" max="12804" width="10.5703125" style="2" customWidth="1"/>
    <col min="12805" max="12805" width="9.28515625" style="2" customWidth="1"/>
    <col min="12806" max="13054" width="11.42578125" style="2"/>
    <col min="13055" max="13055" width="26.85546875" style="2" customWidth="1"/>
    <col min="13056" max="13056" width="12.7109375" style="2" customWidth="1"/>
    <col min="13057" max="13057" width="10.5703125" style="2" customWidth="1"/>
    <col min="13058" max="13058" width="12.7109375" style="2" customWidth="1"/>
    <col min="13059" max="13059" width="10.7109375" style="2" customWidth="1"/>
    <col min="13060" max="13060" width="10.5703125" style="2" customWidth="1"/>
    <col min="13061" max="13061" width="9.28515625" style="2" customWidth="1"/>
    <col min="13062" max="13310" width="11.42578125" style="2"/>
    <col min="13311" max="13311" width="26.85546875" style="2" customWidth="1"/>
    <col min="13312" max="13312" width="12.7109375" style="2" customWidth="1"/>
    <col min="13313" max="13313" width="10.5703125" style="2" customWidth="1"/>
    <col min="13314" max="13314" width="12.7109375" style="2" customWidth="1"/>
    <col min="13315" max="13315" width="10.7109375" style="2" customWidth="1"/>
    <col min="13316" max="13316" width="10.5703125" style="2" customWidth="1"/>
    <col min="13317" max="13317" width="9.28515625" style="2" customWidth="1"/>
    <col min="13318" max="13566" width="11.42578125" style="2"/>
    <col min="13567" max="13567" width="26.85546875" style="2" customWidth="1"/>
    <col min="13568" max="13568" width="12.7109375" style="2" customWidth="1"/>
    <col min="13569" max="13569" width="10.5703125" style="2" customWidth="1"/>
    <col min="13570" max="13570" width="12.7109375" style="2" customWidth="1"/>
    <col min="13571" max="13571" width="10.7109375" style="2" customWidth="1"/>
    <col min="13572" max="13572" width="10.5703125" style="2" customWidth="1"/>
    <col min="13573" max="13573" width="9.28515625" style="2" customWidth="1"/>
    <col min="13574" max="13822" width="11.42578125" style="2"/>
    <col min="13823" max="13823" width="26.85546875" style="2" customWidth="1"/>
    <col min="13824" max="13824" width="12.7109375" style="2" customWidth="1"/>
    <col min="13825" max="13825" width="10.5703125" style="2" customWidth="1"/>
    <col min="13826" max="13826" width="12.7109375" style="2" customWidth="1"/>
    <col min="13827" max="13827" width="10.7109375" style="2" customWidth="1"/>
    <col min="13828" max="13828" width="10.5703125" style="2" customWidth="1"/>
    <col min="13829" max="13829" width="9.28515625" style="2" customWidth="1"/>
    <col min="13830" max="14078" width="11.42578125" style="2"/>
    <col min="14079" max="14079" width="26.85546875" style="2" customWidth="1"/>
    <col min="14080" max="14080" width="12.7109375" style="2" customWidth="1"/>
    <col min="14081" max="14081" width="10.5703125" style="2" customWidth="1"/>
    <col min="14082" max="14082" width="12.7109375" style="2" customWidth="1"/>
    <col min="14083" max="14083" width="10.7109375" style="2" customWidth="1"/>
    <col min="14084" max="14084" width="10.5703125" style="2" customWidth="1"/>
    <col min="14085" max="14085" width="9.28515625" style="2" customWidth="1"/>
    <col min="14086" max="14334" width="11.42578125" style="2"/>
    <col min="14335" max="14335" width="26.85546875" style="2" customWidth="1"/>
    <col min="14336" max="14336" width="12.7109375" style="2" customWidth="1"/>
    <col min="14337" max="14337" width="10.5703125" style="2" customWidth="1"/>
    <col min="14338" max="14338" width="12.7109375" style="2" customWidth="1"/>
    <col min="14339" max="14339" width="10.7109375" style="2" customWidth="1"/>
    <col min="14340" max="14340" width="10.5703125" style="2" customWidth="1"/>
    <col min="14341" max="14341" width="9.28515625" style="2" customWidth="1"/>
    <col min="14342" max="14590" width="11.42578125" style="2"/>
    <col min="14591" max="14591" width="26.85546875" style="2" customWidth="1"/>
    <col min="14592" max="14592" width="12.7109375" style="2" customWidth="1"/>
    <col min="14593" max="14593" width="10.5703125" style="2" customWidth="1"/>
    <col min="14594" max="14594" width="12.7109375" style="2" customWidth="1"/>
    <col min="14595" max="14595" width="10.7109375" style="2" customWidth="1"/>
    <col min="14596" max="14596" width="10.5703125" style="2" customWidth="1"/>
    <col min="14597" max="14597" width="9.28515625" style="2" customWidth="1"/>
    <col min="14598" max="14846" width="11.42578125" style="2"/>
    <col min="14847" max="14847" width="26.85546875" style="2" customWidth="1"/>
    <col min="14848" max="14848" width="12.7109375" style="2" customWidth="1"/>
    <col min="14849" max="14849" width="10.5703125" style="2" customWidth="1"/>
    <col min="14850" max="14850" width="12.7109375" style="2" customWidth="1"/>
    <col min="14851" max="14851" width="10.7109375" style="2" customWidth="1"/>
    <col min="14852" max="14852" width="10.5703125" style="2" customWidth="1"/>
    <col min="14853" max="14853" width="9.28515625" style="2" customWidth="1"/>
    <col min="14854" max="15102" width="11.42578125" style="2"/>
    <col min="15103" max="15103" width="26.85546875" style="2" customWidth="1"/>
    <col min="15104" max="15104" width="12.7109375" style="2" customWidth="1"/>
    <col min="15105" max="15105" width="10.5703125" style="2" customWidth="1"/>
    <col min="15106" max="15106" width="12.7109375" style="2" customWidth="1"/>
    <col min="15107" max="15107" width="10.7109375" style="2" customWidth="1"/>
    <col min="15108" max="15108" width="10.5703125" style="2" customWidth="1"/>
    <col min="15109" max="15109" width="9.28515625" style="2" customWidth="1"/>
    <col min="15110" max="15358" width="11.42578125" style="2"/>
    <col min="15359" max="15359" width="26.85546875" style="2" customWidth="1"/>
    <col min="15360" max="15360" width="12.7109375" style="2" customWidth="1"/>
    <col min="15361" max="15361" width="10.5703125" style="2" customWidth="1"/>
    <col min="15362" max="15362" width="12.7109375" style="2" customWidth="1"/>
    <col min="15363" max="15363" width="10.7109375" style="2" customWidth="1"/>
    <col min="15364" max="15364" width="10.5703125" style="2" customWidth="1"/>
    <col min="15365" max="15365" width="9.28515625" style="2" customWidth="1"/>
    <col min="15366" max="15614" width="11.42578125" style="2"/>
    <col min="15615" max="15615" width="26.85546875" style="2" customWidth="1"/>
    <col min="15616" max="15616" width="12.7109375" style="2" customWidth="1"/>
    <col min="15617" max="15617" width="10.5703125" style="2" customWidth="1"/>
    <col min="15618" max="15618" width="12.7109375" style="2" customWidth="1"/>
    <col min="15619" max="15619" width="10.7109375" style="2" customWidth="1"/>
    <col min="15620" max="15620" width="10.5703125" style="2" customWidth="1"/>
    <col min="15621" max="15621" width="9.28515625" style="2" customWidth="1"/>
    <col min="15622" max="15870" width="11.42578125" style="2"/>
    <col min="15871" max="15871" width="26.85546875" style="2" customWidth="1"/>
    <col min="15872" max="15872" width="12.7109375" style="2" customWidth="1"/>
    <col min="15873" max="15873" width="10.5703125" style="2" customWidth="1"/>
    <col min="15874" max="15874" width="12.7109375" style="2" customWidth="1"/>
    <col min="15875" max="15875" width="10.7109375" style="2" customWidth="1"/>
    <col min="15876" max="15876" width="10.5703125" style="2" customWidth="1"/>
    <col min="15877" max="15877" width="9.28515625" style="2" customWidth="1"/>
    <col min="15878" max="16126" width="11.42578125" style="2"/>
    <col min="16127" max="16127" width="26.85546875" style="2" customWidth="1"/>
    <col min="16128" max="16128" width="12.7109375" style="2" customWidth="1"/>
    <col min="16129" max="16129" width="10.5703125" style="2" customWidth="1"/>
    <col min="16130" max="16130" width="12.7109375" style="2" customWidth="1"/>
    <col min="16131" max="16131" width="10.7109375" style="2" customWidth="1"/>
    <col min="16132" max="16132" width="10.5703125" style="2" customWidth="1"/>
    <col min="16133" max="16133" width="9.28515625" style="2" customWidth="1"/>
    <col min="16134" max="16384" width="11.42578125" style="2"/>
  </cols>
  <sheetData>
    <row r="1" spans="2:16" ht="15" customHeight="1" x14ac:dyDescent="0.25">
      <c r="B1" s="38"/>
    </row>
    <row r="2" spans="2:16" ht="15" customHeight="1" x14ac:dyDescent="0.25">
      <c r="B2" s="38"/>
    </row>
    <row r="3" spans="2:16" ht="15" customHeight="1" x14ac:dyDescent="0.25">
      <c r="B3" s="38"/>
    </row>
    <row r="4" spans="2:16" ht="15" customHeight="1" x14ac:dyDescent="0.25">
      <c r="B4" s="38"/>
    </row>
    <row r="5" spans="2:16" ht="36" customHeight="1" x14ac:dyDescent="0.25">
      <c r="B5" s="222" t="s">
        <v>155</v>
      </c>
      <c r="C5" s="222"/>
      <c r="D5" s="222"/>
      <c r="E5" s="222"/>
      <c r="F5" s="222"/>
      <c r="G5" s="222"/>
      <c r="I5" s="222" t="s">
        <v>156</v>
      </c>
      <c r="J5" s="222"/>
      <c r="K5" s="222"/>
      <c r="L5" s="222"/>
      <c r="M5" s="222"/>
      <c r="N5" s="222"/>
    </row>
    <row r="6" spans="2:16" ht="30" customHeight="1" x14ac:dyDescent="0.25">
      <c r="B6" s="146"/>
      <c r="C6" s="40" t="str">
        <f>actualizaciones!$A$4</f>
        <v>I semestre 2012</v>
      </c>
      <c r="D6" s="41" t="s">
        <v>49</v>
      </c>
      <c r="E6" s="40" t="str">
        <f>actualizaciones!$B$4</f>
        <v>I semestre 2013</v>
      </c>
      <c r="F6" s="41" t="s">
        <v>49</v>
      </c>
      <c r="G6" s="147" t="s">
        <v>50</v>
      </c>
      <c r="I6" s="146"/>
      <c r="J6" s="40" t="str">
        <f>actualizaciones!$A$5</f>
        <v>II semestre 2011</v>
      </c>
      <c r="K6" s="41" t="s">
        <v>49</v>
      </c>
      <c r="L6" s="40" t="str">
        <f>actualizaciones!$B$5</f>
        <v>II semestre 2012</v>
      </c>
      <c r="M6" s="41" t="s">
        <v>49</v>
      </c>
      <c r="N6" s="147" t="s">
        <v>50</v>
      </c>
    </row>
    <row r="7" spans="2:16" ht="15" customHeight="1" x14ac:dyDescent="0.25">
      <c r="B7" s="45" t="s">
        <v>157</v>
      </c>
      <c r="C7" s="46">
        <v>60341</v>
      </c>
      <c r="D7" s="47">
        <f t="shared" ref="D7:D13" si="0">C7/$C$7</f>
        <v>1</v>
      </c>
      <c r="E7" s="46">
        <v>59795</v>
      </c>
      <c r="F7" s="47">
        <f t="shared" ref="F7:F13" si="1">E7/$E$7</f>
        <v>1</v>
      </c>
      <c r="G7" s="47">
        <f t="shared" ref="G7:G13" si="2">(E7-C7)/C7</f>
        <v>-9.0485739381183615E-3</v>
      </c>
      <c r="I7" s="45" t="s">
        <v>157</v>
      </c>
      <c r="J7" s="46">
        <v>60169</v>
      </c>
      <c r="K7" s="47">
        <f t="shared" ref="K7:K13" si="3">J7/$J$7</f>
        <v>1</v>
      </c>
      <c r="L7" s="46">
        <v>59076</v>
      </c>
      <c r="M7" s="47">
        <f t="shared" ref="M7:M13" si="4">L7/$L$7</f>
        <v>1</v>
      </c>
      <c r="N7" s="47">
        <f t="shared" ref="N7:N13" si="5">(L7-J7)/J7</f>
        <v>-1.816550050690555E-2</v>
      </c>
    </row>
    <row r="8" spans="2:16" ht="15" customHeight="1" x14ac:dyDescent="0.25">
      <c r="B8" s="153" t="s">
        <v>158</v>
      </c>
      <c r="C8" s="154">
        <v>33745</v>
      </c>
      <c r="D8" s="66">
        <f t="shared" si="0"/>
        <v>0.55923832883114299</v>
      </c>
      <c r="E8" s="154">
        <v>33960</v>
      </c>
      <c r="F8" s="66">
        <f t="shared" si="1"/>
        <v>0.56794046324943559</v>
      </c>
      <c r="G8" s="66">
        <f t="shared" si="2"/>
        <v>6.3713142687805598E-3</v>
      </c>
      <c r="I8" s="153" t="s">
        <v>158</v>
      </c>
      <c r="J8" s="154">
        <v>33986</v>
      </c>
      <c r="K8" s="66">
        <f t="shared" si="3"/>
        <v>0.56484236068407323</v>
      </c>
      <c r="L8" s="154">
        <v>34531</v>
      </c>
      <c r="M8" s="66">
        <f t="shared" si="4"/>
        <v>0.5845182476809534</v>
      </c>
      <c r="N8" s="66">
        <f t="shared" si="5"/>
        <v>1.6036014829635733E-2</v>
      </c>
    </row>
    <row r="9" spans="2:16" ht="15" customHeight="1" x14ac:dyDescent="0.2">
      <c r="B9" s="55" t="s">
        <v>159</v>
      </c>
      <c r="C9" s="52">
        <v>5553</v>
      </c>
      <c r="D9" s="53">
        <f t="shared" si="0"/>
        <v>9.202697999701695E-2</v>
      </c>
      <c r="E9" s="52">
        <v>6312</v>
      </c>
      <c r="F9" s="53">
        <f t="shared" si="1"/>
        <v>0.10556066560749226</v>
      </c>
      <c r="G9" s="54">
        <f t="shared" si="2"/>
        <v>0.13668287412209618</v>
      </c>
      <c r="I9" s="55" t="s">
        <v>159</v>
      </c>
      <c r="J9" s="52">
        <v>6312</v>
      </c>
      <c r="K9" s="53">
        <f t="shared" si="3"/>
        <v>0.10490451893832373</v>
      </c>
      <c r="L9" s="52">
        <v>6642</v>
      </c>
      <c r="M9" s="53">
        <f t="shared" si="4"/>
        <v>0.11243144424131626</v>
      </c>
      <c r="N9" s="54">
        <f t="shared" si="5"/>
        <v>5.2281368821292779E-2</v>
      </c>
    </row>
    <row r="10" spans="2:16" ht="15" customHeight="1" x14ac:dyDescent="0.2">
      <c r="B10" s="55" t="s">
        <v>160</v>
      </c>
      <c r="C10" s="52">
        <v>21329</v>
      </c>
      <c r="D10" s="53">
        <f t="shared" si="0"/>
        <v>0.35347442037752108</v>
      </c>
      <c r="E10" s="52">
        <v>20540</v>
      </c>
      <c r="F10" s="53">
        <f t="shared" si="1"/>
        <v>0.34350698218914627</v>
      </c>
      <c r="G10" s="54">
        <f t="shared" si="2"/>
        <v>-3.6991888977448546E-2</v>
      </c>
      <c r="I10" s="55" t="s">
        <v>160</v>
      </c>
      <c r="J10" s="52">
        <v>20584</v>
      </c>
      <c r="K10" s="53">
        <f t="shared" si="3"/>
        <v>0.34210307633498976</v>
      </c>
      <c r="L10" s="52">
        <v>20781</v>
      </c>
      <c r="M10" s="53">
        <f t="shared" si="4"/>
        <v>0.35176721511273612</v>
      </c>
      <c r="N10" s="54">
        <f t="shared" si="5"/>
        <v>9.5705402254177997E-3</v>
      </c>
    </row>
    <row r="11" spans="2:16" ht="15" customHeight="1" x14ac:dyDescent="0.2">
      <c r="B11" s="55" t="s">
        <v>161</v>
      </c>
      <c r="C11" s="52">
        <v>6374</v>
      </c>
      <c r="D11" s="53">
        <f t="shared" si="0"/>
        <v>0.10563298586367478</v>
      </c>
      <c r="E11" s="52">
        <v>6520</v>
      </c>
      <c r="F11" s="53">
        <f t="shared" si="1"/>
        <v>0.10903921732586337</v>
      </c>
      <c r="G11" s="54">
        <f t="shared" si="2"/>
        <v>2.2905553812362724E-2</v>
      </c>
      <c r="I11" s="55" t="s">
        <v>161</v>
      </c>
      <c r="J11" s="52">
        <v>6520</v>
      </c>
      <c r="K11" s="53">
        <f t="shared" si="3"/>
        <v>0.1083614485864814</v>
      </c>
      <c r="L11" s="52">
        <v>6520</v>
      </c>
      <c r="M11" s="53">
        <f t="shared" si="4"/>
        <v>0.11036630780689281</v>
      </c>
      <c r="N11" s="54">
        <f t="shared" si="5"/>
        <v>0</v>
      </c>
    </row>
    <row r="12" spans="2:16" ht="15" customHeight="1" x14ac:dyDescent="0.2">
      <c r="B12" s="55" t="s">
        <v>162</v>
      </c>
      <c r="C12" s="52">
        <v>489</v>
      </c>
      <c r="D12" s="53">
        <f t="shared" si="0"/>
        <v>8.10394259293018E-3</v>
      </c>
      <c r="E12" s="52">
        <v>588</v>
      </c>
      <c r="F12" s="53">
        <f t="shared" si="1"/>
        <v>9.8335981269336899E-3</v>
      </c>
      <c r="G12" s="54">
        <f t="shared" si="2"/>
        <v>0.20245398773006135</v>
      </c>
      <c r="I12" s="55" t="s">
        <v>162</v>
      </c>
      <c r="J12" s="52">
        <v>570</v>
      </c>
      <c r="K12" s="53">
        <f t="shared" si="3"/>
        <v>9.4733168242782835E-3</v>
      </c>
      <c r="L12" s="52">
        <v>588</v>
      </c>
      <c r="M12" s="53">
        <f t="shared" si="4"/>
        <v>9.9532805200081252E-3</v>
      </c>
      <c r="N12" s="54">
        <f t="shared" si="5"/>
        <v>3.1578947368421054E-2</v>
      </c>
    </row>
    <row r="13" spans="2:16" ht="15" customHeight="1" thickBot="1" x14ac:dyDescent="0.3">
      <c r="B13" s="153" t="s">
        <v>163</v>
      </c>
      <c r="C13" s="154">
        <v>26596</v>
      </c>
      <c r="D13" s="66">
        <f t="shared" si="0"/>
        <v>0.44076167116885701</v>
      </c>
      <c r="E13" s="154">
        <v>25835</v>
      </c>
      <c r="F13" s="66">
        <f t="shared" si="1"/>
        <v>0.43205953675056441</v>
      </c>
      <c r="G13" s="66">
        <f t="shared" si="2"/>
        <v>-2.8613325312077005E-2</v>
      </c>
      <c r="I13" s="153" t="s">
        <v>163</v>
      </c>
      <c r="J13" s="154">
        <v>26183</v>
      </c>
      <c r="K13" s="66">
        <f t="shared" si="3"/>
        <v>0.43515763931592683</v>
      </c>
      <c r="L13" s="154">
        <v>24545</v>
      </c>
      <c r="M13" s="66">
        <f t="shared" si="4"/>
        <v>0.41548175231904666</v>
      </c>
      <c r="N13" s="66">
        <f t="shared" si="5"/>
        <v>-6.2559676125730435E-2</v>
      </c>
    </row>
    <row r="14" spans="2:16" ht="30" customHeight="1" thickBot="1" x14ac:dyDescent="0.3">
      <c r="B14" s="223" t="s">
        <v>164</v>
      </c>
      <c r="C14" s="223"/>
      <c r="D14" s="223"/>
      <c r="E14" s="223"/>
      <c r="F14" s="223"/>
      <c r="G14" s="223"/>
      <c r="I14" s="223" t="s">
        <v>164</v>
      </c>
      <c r="J14" s="223"/>
      <c r="K14" s="223"/>
      <c r="L14" s="223"/>
      <c r="M14" s="223"/>
      <c r="N14" s="223"/>
      <c r="P14" s="36" t="s">
        <v>165</v>
      </c>
    </row>
    <row r="15" spans="2:16" ht="16.5" thickBot="1" x14ac:dyDescent="0.3">
      <c r="B15" s="38"/>
      <c r="P15" s="36" t="s">
        <v>166</v>
      </c>
    </row>
    <row r="16" spans="2:16" x14ac:dyDescent="0.25">
      <c r="B16" s="38"/>
    </row>
    <row r="17" spans="2:14" x14ac:dyDescent="0.25">
      <c r="B17" s="38"/>
    </row>
    <row r="18" spans="2:14" ht="36" customHeight="1" x14ac:dyDescent="0.25">
      <c r="B18" s="222" t="s">
        <v>167</v>
      </c>
      <c r="C18" s="222"/>
      <c r="D18" s="222"/>
      <c r="E18" s="222"/>
      <c r="F18" s="222"/>
      <c r="G18" s="222"/>
      <c r="I18" s="222" t="s">
        <v>168</v>
      </c>
      <c r="J18" s="222"/>
      <c r="K18" s="222"/>
      <c r="L18" s="222"/>
      <c r="M18" s="222"/>
      <c r="N18" s="222"/>
    </row>
    <row r="19" spans="2:14" ht="30" customHeight="1" x14ac:dyDescent="0.25">
      <c r="B19" s="146"/>
      <c r="C19" s="40" t="str">
        <f>actualizaciones!$A$4</f>
        <v>I semestre 2012</v>
      </c>
      <c r="D19" s="41" t="s">
        <v>49</v>
      </c>
      <c r="E19" s="40" t="str">
        <f>actualizaciones!$B$4</f>
        <v>I semestre 2013</v>
      </c>
      <c r="F19" s="41" t="s">
        <v>49</v>
      </c>
      <c r="G19" s="147" t="s">
        <v>50</v>
      </c>
      <c r="I19" s="146"/>
      <c r="J19" s="40" t="str">
        <f>actualizaciones!$A$5</f>
        <v>II semestre 2011</v>
      </c>
      <c r="K19" s="41" t="s">
        <v>49</v>
      </c>
      <c r="L19" s="40" t="str">
        <f>actualizaciones!$B$5</f>
        <v>II semestre 2012</v>
      </c>
      <c r="M19" s="41" t="s">
        <v>49</v>
      </c>
      <c r="N19" s="147" t="s">
        <v>50</v>
      </c>
    </row>
    <row r="20" spans="2:14" ht="15" customHeight="1" x14ac:dyDescent="0.25">
      <c r="B20" s="45" t="s">
        <v>157</v>
      </c>
      <c r="C20" s="46">
        <v>48695</v>
      </c>
      <c r="D20" s="47">
        <f t="shared" ref="D20:D26" si="6">C20/$C$20</f>
        <v>1</v>
      </c>
      <c r="E20" s="46">
        <v>47106</v>
      </c>
      <c r="F20" s="47">
        <f t="shared" ref="F20:F26" si="7">E20/$E$20</f>
        <v>1</v>
      </c>
      <c r="G20" s="47">
        <f t="shared" ref="G20:G26" si="8">(E20-C20)/C20</f>
        <v>-3.2631687031522742E-2</v>
      </c>
      <c r="I20" s="45" t="s">
        <v>157</v>
      </c>
      <c r="J20" s="46">
        <v>47144</v>
      </c>
      <c r="K20" s="47">
        <f t="shared" ref="K20:K26" si="9">J20/$J$20</f>
        <v>1</v>
      </c>
      <c r="L20" s="46">
        <v>47089</v>
      </c>
      <c r="M20" s="47">
        <f t="shared" ref="M20:M26" si="10">L20/$L$20</f>
        <v>1</v>
      </c>
      <c r="N20" s="47">
        <f t="shared" ref="N20:N26" si="11">(L20-J20)/J20</f>
        <v>-1.1666383845240116E-3</v>
      </c>
    </row>
    <row r="21" spans="2:14" ht="15" customHeight="1" x14ac:dyDescent="0.25">
      <c r="B21" s="153" t="s">
        <v>158</v>
      </c>
      <c r="C21" s="154">
        <v>20296</v>
      </c>
      <c r="D21" s="66">
        <f t="shared" si="6"/>
        <v>0.41679843926481158</v>
      </c>
      <c r="E21" s="154">
        <v>19482</v>
      </c>
      <c r="F21" s="66">
        <f t="shared" si="7"/>
        <v>0.4135778881671125</v>
      </c>
      <c r="G21" s="66">
        <f t="shared" si="8"/>
        <v>-4.0106424911312576E-2</v>
      </c>
      <c r="I21" s="153" t="s">
        <v>158</v>
      </c>
      <c r="J21" s="154">
        <v>19389</v>
      </c>
      <c r="K21" s="66">
        <f t="shared" si="9"/>
        <v>0.41127184795520111</v>
      </c>
      <c r="L21" s="154">
        <v>20016</v>
      </c>
      <c r="M21" s="66">
        <f t="shared" si="10"/>
        <v>0.42506742551338955</v>
      </c>
      <c r="N21" s="66">
        <f t="shared" si="11"/>
        <v>3.2337923564907937E-2</v>
      </c>
    </row>
    <row r="22" spans="2:14" ht="15" customHeight="1" x14ac:dyDescent="0.2">
      <c r="B22" s="55" t="s">
        <v>159</v>
      </c>
      <c r="C22" s="52">
        <v>2481</v>
      </c>
      <c r="D22" s="53">
        <f t="shared" si="6"/>
        <v>5.0949789506109455E-2</v>
      </c>
      <c r="E22" s="52">
        <v>2481</v>
      </c>
      <c r="F22" s="53">
        <f t="shared" si="7"/>
        <v>5.2668449878996305E-2</v>
      </c>
      <c r="G22" s="54">
        <f t="shared" si="8"/>
        <v>0</v>
      </c>
      <c r="I22" s="55" t="s">
        <v>159</v>
      </c>
      <c r="J22" s="52">
        <v>2481</v>
      </c>
      <c r="K22" s="53">
        <f t="shared" si="9"/>
        <v>5.2625996945528594E-2</v>
      </c>
      <c r="L22" s="52">
        <v>1615</v>
      </c>
      <c r="M22" s="53">
        <f t="shared" si="10"/>
        <v>3.4296757204442654E-2</v>
      </c>
      <c r="N22" s="54">
        <f t="shared" si="11"/>
        <v>-0.34905280128980248</v>
      </c>
    </row>
    <row r="23" spans="2:14" ht="15" customHeight="1" x14ac:dyDescent="0.2">
      <c r="B23" s="55" t="s">
        <v>160</v>
      </c>
      <c r="C23" s="52">
        <v>11084</v>
      </c>
      <c r="D23" s="53">
        <f t="shared" si="6"/>
        <v>0.22762090563712906</v>
      </c>
      <c r="E23" s="52">
        <v>10292</v>
      </c>
      <c r="F23" s="53">
        <f t="shared" si="7"/>
        <v>0.2184859678172632</v>
      </c>
      <c r="G23" s="54">
        <f t="shared" si="8"/>
        <v>-7.1454348610609883E-2</v>
      </c>
      <c r="I23" s="55" t="s">
        <v>160</v>
      </c>
      <c r="J23" s="52">
        <v>10292</v>
      </c>
      <c r="K23" s="53">
        <f t="shared" si="9"/>
        <v>0.21830985915492956</v>
      </c>
      <c r="L23" s="52">
        <v>11692</v>
      </c>
      <c r="M23" s="53">
        <f t="shared" si="10"/>
        <v>0.24829578033086283</v>
      </c>
      <c r="N23" s="54">
        <f t="shared" si="11"/>
        <v>0.13602798289933929</v>
      </c>
    </row>
    <row r="24" spans="2:14" ht="15" customHeight="1" x14ac:dyDescent="0.2">
      <c r="B24" s="55" t="s">
        <v>161</v>
      </c>
      <c r="C24" s="52">
        <v>6233</v>
      </c>
      <c r="D24" s="53">
        <f t="shared" si="6"/>
        <v>0.12800082143957286</v>
      </c>
      <c r="E24" s="52">
        <v>6126</v>
      </c>
      <c r="F24" s="53">
        <f t="shared" si="7"/>
        <v>0.1300471277544262</v>
      </c>
      <c r="G24" s="54">
        <f t="shared" si="8"/>
        <v>-1.7166693406064495E-2</v>
      </c>
      <c r="I24" s="55" t="s">
        <v>161</v>
      </c>
      <c r="J24" s="52">
        <v>6033</v>
      </c>
      <c r="K24" s="53">
        <f t="shared" si="9"/>
        <v>0.12796962497878839</v>
      </c>
      <c r="L24" s="52">
        <v>6126</v>
      </c>
      <c r="M24" s="53">
        <f t="shared" si="10"/>
        <v>0.1300940771730128</v>
      </c>
      <c r="N24" s="54">
        <f t="shared" si="11"/>
        <v>1.5415216310293387E-2</v>
      </c>
    </row>
    <row r="25" spans="2:14" ht="15" customHeight="1" x14ac:dyDescent="0.2">
      <c r="B25" s="55" t="s">
        <v>162</v>
      </c>
      <c r="C25" s="52">
        <v>498</v>
      </c>
      <c r="D25" s="53">
        <f t="shared" si="6"/>
        <v>1.0226922682000206E-2</v>
      </c>
      <c r="E25" s="52">
        <v>583</v>
      </c>
      <c r="F25" s="53">
        <f t="shared" si="7"/>
        <v>1.2376342716426783E-2</v>
      </c>
      <c r="G25" s="54">
        <f>(E25-C25)/C25</f>
        <v>0.17068273092369479</v>
      </c>
      <c r="I25" s="55" t="s">
        <v>162</v>
      </c>
      <c r="J25" s="52">
        <v>583</v>
      </c>
      <c r="K25" s="53">
        <f t="shared" si="9"/>
        <v>1.2366366875954523E-2</v>
      </c>
      <c r="L25" s="52">
        <v>583</v>
      </c>
      <c r="M25" s="53">
        <f t="shared" si="10"/>
        <v>1.2380810805071248E-2</v>
      </c>
      <c r="N25" s="54">
        <f t="shared" si="11"/>
        <v>0</v>
      </c>
    </row>
    <row r="26" spans="2:14" ht="15" customHeight="1" x14ac:dyDescent="0.25">
      <c r="B26" s="153" t="s">
        <v>163</v>
      </c>
      <c r="C26" s="154">
        <v>28399</v>
      </c>
      <c r="D26" s="66">
        <f t="shared" si="6"/>
        <v>0.58320156073518836</v>
      </c>
      <c r="E26" s="154">
        <v>27624</v>
      </c>
      <c r="F26" s="66">
        <f t="shared" si="7"/>
        <v>0.5864221118328875</v>
      </c>
      <c r="G26" s="66">
        <f t="shared" si="8"/>
        <v>-2.7289693299059826E-2</v>
      </c>
      <c r="I26" s="153" t="s">
        <v>163</v>
      </c>
      <c r="J26" s="154">
        <v>27755</v>
      </c>
      <c r="K26" s="66">
        <f t="shared" si="9"/>
        <v>0.58872815204479889</v>
      </c>
      <c r="L26" s="154">
        <v>27073</v>
      </c>
      <c r="M26" s="66">
        <f t="shared" si="10"/>
        <v>0.5749325744866105</v>
      </c>
      <c r="N26" s="66">
        <f t="shared" si="11"/>
        <v>-2.4572149162313098E-2</v>
      </c>
    </row>
    <row r="27" spans="2:14" ht="30" customHeight="1" x14ac:dyDescent="0.25">
      <c r="B27" s="223" t="s">
        <v>164</v>
      </c>
      <c r="C27" s="223"/>
      <c r="D27" s="223"/>
      <c r="E27" s="223"/>
      <c r="F27" s="223"/>
      <c r="G27" s="223"/>
      <c r="I27" s="223" t="s">
        <v>164</v>
      </c>
      <c r="J27" s="223"/>
      <c r="K27" s="223"/>
      <c r="L27" s="223"/>
      <c r="M27" s="223"/>
      <c r="N27" s="223"/>
    </row>
    <row r="28" spans="2:14" ht="15" customHeight="1" x14ac:dyDescent="0.25"/>
    <row r="30" spans="2:14" ht="36" customHeight="1" x14ac:dyDescent="0.25">
      <c r="B30" s="222" t="s">
        <v>169</v>
      </c>
      <c r="C30" s="222"/>
      <c r="D30" s="222"/>
      <c r="E30" s="222"/>
      <c r="F30" s="222"/>
      <c r="G30" s="222"/>
      <c r="I30" s="222" t="s">
        <v>169</v>
      </c>
      <c r="J30" s="222"/>
      <c r="K30" s="222"/>
      <c r="L30" s="222"/>
      <c r="M30" s="222"/>
      <c r="N30" s="222"/>
    </row>
    <row r="31" spans="2:14" ht="30" customHeight="1" x14ac:dyDescent="0.25">
      <c r="B31" s="146"/>
      <c r="C31" s="40" t="str">
        <f>actualizaciones!$A$4</f>
        <v>I semestre 2012</v>
      </c>
      <c r="D31" s="41" t="s">
        <v>49</v>
      </c>
      <c r="E31" s="40" t="str">
        <f>actualizaciones!$B$4</f>
        <v>I semestre 2013</v>
      </c>
      <c r="F31" s="41" t="s">
        <v>49</v>
      </c>
      <c r="G31" s="147" t="s">
        <v>50</v>
      </c>
      <c r="I31" s="146"/>
      <c r="J31" s="40" t="str">
        <f>actualizaciones!$A$5</f>
        <v>II semestre 2011</v>
      </c>
      <c r="K31" s="41" t="s">
        <v>49</v>
      </c>
      <c r="L31" s="40" t="str">
        <f>actualizaciones!$B$5</f>
        <v>II semestre 2012</v>
      </c>
      <c r="M31" s="41" t="s">
        <v>49</v>
      </c>
      <c r="N31" s="147" t="s">
        <v>50</v>
      </c>
    </row>
    <row r="32" spans="2:14" ht="15" customHeight="1" x14ac:dyDescent="0.25">
      <c r="B32" s="45" t="s">
        <v>157</v>
      </c>
      <c r="C32" s="46">
        <v>24280</v>
      </c>
      <c r="D32" s="47">
        <f t="shared" ref="D32:D37" si="12">C32/$C$32</f>
        <v>1</v>
      </c>
      <c r="E32" s="46">
        <v>24893</v>
      </c>
      <c r="F32" s="47">
        <f t="shared" ref="F32:F37" si="13">E32/$E$32</f>
        <v>1</v>
      </c>
      <c r="G32" s="47">
        <f t="shared" ref="G32:G37" si="14">(E32-C32)/C32</f>
        <v>2.5247116968698517E-2</v>
      </c>
      <c r="I32" s="45" t="s">
        <v>157</v>
      </c>
      <c r="J32" s="46">
        <v>24689</v>
      </c>
      <c r="K32" s="47">
        <f t="shared" ref="K32:K37" si="15">J32/$J$32</f>
        <v>1</v>
      </c>
      <c r="L32" s="46">
        <v>24673</v>
      </c>
      <c r="M32" s="47">
        <f t="shared" ref="M32:M37" si="16">L32/$L$32</f>
        <v>1</v>
      </c>
      <c r="N32" s="47">
        <f t="shared" ref="N32:N37" si="17">(L32-J32)/J32</f>
        <v>-6.4806188991048646E-4</v>
      </c>
    </row>
    <row r="33" spans="2:14" ht="15" customHeight="1" x14ac:dyDescent="0.25">
      <c r="B33" s="153" t="s">
        <v>158</v>
      </c>
      <c r="C33" s="154">
        <v>16360</v>
      </c>
      <c r="D33" s="66">
        <f t="shared" si="12"/>
        <v>0.67380560131795719</v>
      </c>
      <c r="E33" s="154">
        <v>16607</v>
      </c>
      <c r="F33" s="66">
        <f t="shared" si="13"/>
        <v>0.66713533925199853</v>
      </c>
      <c r="G33" s="66">
        <f t="shared" si="14"/>
        <v>1.5097799511002446E-2</v>
      </c>
      <c r="I33" s="153" t="s">
        <v>158</v>
      </c>
      <c r="J33" s="154">
        <v>16403</v>
      </c>
      <c r="K33" s="66">
        <f t="shared" si="15"/>
        <v>0.66438494876260679</v>
      </c>
      <c r="L33" s="154">
        <v>16607</v>
      </c>
      <c r="M33" s="66">
        <f t="shared" si="16"/>
        <v>0.6730839379078345</v>
      </c>
      <c r="N33" s="66">
        <f t="shared" si="17"/>
        <v>1.2436749375114308E-2</v>
      </c>
    </row>
    <row r="34" spans="2:14" ht="15" customHeight="1" x14ac:dyDescent="0.2">
      <c r="B34" s="55" t="s">
        <v>170</v>
      </c>
      <c r="C34" s="52">
        <v>13589</v>
      </c>
      <c r="D34" s="53">
        <f t="shared" si="12"/>
        <v>0.55967874794069195</v>
      </c>
      <c r="E34" s="52">
        <v>13670</v>
      </c>
      <c r="F34" s="53">
        <f t="shared" si="13"/>
        <v>0.54915036355601976</v>
      </c>
      <c r="G34" s="54">
        <f t="shared" si="14"/>
        <v>5.9607035101920669E-3</v>
      </c>
      <c r="I34" s="55" t="s">
        <v>170</v>
      </c>
      <c r="J34" s="52">
        <v>13670</v>
      </c>
      <c r="K34" s="53">
        <f t="shared" si="15"/>
        <v>0.55368787719227186</v>
      </c>
      <c r="L34" s="52">
        <v>13670</v>
      </c>
      <c r="M34" s="53">
        <f t="shared" si="16"/>
        <v>0.5540469338953512</v>
      </c>
      <c r="N34" s="54">
        <f t="shared" si="17"/>
        <v>0</v>
      </c>
    </row>
    <row r="35" spans="2:14" ht="15" customHeight="1" x14ac:dyDescent="0.2">
      <c r="B35" s="55" t="s">
        <v>161</v>
      </c>
      <c r="C35" s="52">
        <v>2407</v>
      </c>
      <c r="D35" s="53">
        <f t="shared" si="12"/>
        <v>9.9135090609555193E-2</v>
      </c>
      <c r="E35" s="52">
        <v>2573</v>
      </c>
      <c r="F35" s="53">
        <f t="shared" si="13"/>
        <v>0.10336239103362391</v>
      </c>
      <c r="G35" s="54">
        <f t="shared" si="14"/>
        <v>6.8965517241379309E-2</v>
      </c>
      <c r="I35" s="55" t="s">
        <v>161</v>
      </c>
      <c r="J35" s="52">
        <v>2369</v>
      </c>
      <c r="K35" s="53">
        <f t="shared" si="15"/>
        <v>9.5953663574871395E-2</v>
      </c>
      <c r="L35" s="52">
        <v>2573</v>
      </c>
      <c r="M35" s="53">
        <f t="shared" si="16"/>
        <v>0.10428403518015644</v>
      </c>
      <c r="N35" s="54">
        <f t="shared" si="17"/>
        <v>8.6112283663993247E-2</v>
      </c>
    </row>
    <row r="36" spans="2:14" ht="15" customHeight="1" x14ac:dyDescent="0.2">
      <c r="B36" s="55" t="s">
        <v>162</v>
      </c>
      <c r="C36" s="52">
        <v>364</v>
      </c>
      <c r="D36" s="53">
        <f t="shared" si="12"/>
        <v>1.4991762767710049E-2</v>
      </c>
      <c r="E36" s="52">
        <v>364</v>
      </c>
      <c r="F36" s="53">
        <f t="shared" si="13"/>
        <v>1.4622584662354879E-2</v>
      </c>
      <c r="G36" s="54">
        <f t="shared" si="14"/>
        <v>0</v>
      </c>
      <c r="I36" s="55" t="s">
        <v>162</v>
      </c>
      <c r="J36" s="52">
        <v>364</v>
      </c>
      <c r="K36" s="53">
        <f t="shared" si="15"/>
        <v>1.4743407995463568E-2</v>
      </c>
      <c r="L36" s="52">
        <v>364</v>
      </c>
      <c r="M36" s="53">
        <f t="shared" si="16"/>
        <v>1.4752968832326834E-2</v>
      </c>
      <c r="N36" s="54">
        <f t="shared" si="17"/>
        <v>0</v>
      </c>
    </row>
    <row r="37" spans="2:14" ht="15" customHeight="1" x14ac:dyDescent="0.25">
      <c r="B37" s="153" t="s">
        <v>163</v>
      </c>
      <c r="C37" s="154">
        <v>7920</v>
      </c>
      <c r="D37" s="66">
        <f t="shared" si="12"/>
        <v>0.32619439868204281</v>
      </c>
      <c r="E37" s="154">
        <v>8286</v>
      </c>
      <c r="F37" s="66">
        <f t="shared" si="13"/>
        <v>0.33286466074800147</v>
      </c>
      <c r="G37" s="66">
        <f t="shared" si="14"/>
        <v>4.6212121212121211E-2</v>
      </c>
      <c r="I37" s="153" t="s">
        <v>163</v>
      </c>
      <c r="J37" s="154">
        <v>8286</v>
      </c>
      <c r="K37" s="66">
        <f t="shared" si="15"/>
        <v>0.33561505123739316</v>
      </c>
      <c r="L37" s="154">
        <v>8066</v>
      </c>
      <c r="M37" s="66">
        <f t="shared" si="16"/>
        <v>0.3269160620921655</v>
      </c>
      <c r="N37" s="66">
        <f t="shared" si="17"/>
        <v>-2.6550808592807146E-2</v>
      </c>
    </row>
    <row r="38" spans="2:14" ht="30" customHeight="1" x14ac:dyDescent="0.25">
      <c r="B38" s="223" t="s">
        <v>164</v>
      </c>
      <c r="C38" s="223"/>
      <c r="D38" s="223"/>
      <c r="E38" s="223"/>
      <c r="F38" s="223"/>
      <c r="G38" s="223"/>
      <c r="I38" s="223" t="s">
        <v>164</v>
      </c>
      <c r="J38" s="223"/>
      <c r="K38" s="223"/>
      <c r="L38" s="223"/>
      <c r="M38" s="223"/>
      <c r="N38" s="223"/>
    </row>
    <row r="41" spans="2:14" ht="36" customHeight="1" x14ac:dyDescent="0.25">
      <c r="B41" s="222" t="s">
        <v>171</v>
      </c>
      <c r="C41" s="222"/>
      <c r="D41" s="222"/>
      <c r="E41" s="222"/>
      <c r="F41" s="222"/>
      <c r="G41" s="222"/>
      <c r="I41" s="222" t="s">
        <v>171</v>
      </c>
      <c r="J41" s="222"/>
      <c r="K41" s="222"/>
      <c r="L41" s="222"/>
      <c r="M41" s="222"/>
      <c r="N41" s="222"/>
    </row>
    <row r="42" spans="2:14" ht="30" customHeight="1" x14ac:dyDescent="0.25">
      <c r="B42" s="146"/>
      <c r="C42" s="40" t="str">
        <f>actualizaciones!$A$4</f>
        <v>I semestre 2012</v>
      </c>
      <c r="D42" s="41" t="s">
        <v>49</v>
      </c>
      <c r="E42" s="40" t="str">
        <f>actualizaciones!$B$4</f>
        <v>I semestre 2013</v>
      </c>
      <c r="F42" s="41" t="s">
        <v>49</v>
      </c>
      <c r="G42" s="147" t="s">
        <v>50</v>
      </c>
      <c r="I42" s="146"/>
      <c r="J42" s="40" t="str">
        <f>actualizaciones!$A$5</f>
        <v>II semestre 2011</v>
      </c>
      <c r="K42" s="41" t="s">
        <v>49</v>
      </c>
      <c r="L42" s="40" t="str">
        <f>actualizaciones!$B$5</f>
        <v>II semestre 2012</v>
      </c>
      <c r="M42" s="41" t="s">
        <v>49</v>
      </c>
      <c r="N42" s="147" t="s">
        <v>50</v>
      </c>
    </row>
    <row r="43" spans="2:14" ht="15" customHeight="1" x14ac:dyDescent="0.25">
      <c r="B43" s="45" t="s">
        <v>157</v>
      </c>
      <c r="C43" s="46">
        <v>2501</v>
      </c>
      <c r="D43" s="47">
        <f t="shared" ref="D43:D49" si="18">C43/$C$43</f>
        <v>1</v>
      </c>
      <c r="E43" s="46">
        <v>2550</v>
      </c>
      <c r="F43" s="47">
        <f t="shared" ref="F43:F49" si="19">E43/$E$43</f>
        <v>1</v>
      </c>
      <c r="G43" s="47">
        <f t="shared" ref="G43:G48" si="20">(E43-C43)/C43</f>
        <v>1.9592163134746102E-2</v>
      </c>
      <c r="I43" s="45" t="s">
        <v>157</v>
      </c>
      <c r="J43" s="46">
        <v>2550</v>
      </c>
      <c r="K43" s="47">
        <f t="shared" ref="K43:K49" si="21">J43/$J$43</f>
        <v>1</v>
      </c>
      <c r="L43" s="46">
        <v>2633</v>
      </c>
      <c r="M43" s="47">
        <f t="shared" ref="M43:M49" si="22">L43/$L$43</f>
        <v>1</v>
      </c>
      <c r="N43" s="47">
        <f t="shared" ref="N43:N48" si="23">(L43-J43)/J43</f>
        <v>3.2549019607843135E-2</v>
      </c>
    </row>
    <row r="44" spans="2:14" ht="15" customHeight="1" x14ac:dyDescent="0.25">
      <c r="B44" s="153" t="s">
        <v>158</v>
      </c>
      <c r="C44" s="154">
        <v>2501</v>
      </c>
      <c r="D44" s="66">
        <f t="shared" si="18"/>
        <v>1</v>
      </c>
      <c r="E44" s="154">
        <v>2550</v>
      </c>
      <c r="F44" s="66">
        <f t="shared" si="19"/>
        <v>1</v>
      </c>
      <c r="G44" s="66">
        <f t="shared" si="20"/>
        <v>1.9592163134746102E-2</v>
      </c>
      <c r="I44" s="153" t="s">
        <v>158</v>
      </c>
      <c r="J44" s="154">
        <v>2550</v>
      </c>
      <c r="K44" s="66">
        <f t="shared" si="21"/>
        <v>1</v>
      </c>
      <c r="L44" s="154">
        <v>2633</v>
      </c>
      <c r="M44" s="66">
        <f t="shared" si="22"/>
        <v>1</v>
      </c>
      <c r="N44" s="66">
        <f t="shared" si="23"/>
        <v>3.2549019607843135E-2</v>
      </c>
    </row>
    <row r="45" spans="2:14" ht="15" customHeight="1" x14ac:dyDescent="0.2">
      <c r="B45" s="55" t="s">
        <v>170</v>
      </c>
      <c r="C45" s="52">
        <v>1048</v>
      </c>
      <c r="D45" s="53">
        <f t="shared" si="18"/>
        <v>0.41903238704518192</v>
      </c>
      <c r="E45" s="52">
        <v>1097</v>
      </c>
      <c r="F45" s="53">
        <f t="shared" si="19"/>
        <v>0.43019607843137253</v>
      </c>
      <c r="G45" s="54">
        <f t="shared" si="20"/>
        <v>4.6755725190839696E-2</v>
      </c>
      <c r="I45" s="55" t="s">
        <v>170</v>
      </c>
      <c r="J45" s="52">
        <v>1097</v>
      </c>
      <c r="K45" s="53">
        <f t="shared" si="21"/>
        <v>0.43019607843137253</v>
      </c>
      <c r="L45" s="52">
        <v>1097</v>
      </c>
      <c r="M45" s="53">
        <f t="shared" si="22"/>
        <v>0.416635017090771</v>
      </c>
      <c r="N45" s="54">
        <f t="shared" si="23"/>
        <v>0</v>
      </c>
    </row>
    <row r="46" spans="2:14" ht="15" customHeight="1" x14ac:dyDescent="0.2">
      <c r="B46" s="55" t="s">
        <v>161</v>
      </c>
      <c r="C46" s="52">
        <v>802</v>
      </c>
      <c r="D46" s="53">
        <f t="shared" si="18"/>
        <v>0.320671731307477</v>
      </c>
      <c r="E46" s="52">
        <v>802</v>
      </c>
      <c r="F46" s="53">
        <f t="shared" si="19"/>
        <v>0.31450980392156863</v>
      </c>
      <c r="G46" s="54">
        <f t="shared" si="20"/>
        <v>0</v>
      </c>
      <c r="I46" s="55" t="s">
        <v>161</v>
      </c>
      <c r="J46" s="52">
        <v>802</v>
      </c>
      <c r="K46" s="53">
        <f t="shared" si="21"/>
        <v>0.31450980392156863</v>
      </c>
      <c r="L46" s="52">
        <v>802</v>
      </c>
      <c r="M46" s="53">
        <f t="shared" si="22"/>
        <v>0.30459551842005317</v>
      </c>
      <c r="N46" s="54">
        <f t="shared" si="23"/>
        <v>0</v>
      </c>
    </row>
    <row r="47" spans="2:14" ht="15" customHeight="1" x14ac:dyDescent="0.2">
      <c r="B47" s="55" t="s">
        <v>172</v>
      </c>
      <c r="C47" s="52">
        <v>485</v>
      </c>
      <c r="D47" s="53">
        <f t="shared" si="18"/>
        <v>0.19392243102758897</v>
      </c>
      <c r="E47" s="52">
        <v>485</v>
      </c>
      <c r="F47" s="53">
        <f t="shared" si="19"/>
        <v>0.19019607843137254</v>
      </c>
      <c r="G47" s="54">
        <f t="shared" si="20"/>
        <v>0</v>
      </c>
      <c r="I47" s="55" t="s">
        <v>172</v>
      </c>
      <c r="J47" s="52">
        <v>485</v>
      </c>
      <c r="K47" s="53">
        <f t="shared" si="21"/>
        <v>0.19019607843137254</v>
      </c>
      <c r="L47" s="52">
        <v>485</v>
      </c>
      <c r="M47" s="53">
        <f t="shared" si="22"/>
        <v>0.18420053171287504</v>
      </c>
      <c r="N47" s="54">
        <f t="shared" si="23"/>
        <v>0</v>
      </c>
    </row>
    <row r="48" spans="2:14" ht="15" customHeight="1" thickBot="1" x14ac:dyDescent="0.25">
      <c r="B48" s="55" t="s">
        <v>173</v>
      </c>
      <c r="C48" s="52">
        <v>166</v>
      </c>
      <c r="D48" s="53">
        <f t="shared" si="18"/>
        <v>6.6373450619752097E-2</v>
      </c>
      <c r="E48" s="52">
        <v>166</v>
      </c>
      <c r="F48" s="53">
        <f t="shared" si="19"/>
        <v>6.5098039215686271E-2</v>
      </c>
      <c r="G48" s="54">
        <f t="shared" si="20"/>
        <v>0</v>
      </c>
      <c r="I48" s="55" t="s">
        <v>173</v>
      </c>
      <c r="J48" s="52">
        <v>166</v>
      </c>
      <c r="K48" s="53">
        <f t="shared" si="21"/>
        <v>6.5098039215686271E-2</v>
      </c>
      <c r="L48" s="52">
        <v>249</v>
      </c>
      <c r="M48" s="53">
        <f t="shared" si="22"/>
        <v>9.4568932776300796E-2</v>
      </c>
      <c r="N48" s="54">
        <f t="shared" si="23"/>
        <v>0.5</v>
      </c>
    </row>
    <row r="49" spans="2:16" ht="15" customHeight="1" thickBot="1" x14ac:dyDescent="0.3">
      <c r="B49" s="153" t="s">
        <v>163</v>
      </c>
      <c r="C49" s="154">
        <v>0</v>
      </c>
      <c r="D49" s="66">
        <f t="shared" si="18"/>
        <v>0</v>
      </c>
      <c r="E49" s="154">
        <v>0</v>
      </c>
      <c r="F49" s="66">
        <f t="shared" si="19"/>
        <v>0</v>
      </c>
      <c r="G49" s="159" t="s">
        <v>86</v>
      </c>
      <c r="I49" s="153" t="s">
        <v>163</v>
      </c>
      <c r="J49" s="154">
        <v>0</v>
      </c>
      <c r="K49" s="66">
        <f t="shared" si="21"/>
        <v>0</v>
      </c>
      <c r="L49" s="154">
        <v>0</v>
      </c>
      <c r="M49" s="66">
        <f t="shared" si="22"/>
        <v>0</v>
      </c>
      <c r="N49" s="159" t="s">
        <v>86</v>
      </c>
      <c r="P49" s="36" t="s">
        <v>165</v>
      </c>
    </row>
    <row r="50" spans="2:16" ht="30" customHeight="1" thickBot="1" x14ac:dyDescent="0.3">
      <c r="B50" s="223" t="s">
        <v>164</v>
      </c>
      <c r="C50" s="223"/>
      <c r="D50" s="223"/>
      <c r="E50" s="223"/>
      <c r="F50" s="223"/>
      <c r="G50" s="223"/>
      <c r="I50" s="223" t="s">
        <v>164</v>
      </c>
      <c r="J50" s="223"/>
      <c r="K50" s="223"/>
      <c r="L50" s="223"/>
      <c r="M50" s="223"/>
      <c r="N50" s="223"/>
      <c r="P50" s="36" t="s">
        <v>166</v>
      </c>
    </row>
    <row r="53" spans="2:16" ht="36" customHeight="1" x14ac:dyDescent="0.25">
      <c r="B53" s="222" t="s">
        <v>174</v>
      </c>
      <c r="C53" s="222"/>
      <c r="D53" s="222"/>
      <c r="E53" s="222"/>
      <c r="F53" s="222"/>
      <c r="G53" s="222"/>
      <c r="I53" s="222" t="s">
        <v>174</v>
      </c>
      <c r="J53" s="222"/>
      <c r="K53" s="222"/>
      <c r="L53" s="222"/>
      <c r="M53" s="222"/>
      <c r="N53" s="222"/>
    </row>
    <row r="54" spans="2:16" ht="30" customHeight="1" x14ac:dyDescent="0.25">
      <c r="B54" s="146"/>
      <c r="C54" s="40" t="str">
        <f>actualizaciones!$A$4</f>
        <v>I semestre 2012</v>
      </c>
      <c r="D54" s="41" t="s">
        <v>49</v>
      </c>
      <c r="E54" s="40" t="str">
        <f>actualizaciones!$B$4</f>
        <v>I semestre 2013</v>
      </c>
      <c r="F54" s="41" t="s">
        <v>49</v>
      </c>
      <c r="G54" s="147" t="s">
        <v>50</v>
      </c>
      <c r="I54" s="146"/>
      <c r="J54" s="40" t="str">
        <f>actualizaciones!$A$5</f>
        <v>II semestre 2011</v>
      </c>
      <c r="K54" s="41" t="s">
        <v>49</v>
      </c>
      <c r="L54" s="40" t="str">
        <f>actualizaciones!$B$5</f>
        <v>II semestre 2012</v>
      </c>
      <c r="M54" s="41" t="s">
        <v>49</v>
      </c>
      <c r="N54" s="147" t="s">
        <v>50</v>
      </c>
    </row>
    <row r="55" spans="2:16" ht="15" customHeight="1" x14ac:dyDescent="0.25">
      <c r="B55" s="45" t="s">
        <v>157</v>
      </c>
      <c r="C55" s="46">
        <v>166411</v>
      </c>
      <c r="D55" s="47">
        <f>C55/$C$55</f>
        <v>1</v>
      </c>
      <c r="E55" s="46">
        <v>164252</v>
      </c>
      <c r="F55" s="47">
        <f>E55/$E$55</f>
        <v>1</v>
      </c>
      <c r="G55" s="47">
        <f>(E55-C55)/C55</f>
        <v>-1.2973901965615254E-2</v>
      </c>
      <c r="I55" s="45" t="s">
        <v>157</v>
      </c>
      <c r="J55" s="46">
        <v>164800</v>
      </c>
      <c r="K55" s="47">
        <f>J55/$J$55</f>
        <v>1</v>
      </c>
      <c r="L55" s="46">
        <v>163645</v>
      </c>
      <c r="M55" s="47">
        <f>L55/$L$55</f>
        <v>1</v>
      </c>
      <c r="N55" s="47">
        <f>($L$55-$J$55)/$J$55</f>
        <v>-7.008495145631068E-3</v>
      </c>
    </row>
    <row r="56" spans="2:16" ht="15" customHeight="1" x14ac:dyDescent="0.25">
      <c r="B56" s="153" t="s">
        <v>158</v>
      </c>
      <c r="C56" s="154">
        <v>88943</v>
      </c>
      <c r="D56" s="66">
        <f t="shared" ref="D56:D62" si="24">C56/$C$55</f>
        <v>0.53447788908185156</v>
      </c>
      <c r="E56" s="154">
        <v>88003</v>
      </c>
      <c r="F56" s="66">
        <f t="shared" ref="F56:F62" si="25">E56/$E$55</f>
        <v>0.53578038623578406</v>
      </c>
      <c r="G56" s="66">
        <f t="shared" ref="G56:G61" si="26">(E56-C56)/C56</f>
        <v>-1.0568566385213002E-2</v>
      </c>
      <c r="I56" s="153" t="s">
        <v>158</v>
      </c>
      <c r="J56" s="154">
        <v>88633</v>
      </c>
      <c r="K56" s="66">
        <f t="shared" ref="K56:K62" si="27">J56/$J$55</f>
        <v>0.53782160194174755</v>
      </c>
      <c r="L56" s="154">
        <v>89398</v>
      </c>
      <c r="M56" s="66">
        <f t="shared" ref="M56:M62" si="28">L56/$L$55</f>
        <v>0.54629227901860733</v>
      </c>
      <c r="N56" s="66">
        <f>($L$56-$J$56)/$J$56</f>
        <v>8.6310967698261364E-3</v>
      </c>
    </row>
    <row r="57" spans="2:16" ht="15" customHeight="1" x14ac:dyDescent="0.2">
      <c r="B57" s="55" t="s">
        <v>159</v>
      </c>
      <c r="C57" s="52">
        <v>13272</v>
      </c>
      <c r="D57" s="53">
        <f t="shared" si="24"/>
        <v>7.9754343162411145E-2</v>
      </c>
      <c r="E57" s="52">
        <v>14031</v>
      </c>
      <c r="F57" s="53">
        <f t="shared" si="25"/>
        <v>8.5423617368433874E-2</v>
      </c>
      <c r="G57" s="54">
        <f t="shared" si="26"/>
        <v>5.7188065099457508E-2</v>
      </c>
      <c r="I57" s="55" t="s">
        <v>159</v>
      </c>
      <c r="J57" s="52">
        <v>14031</v>
      </c>
      <c r="K57" s="53">
        <f t="shared" si="27"/>
        <v>8.5139563106796115E-2</v>
      </c>
      <c r="L57" s="52">
        <v>13495</v>
      </c>
      <c r="M57" s="53">
        <f t="shared" si="28"/>
        <v>8.2465092120138098E-2</v>
      </c>
      <c r="N57" s="54">
        <f>($L$57-$J$57)/$J$57</f>
        <v>-3.8201126077970209E-2</v>
      </c>
    </row>
    <row r="58" spans="2:16" ht="15" customHeight="1" x14ac:dyDescent="0.2">
      <c r="B58" s="55" t="s">
        <v>160</v>
      </c>
      <c r="C58" s="52">
        <v>53874</v>
      </c>
      <c r="D58" s="53">
        <f t="shared" si="24"/>
        <v>0.32374061810817795</v>
      </c>
      <c r="E58" s="52">
        <v>52789</v>
      </c>
      <c r="F58" s="53">
        <f t="shared" si="25"/>
        <v>0.32139030270559871</v>
      </c>
      <c r="G58" s="54">
        <f t="shared" si="26"/>
        <v>-2.013958495749341E-2</v>
      </c>
      <c r="I58" s="55" t="s">
        <v>160</v>
      </c>
      <c r="J58" s="52">
        <v>52789</v>
      </c>
      <c r="K58" s="53">
        <f t="shared" si="27"/>
        <v>0.32032160194174758</v>
      </c>
      <c r="L58" s="52">
        <v>54566</v>
      </c>
      <c r="M58" s="53">
        <f t="shared" si="28"/>
        <v>0.33344129059855177</v>
      </c>
      <c r="N58" s="54">
        <f>($L$58-$J$58)/$J$58</f>
        <v>3.3662316012805699E-2</v>
      </c>
    </row>
    <row r="59" spans="2:16" ht="15" customHeight="1" x14ac:dyDescent="0.2">
      <c r="B59" s="55" t="s">
        <v>161</v>
      </c>
      <c r="C59" s="52">
        <v>18859</v>
      </c>
      <c r="D59" s="53">
        <f t="shared" si="24"/>
        <v>0.11332784491409822</v>
      </c>
      <c r="E59" s="52">
        <v>17949</v>
      </c>
      <c r="F59" s="53">
        <f t="shared" si="25"/>
        <v>0.10927720819228989</v>
      </c>
      <c r="G59" s="54">
        <f t="shared" si="26"/>
        <v>-4.8252823585555965E-2</v>
      </c>
      <c r="I59" s="55" t="s">
        <v>161</v>
      </c>
      <c r="J59" s="52">
        <v>18597</v>
      </c>
      <c r="K59" s="53">
        <f t="shared" si="27"/>
        <v>0.11284587378640777</v>
      </c>
      <c r="L59" s="52">
        <v>17983</v>
      </c>
      <c r="M59" s="53">
        <f t="shared" si="28"/>
        <v>0.10989031134467903</v>
      </c>
      <c r="N59" s="54">
        <f>($L$59-$J$59)/$J$59</f>
        <v>-3.3016077862020758E-2</v>
      </c>
    </row>
    <row r="60" spans="2:16" ht="15" customHeight="1" x14ac:dyDescent="0.2">
      <c r="B60" s="55" t="s">
        <v>172</v>
      </c>
      <c r="C60" s="52">
        <v>2012</v>
      </c>
      <c r="D60" s="53">
        <f t="shared" si="24"/>
        <v>1.2090546898942978E-2</v>
      </c>
      <c r="E60" s="52">
        <v>2153</v>
      </c>
      <c r="F60" s="53">
        <f t="shared" si="25"/>
        <v>1.3107907361858608E-2</v>
      </c>
      <c r="G60" s="54">
        <f t="shared" si="26"/>
        <v>7.0079522862823068E-2</v>
      </c>
      <c r="I60" s="55" t="s">
        <v>172</v>
      </c>
      <c r="J60" s="52">
        <v>2153</v>
      </c>
      <c r="K60" s="53">
        <f t="shared" si="27"/>
        <v>1.3064320388349515E-2</v>
      </c>
      <c r="L60" s="52">
        <v>2190</v>
      </c>
      <c r="M60" s="53">
        <f t="shared" si="28"/>
        <v>1.3382627028017966E-2</v>
      </c>
      <c r="N60" s="54">
        <f>($L$60-$J$60)/$J$60</f>
        <v>1.7185322805387832E-2</v>
      </c>
    </row>
    <row r="61" spans="2:16" ht="15" customHeight="1" x14ac:dyDescent="0.2">
      <c r="B61" s="55" t="s">
        <v>175</v>
      </c>
      <c r="C61" s="52">
        <v>926</v>
      </c>
      <c r="D61" s="53">
        <f t="shared" si="24"/>
        <v>5.5645359982212711E-3</v>
      </c>
      <c r="E61" s="52">
        <v>1081</v>
      </c>
      <c r="F61" s="53">
        <f t="shared" si="25"/>
        <v>6.5813506076029512E-3</v>
      </c>
      <c r="G61" s="54">
        <f t="shared" si="26"/>
        <v>0.16738660907127431</v>
      </c>
      <c r="I61" s="55" t="s">
        <v>175</v>
      </c>
      <c r="J61" s="52">
        <v>1063</v>
      </c>
      <c r="K61" s="53">
        <f t="shared" si="27"/>
        <v>6.4502427184466018E-3</v>
      </c>
      <c r="L61" s="52">
        <v>1164</v>
      </c>
      <c r="M61" s="53">
        <f t="shared" si="28"/>
        <v>7.1129579272205075E-3</v>
      </c>
      <c r="N61" s="54">
        <f>($L$61-$J$61)/$J$61</f>
        <v>9.5014111006585134E-2</v>
      </c>
    </row>
    <row r="62" spans="2:16" ht="15" customHeight="1" x14ac:dyDescent="0.25">
      <c r="B62" s="153" t="s">
        <v>163</v>
      </c>
      <c r="C62" s="154">
        <v>77468</v>
      </c>
      <c r="D62" s="66">
        <f t="shared" si="24"/>
        <v>0.46552211091814844</v>
      </c>
      <c r="E62" s="154">
        <v>76249</v>
      </c>
      <c r="F62" s="66">
        <f t="shared" si="25"/>
        <v>0.46421961376421594</v>
      </c>
      <c r="G62" s="66">
        <f>(E62-C62)/C62</f>
        <v>-1.5735529508958537E-2</v>
      </c>
      <c r="I62" s="153" t="s">
        <v>163</v>
      </c>
      <c r="J62" s="154">
        <v>76167</v>
      </c>
      <c r="K62" s="66">
        <f t="shared" si="27"/>
        <v>0.46217839805825245</v>
      </c>
      <c r="L62" s="154">
        <v>74247</v>
      </c>
      <c r="M62" s="66">
        <f t="shared" si="28"/>
        <v>0.45370772098139267</v>
      </c>
      <c r="N62" s="66">
        <f>($L$62-$J$62)/$J$62</f>
        <v>-2.5207767143251014E-2</v>
      </c>
    </row>
    <row r="63" spans="2:16" ht="30" customHeight="1" x14ac:dyDescent="0.25">
      <c r="B63" s="223" t="s">
        <v>164</v>
      </c>
      <c r="C63" s="223"/>
      <c r="D63" s="223"/>
      <c r="E63" s="223"/>
      <c r="F63" s="223"/>
      <c r="G63" s="223"/>
      <c r="I63" s="223" t="s">
        <v>164</v>
      </c>
      <c r="J63" s="223"/>
      <c r="K63" s="223"/>
      <c r="L63" s="223"/>
      <c r="M63" s="223"/>
      <c r="N63" s="223"/>
    </row>
    <row r="65" spans="2:2" ht="54" customHeight="1" x14ac:dyDescent="0.25">
      <c r="B65"/>
    </row>
    <row r="66" spans="2:2" ht="30" customHeight="1" x14ac:dyDescent="0.25">
      <c r="B66"/>
    </row>
    <row r="67" spans="2:2" ht="15" customHeight="1" x14ac:dyDescent="0.25">
      <c r="B67"/>
    </row>
    <row r="68" spans="2:2" ht="15" customHeight="1" x14ac:dyDescent="0.25">
      <c r="B68"/>
    </row>
    <row r="69" spans="2:2" ht="15" customHeight="1" x14ac:dyDescent="0.25">
      <c r="B69"/>
    </row>
    <row r="70" spans="2:2" ht="15" customHeight="1" x14ac:dyDescent="0.25">
      <c r="B70"/>
    </row>
    <row r="71" spans="2:2" ht="15" customHeight="1" x14ac:dyDescent="0.25">
      <c r="B71"/>
    </row>
    <row r="72" spans="2:2" ht="15" customHeight="1" x14ac:dyDescent="0.25">
      <c r="B72"/>
    </row>
    <row r="73" spans="2:2" ht="15" customHeight="1" x14ac:dyDescent="0.25">
      <c r="B73"/>
    </row>
    <row r="74" spans="2:2" ht="15" customHeight="1" x14ac:dyDescent="0.25">
      <c r="B74"/>
    </row>
    <row r="75" spans="2:2" ht="30" customHeight="1" x14ac:dyDescent="0.25">
      <c r="B75"/>
    </row>
  </sheetData>
  <mergeCells count="20">
    <mergeCell ref="B5:G5"/>
    <mergeCell ref="I5:N5"/>
    <mergeCell ref="B14:G14"/>
    <mergeCell ref="I14:N14"/>
    <mergeCell ref="B18:G18"/>
    <mergeCell ref="I18:N18"/>
    <mergeCell ref="B27:G27"/>
    <mergeCell ref="I27:N27"/>
    <mergeCell ref="B30:G30"/>
    <mergeCell ref="I30:N30"/>
    <mergeCell ref="B38:G38"/>
    <mergeCell ref="I38:N38"/>
    <mergeCell ref="B63:G63"/>
    <mergeCell ref="I63:N63"/>
    <mergeCell ref="B41:G41"/>
    <mergeCell ref="I41:N41"/>
    <mergeCell ref="B50:G50"/>
    <mergeCell ref="I50:N50"/>
    <mergeCell ref="B53:G53"/>
    <mergeCell ref="I53:N53"/>
  </mergeCells>
  <hyperlinks>
    <hyperlink ref="P14" location="'Gráfica plazas estim tipo categ'!A1" tooltip="Ir a gráfica" display="Gráfica"/>
    <hyperlink ref="P15" location="'Gráfica distrib plazas est tipo'!A1" tooltip="Ir a gráfica" display="Gráfica"/>
    <hyperlink ref="P49" location="'Gráfica plazas estim tipo categ'!A1" tooltip="Ir a gráfica" display="Gráfica"/>
    <hyperlink ref="P50" location="'Gráfica distrib plazas est tipo'!A1" tooltip="Ir a gráfica" display="Gráfica"/>
  </hyperlinks>
  <printOptions horizontalCentered="1" verticalCentered="1"/>
  <pageMargins left="0.39370078740157483" right="0.39370078740157483" top="0.47244094488188981" bottom="0.47244094488188981" header="0" footer="0.19685039370078741"/>
  <pageSetup paperSize="9" scale="61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28" min="1" max="13" man="1"/>
    <brk id="51" min="1" max="13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tabColor rgb="FF000099"/>
    <pageSetUpPr autoPageBreaks="0" fitToPage="1"/>
  </sheetPr>
  <dimension ref="B22:T59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5703125" style="2" customWidth="1"/>
    <col min="10" max="256" width="11.42578125" style="2"/>
    <col min="257" max="257" width="15.7109375" style="2" customWidth="1"/>
    <col min="258" max="264" width="11.42578125" style="2"/>
    <col min="265" max="265" width="12.5703125" style="2" customWidth="1"/>
    <col min="266" max="512" width="11.42578125" style="2"/>
    <col min="513" max="513" width="15.7109375" style="2" customWidth="1"/>
    <col min="514" max="520" width="11.42578125" style="2"/>
    <col min="521" max="521" width="12.5703125" style="2" customWidth="1"/>
    <col min="522" max="768" width="11.42578125" style="2"/>
    <col min="769" max="769" width="15.7109375" style="2" customWidth="1"/>
    <col min="770" max="776" width="11.42578125" style="2"/>
    <col min="777" max="777" width="12.5703125" style="2" customWidth="1"/>
    <col min="778" max="1024" width="11.42578125" style="2"/>
    <col min="1025" max="1025" width="15.7109375" style="2" customWidth="1"/>
    <col min="1026" max="1032" width="11.42578125" style="2"/>
    <col min="1033" max="1033" width="12.5703125" style="2" customWidth="1"/>
    <col min="1034" max="1280" width="11.42578125" style="2"/>
    <col min="1281" max="1281" width="15.7109375" style="2" customWidth="1"/>
    <col min="1282" max="1288" width="11.42578125" style="2"/>
    <col min="1289" max="1289" width="12.5703125" style="2" customWidth="1"/>
    <col min="1290" max="1536" width="11.42578125" style="2"/>
    <col min="1537" max="1537" width="15.7109375" style="2" customWidth="1"/>
    <col min="1538" max="1544" width="11.42578125" style="2"/>
    <col min="1545" max="1545" width="12.5703125" style="2" customWidth="1"/>
    <col min="1546" max="1792" width="11.42578125" style="2"/>
    <col min="1793" max="1793" width="15.7109375" style="2" customWidth="1"/>
    <col min="1794" max="1800" width="11.42578125" style="2"/>
    <col min="1801" max="1801" width="12.5703125" style="2" customWidth="1"/>
    <col min="1802" max="2048" width="11.42578125" style="2"/>
    <col min="2049" max="2049" width="15.7109375" style="2" customWidth="1"/>
    <col min="2050" max="2056" width="11.42578125" style="2"/>
    <col min="2057" max="2057" width="12.5703125" style="2" customWidth="1"/>
    <col min="2058" max="2304" width="11.42578125" style="2"/>
    <col min="2305" max="2305" width="15.7109375" style="2" customWidth="1"/>
    <col min="2306" max="2312" width="11.42578125" style="2"/>
    <col min="2313" max="2313" width="12.5703125" style="2" customWidth="1"/>
    <col min="2314" max="2560" width="11.42578125" style="2"/>
    <col min="2561" max="2561" width="15.7109375" style="2" customWidth="1"/>
    <col min="2562" max="2568" width="11.42578125" style="2"/>
    <col min="2569" max="2569" width="12.5703125" style="2" customWidth="1"/>
    <col min="2570" max="2816" width="11.42578125" style="2"/>
    <col min="2817" max="2817" width="15.7109375" style="2" customWidth="1"/>
    <col min="2818" max="2824" width="11.42578125" style="2"/>
    <col min="2825" max="2825" width="12.5703125" style="2" customWidth="1"/>
    <col min="2826" max="3072" width="11.42578125" style="2"/>
    <col min="3073" max="3073" width="15.7109375" style="2" customWidth="1"/>
    <col min="3074" max="3080" width="11.42578125" style="2"/>
    <col min="3081" max="3081" width="12.5703125" style="2" customWidth="1"/>
    <col min="3082" max="3328" width="11.42578125" style="2"/>
    <col min="3329" max="3329" width="15.7109375" style="2" customWidth="1"/>
    <col min="3330" max="3336" width="11.42578125" style="2"/>
    <col min="3337" max="3337" width="12.5703125" style="2" customWidth="1"/>
    <col min="3338" max="3584" width="11.42578125" style="2"/>
    <col min="3585" max="3585" width="15.7109375" style="2" customWidth="1"/>
    <col min="3586" max="3592" width="11.42578125" style="2"/>
    <col min="3593" max="3593" width="12.5703125" style="2" customWidth="1"/>
    <col min="3594" max="3840" width="11.42578125" style="2"/>
    <col min="3841" max="3841" width="15.7109375" style="2" customWidth="1"/>
    <col min="3842" max="3848" width="11.42578125" style="2"/>
    <col min="3849" max="3849" width="12.5703125" style="2" customWidth="1"/>
    <col min="3850" max="4096" width="11.42578125" style="2"/>
    <col min="4097" max="4097" width="15.7109375" style="2" customWidth="1"/>
    <col min="4098" max="4104" width="11.42578125" style="2"/>
    <col min="4105" max="4105" width="12.5703125" style="2" customWidth="1"/>
    <col min="4106" max="4352" width="11.42578125" style="2"/>
    <col min="4353" max="4353" width="15.7109375" style="2" customWidth="1"/>
    <col min="4354" max="4360" width="11.42578125" style="2"/>
    <col min="4361" max="4361" width="12.5703125" style="2" customWidth="1"/>
    <col min="4362" max="4608" width="11.42578125" style="2"/>
    <col min="4609" max="4609" width="15.7109375" style="2" customWidth="1"/>
    <col min="4610" max="4616" width="11.42578125" style="2"/>
    <col min="4617" max="4617" width="12.5703125" style="2" customWidth="1"/>
    <col min="4618" max="4864" width="11.42578125" style="2"/>
    <col min="4865" max="4865" width="15.7109375" style="2" customWidth="1"/>
    <col min="4866" max="4872" width="11.42578125" style="2"/>
    <col min="4873" max="4873" width="12.5703125" style="2" customWidth="1"/>
    <col min="4874" max="5120" width="11.42578125" style="2"/>
    <col min="5121" max="5121" width="15.7109375" style="2" customWidth="1"/>
    <col min="5122" max="5128" width="11.42578125" style="2"/>
    <col min="5129" max="5129" width="12.5703125" style="2" customWidth="1"/>
    <col min="5130" max="5376" width="11.42578125" style="2"/>
    <col min="5377" max="5377" width="15.7109375" style="2" customWidth="1"/>
    <col min="5378" max="5384" width="11.42578125" style="2"/>
    <col min="5385" max="5385" width="12.5703125" style="2" customWidth="1"/>
    <col min="5386" max="5632" width="11.42578125" style="2"/>
    <col min="5633" max="5633" width="15.7109375" style="2" customWidth="1"/>
    <col min="5634" max="5640" width="11.42578125" style="2"/>
    <col min="5641" max="5641" width="12.5703125" style="2" customWidth="1"/>
    <col min="5642" max="5888" width="11.42578125" style="2"/>
    <col min="5889" max="5889" width="15.7109375" style="2" customWidth="1"/>
    <col min="5890" max="5896" width="11.42578125" style="2"/>
    <col min="5897" max="5897" width="12.5703125" style="2" customWidth="1"/>
    <col min="5898" max="6144" width="11.42578125" style="2"/>
    <col min="6145" max="6145" width="15.7109375" style="2" customWidth="1"/>
    <col min="6146" max="6152" width="11.42578125" style="2"/>
    <col min="6153" max="6153" width="12.5703125" style="2" customWidth="1"/>
    <col min="6154" max="6400" width="11.42578125" style="2"/>
    <col min="6401" max="6401" width="15.7109375" style="2" customWidth="1"/>
    <col min="6402" max="6408" width="11.42578125" style="2"/>
    <col min="6409" max="6409" width="12.5703125" style="2" customWidth="1"/>
    <col min="6410" max="6656" width="11.42578125" style="2"/>
    <col min="6657" max="6657" width="15.7109375" style="2" customWidth="1"/>
    <col min="6658" max="6664" width="11.42578125" style="2"/>
    <col min="6665" max="6665" width="12.5703125" style="2" customWidth="1"/>
    <col min="6666" max="6912" width="11.42578125" style="2"/>
    <col min="6913" max="6913" width="15.7109375" style="2" customWidth="1"/>
    <col min="6914" max="6920" width="11.42578125" style="2"/>
    <col min="6921" max="6921" width="12.5703125" style="2" customWidth="1"/>
    <col min="6922" max="7168" width="11.42578125" style="2"/>
    <col min="7169" max="7169" width="15.7109375" style="2" customWidth="1"/>
    <col min="7170" max="7176" width="11.42578125" style="2"/>
    <col min="7177" max="7177" width="12.5703125" style="2" customWidth="1"/>
    <col min="7178" max="7424" width="11.42578125" style="2"/>
    <col min="7425" max="7425" width="15.7109375" style="2" customWidth="1"/>
    <col min="7426" max="7432" width="11.42578125" style="2"/>
    <col min="7433" max="7433" width="12.5703125" style="2" customWidth="1"/>
    <col min="7434" max="7680" width="11.42578125" style="2"/>
    <col min="7681" max="7681" width="15.7109375" style="2" customWidth="1"/>
    <col min="7682" max="7688" width="11.42578125" style="2"/>
    <col min="7689" max="7689" width="12.5703125" style="2" customWidth="1"/>
    <col min="7690" max="7936" width="11.42578125" style="2"/>
    <col min="7937" max="7937" width="15.7109375" style="2" customWidth="1"/>
    <col min="7938" max="7944" width="11.42578125" style="2"/>
    <col min="7945" max="7945" width="12.5703125" style="2" customWidth="1"/>
    <col min="7946" max="8192" width="11.42578125" style="2"/>
    <col min="8193" max="8193" width="15.7109375" style="2" customWidth="1"/>
    <col min="8194" max="8200" width="11.42578125" style="2"/>
    <col min="8201" max="8201" width="12.5703125" style="2" customWidth="1"/>
    <col min="8202" max="8448" width="11.42578125" style="2"/>
    <col min="8449" max="8449" width="15.7109375" style="2" customWidth="1"/>
    <col min="8450" max="8456" width="11.42578125" style="2"/>
    <col min="8457" max="8457" width="12.5703125" style="2" customWidth="1"/>
    <col min="8458" max="8704" width="11.42578125" style="2"/>
    <col min="8705" max="8705" width="15.7109375" style="2" customWidth="1"/>
    <col min="8706" max="8712" width="11.42578125" style="2"/>
    <col min="8713" max="8713" width="12.5703125" style="2" customWidth="1"/>
    <col min="8714" max="8960" width="11.42578125" style="2"/>
    <col min="8961" max="8961" width="15.7109375" style="2" customWidth="1"/>
    <col min="8962" max="8968" width="11.42578125" style="2"/>
    <col min="8969" max="8969" width="12.5703125" style="2" customWidth="1"/>
    <col min="8970" max="9216" width="11.42578125" style="2"/>
    <col min="9217" max="9217" width="15.7109375" style="2" customWidth="1"/>
    <col min="9218" max="9224" width="11.42578125" style="2"/>
    <col min="9225" max="9225" width="12.5703125" style="2" customWidth="1"/>
    <col min="9226" max="9472" width="11.42578125" style="2"/>
    <col min="9473" max="9473" width="15.7109375" style="2" customWidth="1"/>
    <col min="9474" max="9480" width="11.42578125" style="2"/>
    <col min="9481" max="9481" width="12.5703125" style="2" customWidth="1"/>
    <col min="9482" max="9728" width="11.42578125" style="2"/>
    <col min="9729" max="9729" width="15.7109375" style="2" customWidth="1"/>
    <col min="9730" max="9736" width="11.42578125" style="2"/>
    <col min="9737" max="9737" width="12.5703125" style="2" customWidth="1"/>
    <col min="9738" max="9984" width="11.42578125" style="2"/>
    <col min="9985" max="9985" width="15.7109375" style="2" customWidth="1"/>
    <col min="9986" max="9992" width="11.42578125" style="2"/>
    <col min="9993" max="9993" width="12.5703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5703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5703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5703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5703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5703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5703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5703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5703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5703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5703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5703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5703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5703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5703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5703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5703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5703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5703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5703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5703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5703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5703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5703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5703125" style="2" customWidth="1"/>
    <col min="16138" max="16384" width="11.42578125" style="2"/>
  </cols>
  <sheetData>
    <row r="22" spans="20:20" ht="13.5" thickBot="1" x14ac:dyDescent="0.3"/>
    <row r="23" spans="20:20" ht="16.5" thickBot="1" x14ac:dyDescent="0.3">
      <c r="T23" s="36" t="s">
        <v>60</v>
      </c>
    </row>
    <row r="32" spans="20:20" ht="15.95" customHeight="1" x14ac:dyDescent="0.25"/>
    <row r="53" spans="2:12" ht="15" customHeight="1" x14ac:dyDescent="0.25"/>
    <row r="54" spans="2:12" ht="15" customHeight="1" x14ac:dyDescent="0.25"/>
    <row r="55" spans="2:12" ht="15" customHeight="1" x14ac:dyDescent="0.25"/>
    <row r="56" spans="2:12" ht="30" customHeight="1" x14ac:dyDescent="0.25">
      <c r="B56" s="11"/>
      <c r="C56" s="11"/>
      <c r="D56" s="11"/>
      <c r="E56" s="11"/>
      <c r="F56" s="11"/>
      <c r="G56" s="11"/>
      <c r="K56" s="11"/>
      <c r="L56" s="11"/>
    </row>
    <row r="59" spans="2:12" ht="33" customHeight="1" x14ac:dyDescent="0.25">
      <c r="J59" s="11"/>
    </row>
  </sheetData>
  <hyperlinks>
    <hyperlink ref="T23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48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46" min="1" max="17" man="1"/>
    <brk id="88" min="1" max="17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rgb="FF000099"/>
    <pageSetUpPr autoPageBreaks="0" fitToPage="1"/>
  </sheetPr>
  <dimension ref="B1:S82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2" customWidth="1"/>
    <col min="2" max="17" width="12.140625" style="2" customWidth="1"/>
    <col min="18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.75" customHeight="1" x14ac:dyDescent="0.25"/>
    <row r="2" ht="15.75" customHeight="1" x14ac:dyDescent="0.25"/>
    <row r="3" ht="15.75" customHeight="1" x14ac:dyDescent="0.25"/>
    <row r="4" ht="15.75" customHeight="1" x14ac:dyDescent="0.25"/>
    <row r="5" ht="15.75" customHeight="1" x14ac:dyDescent="0.25"/>
    <row r="6" ht="15.75" customHeight="1" x14ac:dyDescent="0.25"/>
    <row r="7" ht="15.75" customHeight="1" x14ac:dyDescent="0.25"/>
    <row r="8" ht="15.75" customHeight="1" x14ac:dyDescent="0.25"/>
    <row r="9" ht="15.75" customHeight="1" x14ac:dyDescent="0.25"/>
    <row r="10" ht="15.75" customHeight="1" x14ac:dyDescent="0.25"/>
    <row r="11" ht="15.75" customHeight="1" x14ac:dyDescent="0.25"/>
    <row r="12" ht="15.75" customHeight="1" x14ac:dyDescent="0.25"/>
    <row r="13" ht="15.75" customHeight="1" x14ac:dyDescent="0.25"/>
    <row r="14" ht="15.75" customHeight="1" x14ac:dyDescent="0.25"/>
    <row r="15" ht="15.75" customHeight="1" x14ac:dyDescent="0.25"/>
    <row r="16" ht="15.75" customHeight="1" x14ac:dyDescent="0.25"/>
    <row r="17" spans="19:19" ht="15.75" customHeight="1" x14ac:dyDescent="0.25"/>
    <row r="18" spans="19:19" ht="15.75" customHeight="1" x14ac:dyDescent="0.25"/>
    <row r="19" spans="19:19" ht="15.75" customHeight="1" x14ac:dyDescent="0.25"/>
    <row r="20" spans="19:19" ht="15.75" customHeight="1" x14ac:dyDescent="0.25"/>
    <row r="21" spans="19:19" ht="15.75" customHeight="1" x14ac:dyDescent="0.25"/>
    <row r="22" spans="19:19" ht="15.75" customHeight="1" x14ac:dyDescent="0.25"/>
    <row r="23" spans="19:19" ht="15.75" customHeight="1" x14ac:dyDescent="0.25"/>
    <row r="24" spans="19:19" ht="15.75" customHeight="1" x14ac:dyDescent="0.25"/>
    <row r="25" spans="19:19" ht="15.75" customHeight="1" x14ac:dyDescent="0.25"/>
    <row r="26" spans="19:19" ht="15.75" customHeight="1" x14ac:dyDescent="0.25"/>
    <row r="27" spans="19:19" ht="15.75" customHeight="1" x14ac:dyDescent="0.25"/>
    <row r="28" spans="19:19" ht="15.75" customHeight="1" x14ac:dyDescent="0.25"/>
    <row r="29" spans="19:19" ht="15.75" customHeight="1" x14ac:dyDescent="0.25"/>
    <row r="30" spans="19:19" ht="15.75" customHeight="1" thickBot="1" x14ac:dyDescent="0.3"/>
    <row r="31" spans="19:19" ht="15.75" customHeight="1" thickBot="1" x14ac:dyDescent="0.3">
      <c r="S31" s="36" t="s">
        <v>60</v>
      </c>
    </row>
    <row r="32" spans="19:1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spans="2:12" ht="15.75" customHeight="1" x14ac:dyDescent="0.25"/>
    <row r="50" spans="2:12" ht="15.75" customHeight="1" x14ac:dyDescent="0.25"/>
    <row r="51" spans="2:12" ht="15.75" customHeight="1" x14ac:dyDescent="0.25"/>
    <row r="52" spans="2:12" ht="15.75" customHeight="1" x14ac:dyDescent="0.25">
      <c r="B52" s="11"/>
      <c r="C52" s="11"/>
      <c r="D52" s="11"/>
      <c r="E52" s="11"/>
      <c r="F52" s="11"/>
      <c r="G52" s="11"/>
      <c r="H52" s="11"/>
      <c r="K52" s="11"/>
      <c r="L52" s="11"/>
    </row>
    <row r="53" spans="2:12" ht="15.75" customHeight="1" x14ac:dyDescent="0.25">
      <c r="J53" s="11"/>
    </row>
    <row r="54" spans="2:12" ht="15.75" customHeight="1" x14ac:dyDescent="0.25"/>
    <row r="55" spans="2:12" ht="15.75" customHeight="1" x14ac:dyDescent="0.25"/>
    <row r="56" spans="2:12" ht="15.75" customHeight="1" x14ac:dyDescent="0.25"/>
    <row r="57" spans="2:12" ht="15.75" customHeight="1" x14ac:dyDescent="0.25"/>
    <row r="58" spans="2:12" ht="15.75" customHeight="1" x14ac:dyDescent="0.25"/>
    <row r="59" spans="2:12" ht="15.75" customHeight="1" x14ac:dyDescent="0.25"/>
    <row r="60" spans="2:12" ht="15.75" customHeight="1" x14ac:dyDescent="0.25"/>
    <row r="61" spans="2:12" ht="15.75" customHeight="1" x14ac:dyDescent="0.25"/>
    <row r="62" spans="2:12" ht="15.75" customHeight="1" x14ac:dyDescent="0.25"/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</sheetData>
  <hyperlinks>
    <hyperlink ref="S31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52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38" min="1" max="15" man="1"/>
    <brk id="75" min="1" max="15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000099"/>
    <pageSetUpPr autoPageBreaks="0" fitToPage="1"/>
  </sheetPr>
  <dimension ref="B1:Z61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 x14ac:dyDescent="0.25"/>
  <cols>
    <col min="1" max="1" width="15.7109375" style="160" customWidth="1"/>
    <col min="2" max="2" width="21.7109375" style="160" customWidth="1"/>
    <col min="3" max="4" width="11.7109375" style="160" customWidth="1"/>
    <col min="5" max="5" width="12.7109375" style="160" customWidth="1"/>
    <col min="6" max="7" width="11.7109375" style="160" customWidth="1"/>
    <col min="8" max="10" width="7.7109375" style="160" customWidth="1"/>
    <col min="11" max="11" width="8.85546875" style="160" customWidth="1"/>
    <col min="12" max="15" width="7.7109375" style="160" customWidth="1"/>
    <col min="16" max="16" width="8.85546875" style="160" customWidth="1"/>
    <col min="17" max="19" width="7.7109375" style="160" customWidth="1"/>
    <col min="20" max="20" width="9.5703125" style="160" customWidth="1"/>
    <col min="21" max="21" width="8.85546875" style="160" customWidth="1"/>
    <col min="22" max="25" width="7.7109375" style="160" customWidth="1"/>
    <col min="26" max="26" width="9" style="160" bestFit="1" customWidth="1"/>
    <col min="27" max="255" width="16.5703125" style="160"/>
    <col min="256" max="256" width="3.7109375" style="160" customWidth="1"/>
    <col min="257" max="257" width="20.7109375" style="160" bestFit="1" customWidth="1"/>
    <col min="258" max="258" width="27.5703125" style="160" bestFit="1" customWidth="1"/>
    <col min="259" max="259" width="13" style="160" bestFit="1" customWidth="1"/>
    <col min="260" max="260" width="12.85546875" style="160" customWidth="1"/>
    <col min="261" max="261" width="15" style="160" bestFit="1" customWidth="1"/>
    <col min="262" max="262" width="15.28515625" style="160" bestFit="1" customWidth="1"/>
    <col min="263" max="263" width="13.85546875" style="160" bestFit="1" customWidth="1"/>
    <col min="264" max="266" width="7.7109375" style="160" customWidth="1"/>
    <col min="267" max="267" width="8.85546875" style="160" customWidth="1"/>
    <col min="268" max="271" width="7.7109375" style="160" customWidth="1"/>
    <col min="272" max="272" width="8.85546875" style="160" customWidth="1"/>
    <col min="273" max="275" width="7.7109375" style="160" customWidth="1"/>
    <col min="276" max="276" width="9.5703125" style="160" customWidth="1"/>
    <col min="277" max="277" width="8.85546875" style="160" customWidth="1"/>
    <col min="278" max="281" width="7.7109375" style="160" customWidth="1"/>
    <col min="282" max="282" width="9" style="160" bestFit="1" customWidth="1"/>
    <col min="283" max="511" width="16.5703125" style="160"/>
    <col min="512" max="512" width="3.7109375" style="160" customWidth="1"/>
    <col min="513" max="513" width="20.7109375" style="160" bestFit="1" customWidth="1"/>
    <col min="514" max="514" width="27.5703125" style="160" bestFit="1" customWidth="1"/>
    <col min="515" max="515" width="13" style="160" bestFit="1" customWidth="1"/>
    <col min="516" max="516" width="12.85546875" style="160" customWidth="1"/>
    <col min="517" max="517" width="15" style="160" bestFit="1" customWidth="1"/>
    <col min="518" max="518" width="15.28515625" style="160" bestFit="1" customWidth="1"/>
    <col min="519" max="519" width="13.85546875" style="160" bestFit="1" customWidth="1"/>
    <col min="520" max="522" width="7.7109375" style="160" customWidth="1"/>
    <col min="523" max="523" width="8.85546875" style="160" customWidth="1"/>
    <col min="524" max="527" width="7.7109375" style="160" customWidth="1"/>
    <col min="528" max="528" width="8.85546875" style="160" customWidth="1"/>
    <col min="529" max="531" width="7.7109375" style="160" customWidth="1"/>
    <col min="532" max="532" width="9.5703125" style="160" customWidth="1"/>
    <col min="533" max="533" width="8.85546875" style="160" customWidth="1"/>
    <col min="534" max="537" width="7.7109375" style="160" customWidth="1"/>
    <col min="538" max="538" width="9" style="160" bestFit="1" customWidth="1"/>
    <col min="539" max="767" width="16.5703125" style="160"/>
    <col min="768" max="768" width="3.7109375" style="160" customWidth="1"/>
    <col min="769" max="769" width="20.7109375" style="160" bestFit="1" customWidth="1"/>
    <col min="770" max="770" width="27.5703125" style="160" bestFit="1" customWidth="1"/>
    <col min="771" max="771" width="13" style="160" bestFit="1" customWidth="1"/>
    <col min="772" max="772" width="12.85546875" style="160" customWidth="1"/>
    <col min="773" max="773" width="15" style="160" bestFit="1" customWidth="1"/>
    <col min="774" max="774" width="15.28515625" style="160" bestFit="1" customWidth="1"/>
    <col min="775" max="775" width="13.85546875" style="160" bestFit="1" customWidth="1"/>
    <col min="776" max="778" width="7.7109375" style="160" customWidth="1"/>
    <col min="779" max="779" width="8.85546875" style="160" customWidth="1"/>
    <col min="780" max="783" width="7.7109375" style="160" customWidth="1"/>
    <col min="784" max="784" width="8.85546875" style="160" customWidth="1"/>
    <col min="785" max="787" width="7.7109375" style="160" customWidth="1"/>
    <col min="788" max="788" width="9.5703125" style="160" customWidth="1"/>
    <col min="789" max="789" width="8.85546875" style="160" customWidth="1"/>
    <col min="790" max="793" width="7.7109375" style="160" customWidth="1"/>
    <col min="794" max="794" width="9" style="160" bestFit="1" customWidth="1"/>
    <col min="795" max="1023" width="16.5703125" style="160"/>
    <col min="1024" max="1024" width="3.7109375" style="160" customWidth="1"/>
    <col min="1025" max="1025" width="20.7109375" style="160" bestFit="1" customWidth="1"/>
    <col min="1026" max="1026" width="27.5703125" style="160" bestFit="1" customWidth="1"/>
    <col min="1027" max="1027" width="13" style="160" bestFit="1" customWidth="1"/>
    <col min="1028" max="1028" width="12.85546875" style="160" customWidth="1"/>
    <col min="1029" max="1029" width="15" style="160" bestFit="1" customWidth="1"/>
    <col min="1030" max="1030" width="15.28515625" style="160" bestFit="1" customWidth="1"/>
    <col min="1031" max="1031" width="13.85546875" style="160" bestFit="1" customWidth="1"/>
    <col min="1032" max="1034" width="7.7109375" style="160" customWidth="1"/>
    <col min="1035" max="1035" width="8.85546875" style="160" customWidth="1"/>
    <col min="1036" max="1039" width="7.7109375" style="160" customWidth="1"/>
    <col min="1040" max="1040" width="8.85546875" style="160" customWidth="1"/>
    <col min="1041" max="1043" width="7.7109375" style="160" customWidth="1"/>
    <col min="1044" max="1044" width="9.5703125" style="160" customWidth="1"/>
    <col min="1045" max="1045" width="8.85546875" style="160" customWidth="1"/>
    <col min="1046" max="1049" width="7.7109375" style="160" customWidth="1"/>
    <col min="1050" max="1050" width="9" style="160" bestFit="1" customWidth="1"/>
    <col min="1051" max="1279" width="16.5703125" style="160"/>
    <col min="1280" max="1280" width="3.7109375" style="160" customWidth="1"/>
    <col min="1281" max="1281" width="20.7109375" style="160" bestFit="1" customWidth="1"/>
    <col min="1282" max="1282" width="27.5703125" style="160" bestFit="1" customWidth="1"/>
    <col min="1283" max="1283" width="13" style="160" bestFit="1" customWidth="1"/>
    <col min="1284" max="1284" width="12.85546875" style="160" customWidth="1"/>
    <col min="1285" max="1285" width="15" style="160" bestFit="1" customWidth="1"/>
    <col min="1286" max="1286" width="15.28515625" style="160" bestFit="1" customWidth="1"/>
    <col min="1287" max="1287" width="13.85546875" style="160" bestFit="1" customWidth="1"/>
    <col min="1288" max="1290" width="7.7109375" style="160" customWidth="1"/>
    <col min="1291" max="1291" width="8.85546875" style="160" customWidth="1"/>
    <col min="1292" max="1295" width="7.7109375" style="160" customWidth="1"/>
    <col min="1296" max="1296" width="8.85546875" style="160" customWidth="1"/>
    <col min="1297" max="1299" width="7.7109375" style="160" customWidth="1"/>
    <col min="1300" max="1300" width="9.5703125" style="160" customWidth="1"/>
    <col min="1301" max="1301" width="8.85546875" style="160" customWidth="1"/>
    <col min="1302" max="1305" width="7.7109375" style="160" customWidth="1"/>
    <col min="1306" max="1306" width="9" style="160" bestFit="1" customWidth="1"/>
    <col min="1307" max="1535" width="16.5703125" style="160"/>
    <col min="1536" max="1536" width="3.7109375" style="160" customWidth="1"/>
    <col min="1537" max="1537" width="20.7109375" style="160" bestFit="1" customWidth="1"/>
    <col min="1538" max="1538" width="27.5703125" style="160" bestFit="1" customWidth="1"/>
    <col min="1539" max="1539" width="13" style="160" bestFit="1" customWidth="1"/>
    <col min="1540" max="1540" width="12.85546875" style="160" customWidth="1"/>
    <col min="1541" max="1541" width="15" style="160" bestFit="1" customWidth="1"/>
    <col min="1542" max="1542" width="15.28515625" style="160" bestFit="1" customWidth="1"/>
    <col min="1543" max="1543" width="13.85546875" style="160" bestFit="1" customWidth="1"/>
    <col min="1544" max="1546" width="7.7109375" style="160" customWidth="1"/>
    <col min="1547" max="1547" width="8.85546875" style="160" customWidth="1"/>
    <col min="1548" max="1551" width="7.7109375" style="160" customWidth="1"/>
    <col min="1552" max="1552" width="8.85546875" style="160" customWidth="1"/>
    <col min="1553" max="1555" width="7.7109375" style="160" customWidth="1"/>
    <col min="1556" max="1556" width="9.5703125" style="160" customWidth="1"/>
    <col min="1557" max="1557" width="8.85546875" style="160" customWidth="1"/>
    <col min="1558" max="1561" width="7.7109375" style="160" customWidth="1"/>
    <col min="1562" max="1562" width="9" style="160" bestFit="1" customWidth="1"/>
    <col min="1563" max="1791" width="16.5703125" style="160"/>
    <col min="1792" max="1792" width="3.7109375" style="160" customWidth="1"/>
    <col min="1793" max="1793" width="20.7109375" style="160" bestFit="1" customWidth="1"/>
    <col min="1794" max="1794" width="27.5703125" style="160" bestFit="1" customWidth="1"/>
    <col min="1795" max="1795" width="13" style="160" bestFit="1" customWidth="1"/>
    <col min="1796" max="1796" width="12.85546875" style="160" customWidth="1"/>
    <col min="1797" max="1797" width="15" style="160" bestFit="1" customWidth="1"/>
    <col min="1798" max="1798" width="15.28515625" style="160" bestFit="1" customWidth="1"/>
    <col min="1799" max="1799" width="13.85546875" style="160" bestFit="1" customWidth="1"/>
    <col min="1800" max="1802" width="7.7109375" style="160" customWidth="1"/>
    <col min="1803" max="1803" width="8.85546875" style="160" customWidth="1"/>
    <col min="1804" max="1807" width="7.7109375" style="160" customWidth="1"/>
    <col min="1808" max="1808" width="8.85546875" style="160" customWidth="1"/>
    <col min="1809" max="1811" width="7.7109375" style="160" customWidth="1"/>
    <col min="1812" max="1812" width="9.5703125" style="160" customWidth="1"/>
    <col min="1813" max="1813" width="8.85546875" style="160" customWidth="1"/>
    <col min="1814" max="1817" width="7.7109375" style="160" customWidth="1"/>
    <col min="1818" max="1818" width="9" style="160" bestFit="1" customWidth="1"/>
    <col min="1819" max="2047" width="16.5703125" style="160"/>
    <col min="2048" max="2048" width="3.7109375" style="160" customWidth="1"/>
    <col min="2049" max="2049" width="20.7109375" style="160" bestFit="1" customWidth="1"/>
    <col min="2050" max="2050" width="27.5703125" style="160" bestFit="1" customWidth="1"/>
    <col min="2051" max="2051" width="13" style="160" bestFit="1" customWidth="1"/>
    <col min="2052" max="2052" width="12.85546875" style="160" customWidth="1"/>
    <col min="2053" max="2053" width="15" style="160" bestFit="1" customWidth="1"/>
    <col min="2054" max="2054" width="15.28515625" style="160" bestFit="1" customWidth="1"/>
    <col min="2055" max="2055" width="13.85546875" style="160" bestFit="1" customWidth="1"/>
    <col min="2056" max="2058" width="7.7109375" style="160" customWidth="1"/>
    <col min="2059" max="2059" width="8.85546875" style="160" customWidth="1"/>
    <col min="2060" max="2063" width="7.7109375" style="160" customWidth="1"/>
    <col min="2064" max="2064" width="8.85546875" style="160" customWidth="1"/>
    <col min="2065" max="2067" width="7.7109375" style="160" customWidth="1"/>
    <col min="2068" max="2068" width="9.5703125" style="160" customWidth="1"/>
    <col min="2069" max="2069" width="8.85546875" style="160" customWidth="1"/>
    <col min="2070" max="2073" width="7.7109375" style="160" customWidth="1"/>
    <col min="2074" max="2074" width="9" style="160" bestFit="1" customWidth="1"/>
    <col min="2075" max="2303" width="16.5703125" style="160"/>
    <col min="2304" max="2304" width="3.7109375" style="160" customWidth="1"/>
    <col min="2305" max="2305" width="20.7109375" style="160" bestFit="1" customWidth="1"/>
    <col min="2306" max="2306" width="27.5703125" style="160" bestFit="1" customWidth="1"/>
    <col min="2307" max="2307" width="13" style="160" bestFit="1" customWidth="1"/>
    <col min="2308" max="2308" width="12.85546875" style="160" customWidth="1"/>
    <col min="2309" max="2309" width="15" style="160" bestFit="1" customWidth="1"/>
    <col min="2310" max="2310" width="15.28515625" style="160" bestFit="1" customWidth="1"/>
    <col min="2311" max="2311" width="13.85546875" style="160" bestFit="1" customWidth="1"/>
    <col min="2312" max="2314" width="7.7109375" style="160" customWidth="1"/>
    <col min="2315" max="2315" width="8.85546875" style="160" customWidth="1"/>
    <col min="2316" max="2319" width="7.7109375" style="160" customWidth="1"/>
    <col min="2320" max="2320" width="8.85546875" style="160" customWidth="1"/>
    <col min="2321" max="2323" width="7.7109375" style="160" customWidth="1"/>
    <col min="2324" max="2324" width="9.5703125" style="160" customWidth="1"/>
    <col min="2325" max="2325" width="8.85546875" style="160" customWidth="1"/>
    <col min="2326" max="2329" width="7.7109375" style="160" customWidth="1"/>
    <col min="2330" max="2330" width="9" style="160" bestFit="1" customWidth="1"/>
    <col min="2331" max="2559" width="16.5703125" style="160"/>
    <col min="2560" max="2560" width="3.7109375" style="160" customWidth="1"/>
    <col min="2561" max="2561" width="20.7109375" style="160" bestFit="1" customWidth="1"/>
    <col min="2562" max="2562" width="27.5703125" style="160" bestFit="1" customWidth="1"/>
    <col min="2563" max="2563" width="13" style="160" bestFit="1" customWidth="1"/>
    <col min="2564" max="2564" width="12.85546875" style="160" customWidth="1"/>
    <col min="2565" max="2565" width="15" style="160" bestFit="1" customWidth="1"/>
    <col min="2566" max="2566" width="15.28515625" style="160" bestFit="1" customWidth="1"/>
    <col min="2567" max="2567" width="13.85546875" style="160" bestFit="1" customWidth="1"/>
    <col min="2568" max="2570" width="7.7109375" style="160" customWidth="1"/>
    <col min="2571" max="2571" width="8.85546875" style="160" customWidth="1"/>
    <col min="2572" max="2575" width="7.7109375" style="160" customWidth="1"/>
    <col min="2576" max="2576" width="8.85546875" style="160" customWidth="1"/>
    <col min="2577" max="2579" width="7.7109375" style="160" customWidth="1"/>
    <col min="2580" max="2580" width="9.5703125" style="160" customWidth="1"/>
    <col min="2581" max="2581" width="8.85546875" style="160" customWidth="1"/>
    <col min="2582" max="2585" width="7.7109375" style="160" customWidth="1"/>
    <col min="2586" max="2586" width="9" style="160" bestFit="1" customWidth="1"/>
    <col min="2587" max="2815" width="16.5703125" style="160"/>
    <col min="2816" max="2816" width="3.7109375" style="160" customWidth="1"/>
    <col min="2817" max="2817" width="20.7109375" style="160" bestFit="1" customWidth="1"/>
    <col min="2818" max="2818" width="27.5703125" style="160" bestFit="1" customWidth="1"/>
    <col min="2819" max="2819" width="13" style="160" bestFit="1" customWidth="1"/>
    <col min="2820" max="2820" width="12.85546875" style="160" customWidth="1"/>
    <col min="2821" max="2821" width="15" style="160" bestFit="1" customWidth="1"/>
    <col min="2822" max="2822" width="15.28515625" style="160" bestFit="1" customWidth="1"/>
    <col min="2823" max="2823" width="13.85546875" style="160" bestFit="1" customWidth="1"/>
    <col min="2824" max="2826" width="7.7109375" style="160" customWidth="1"/>
    <col min="2827" max="2827" width="8.85546875" style="160" customWidth="1"/>
    <col min="2828" max="2831" width="7.7109375" style="160" customWidth="1"/>
    <col min="2832" max="2832" width="8.85546875" style="160" customWidth="1"/>
    <col min="2833" max="2835" width="7.7109375" style="160" customWidth="1"/>
    <col min="2836" max="2836" width="9.5703125" style="160" customWidth="1"/>
    <col min="2837" max="2837" width="8.85546875" style="160" customWidth="1"/>
    <col min="2838" max="2841" width="7.7109375" style="160" customWidth="1"/>
    <col min="2842" max="2842" width="9" style="160" bestFit="1" customWidth="1"/>
    <col min="2843" max="3071" width="16.5703125" style="160"/>
    <col min="3072" max="3072" width="3.7109375" style="160" customWidth="1"/>
    <col min="3073" max="3073" width="20.7109375" style="160" bestFit="1" customWidth="1"/>
    <col min="3074" max="3074" width="27.5703125" style="160" bestFit="1" customWidth="1"/>
    <col min="3075" max="3075" width="13" style="160" bestFit="1" customWidth="1"/>
    <col min="3076" max="3076" width="12.85546875" style="160" customWidth="1"/>
    <col min="3077" max="3077" width="15" style="160" bestFit="1" customWidth="1"/>
    <col min="3078" max="3078" width="15.28515625" style="160" bestFit="1" customWidth="1"/>
    <col min="3079" max="3079" width="13.85546875" style="160" bestFit="1" customWidth="1"/>
    <col min="3080" max="3082" width="7.7109375" style="160" customWidth="1"/>
    <col min="3083" max="3083" width="8.85546875" style="160" customWidth="1"/>
    <col min="3084" max="3087" width="7.7109375" style="160" customWidth="1"/>
    <col min="3088" max="3088" width="8.85546875" style="160" customWidth="1"/>
    <col min="3089" max="3091" width="7.7109375" style="160" customWidth="1"/>
    <col min="3092" max="3092" width="9.5703125" style="160" customWidth="1"/>
    <col min="3093" max="3093" width="8.85546875" style="160" customWidth="1"/>
    <col min="3094" max="3097" width="7.7109375" style="160" customWidth="1"/>
    <col min="3098" max="3098" width="9" style="160" bestFit="1" customWidth="1"/>
    <col min="3099" max="3327" width="16.5703125" style="160"/>
    <col min="3328" max="3328" width="3.7109375" style="160" customWidth="1"/>
    <col min="3329" max="3329" width="20.7109375" style="160" bestFit="1" customWidth="1"/>
    <col min="3330" max="3330" width="27.5703125" style="160" bestFit="1" customWidth="1"/>
    <col min="3331" max="3331" width="13" style="160" bestFit="1" customWidth="1"/>
    <col min="3332" max="3332" width="12.85546875" style="160" customWidth="1"/>
    <col min="3333" max="3333" width="15" style="160" bestFit="1" customWidth="1"/>
    <col min="3334" max="3334" width="15.28515625" style="160" bestFit="1" customWidth="1"/>
    <col min="3335" max="3335" width="13.85546875" style="160" bestFit="1" customWidth="1"/>
    <col min="3336" max="3338" width="7.7109375" style="160" customWidth="1"/>
    <col min="3339" max="3339" width="8.85546875" style="160" customWidth="1"/>
    <col min="3340" max="3343" width="7.7109375" style="160" customWidth="1"/>
    <col min="3344" max="3344" width="8.85546875" style="160" customWidth="1"/>
    <col min="3345" max="3347" width="7.7109375" style="160" customWidth="1"/>
    <col min="3348" max="3348" width="9.5703125" style="160" customWidth="1"/>
    <col min="3349" max="3349" width="8.85546875" style="160" customWidth="1"/>
    <col min="3350" max="3353" width="7.7109375" style="160" customWidth="1"/>
    <col min="3354" max="3354" width="9" style="160" bestFit="1" customWidth="1"/>
    <col min="3355" max="3583" width="16.5703125" style="160"/>
    <col min="3584" max="3584" width="3.7109375" style="160" customWidth="1"/>
    <col min="3585" max="3585" width="20.7109375" style="160" bestFit="1" customWidth="1"/>
    <col min="3586" max="3586" width="27.5703125" style="160" bestFit="1" customWidth="1"/>
    <col min="3587" max="3587" width="13" style="160" bestFit="1" customWidth="1"/>
    <col min="3588" max="3588" width="12.85546875" style="160" customWidth="1"/>
    <col min="3589" max="3589" width="15" style="160" bestFit="1" customWidth="1"/>
    <col min="3590" max="3590" width="15.28515625" style="160" bestFit="1" customWidth="1"/>
    <col min="3591" max="3591" width="13.85546875" style="160" bestFit="1" customWidth="1"/>
    <col min="3592" max="3594" width="7.7109375" style="160" customWidth="1"/>
    <col min="3595" max="3595" width="8.85546875" style="160" customWidth="1"/>
    <col min="3596" max="3599" width="7.7109375" style="160" customWidth="1"/>
    <col min="3600" max="3600" width="8.85546875" style="160" customWidth="1"/>
    <col min="3601" max="3603" width="7.7109375" style="160" customWidth="1"/>
    <col min="3604" max="3604" width="9.5703125" style="160" customWidth="1"/>
    <col min="3605" max="3605" width="8.85546875" style="160" customWidth="1"/>
    <col min="3606" max="3609" width="7.7109375" style="160" customWidth="1"/>
    <col min="3610" max="3610" width="9" style="160" bestFit="1" customWidth="1"/>
    <col min="3611" max="3839" width="16.5703125" style="160"/>
    <col min="3840" max="3840" width="3.7109375" style="160" customWidth="1"/>
    <col min="3841" max="3841" width="20.7109375" style="160" bestFit="1" customWidth="1"/>
    <col min="3842" max="3842" width="27.5703125" style="160" bestFit="1" customWidth="1"/>
    <col min="3843" max="3843" width="13" style="160" bestFit="1" customWidth="1"/>
    <col min="3844" max="3844" width="12.85546875" style="160" customWidth="1"/>
    <col min="3845" max="3845" width="15" style="160" bestFit="1" customWidth="1"/>
    <col min="3846" max="3846" width="15.28515625" style="160" bestFit="1" customWidth="1"/>
    <col min="3847" max="3847" width="13.85546875" style="160" bestFit="1" customWidth="1"/>
    <col min="3848" max="3850" width="7.7109375" style="160" customWidth="1"/>
    <col min="3851" max="3851" width="8.85546875" style="160" customWidth="1"/>
    <col min="3852" max="3855" width="7.7109375" style="160" customWidth="1"/>
    <col min="3856" max="3856" width="8.85546875" style="160" customWidth="1"/>
    <col min="3857" max="3859" width="7.7109375" style="160" customWidth="1"/>
    <col min="3860" max="3860" width="9.5703125" style="160" customWidth="1"/>
    <col min="3861" max="3861" width="8.85546875" style="160" customWidth="1"/>
    <col min="3862" max="3865" width="7.7109375" style="160" customWidth="1"/>
    <col min="3866" max="3866" width="9" style="160" bestFit="1" customWidth="1"/>
    <col min="3867" max="4095" width="16.5703125" style="160"/>
    <col min="4096" max="4096" width="3.7109375" style="160" customWidth="1"/>
    <col min="4097" max="4097" width="20.7109375" style="160" bestFit="1" customWidth="1"/>
    <col min="4098" max="4098" width="27.5703125" style="160" bestFit="1" customWidth="1"/>
    <col min="4099" max="4099" width="13" style="160" bestFit="1" customWidth="1"/>
    <col min="4100" max="4100" width="12.85546875" style="160" customWidth="1"/>
    <col min="4101" max="4101" width="15" style="160" bestFit="1" customWidth="1"/>
    <col min="4102" max="4102" width="15.28515625" style="160" bestFit="1" customWidth="1"/>
    <col min="4103" max="4103" width="13.85546875" style="160" bestFit="1" customWidth="1"/>
    <col min="4104" max="4106" width="7.7109375" style="160" customWidth="1"/>
    <col min="4107" max="4107" width="8.85546875" style="160" customWidth="1"/>
    <col min="4108" max="4111" width="7.7109375" style="160" customWidth="1"/>
    <col min="4112" max="4112" width="8.85546875" style="160" customWidth="1"/>
    <col min="4113" max="4115" width="7.7109375" style="160" customWidth="1"/>
    <col min="4116" max="4116" width="9.5703125" style="160" customWidth="1"/>
    <col min="4117" max="4117" width="8.85546875" style="160" customWidth="1"/>
    <col min="4118" max="4121" width="7.7109375" style="160" customWidth="1"/>
    <col min="4122" max="4122" width="9" style="160" bestFit="1" customWidth="1"/>
    <col min="4123" max="4351" width="16.5703125" style="160"/>
    <col min="4352" max="4352" width="3.7109375" style="160" customWidth="1"/>
    <col min="4353" max="4353" width="20.7109375" style="160" bestFit="1" customWidth="1"/>
    <col min="4354" max="4354" width="27.5703125" style="160" bestFit="1" customWidth="1"/>
    <col min="4355" max="4355" width="13" style="160" bestFit="1" customWidth="1"/>
    <col min="4356" max="4356" width="12.85546875" style="160" customWidth="1"/>
    <col min="4357" max="4357" width="15" style="160" bestFit="1" customWidth="1"/>
    <col min="4358" max="4358" width="15.28515625" style="160" bestFit="1" customWidth="1"/>
    <col min="4359" max="4359" width="13.85546875" style="160" bestFit="1" customWidth="1"/>
    <col min="4360" max="4362" width="7.7109375" style="160" customWidth="1"/>
    <col min="4363" max="4363" width="8.85546875" style="160" customWidth="1"/>
    <col min="4364" max="4367" width="7.7109375" style="160" customWidth="1"/>
    <col min="4368" max="4368" width="8.85546875" style="160" customWidth="1"/>
    <col min="4369" max="4371" width="7.7109375" style="160" customWidth="1"/>
    <col min="4372" max="4372" width="9.5703125" style="160" customWidth="1"/>
    <col min="4373" max="4373" width="8.85546875" style="160" customWidth="1"/>
    <col min="4374" max="4377" width="7.7109375" style="160" customWidth="1"/>
    <col min="4378" max="4378" width="9" style="160" bestFit="1" customWidth="1"/>
    <col min="4379" max="4607" width="16.5703125" style="160"/>
    <col min="4608" max="4608" width="3.7109375" style="160" customWidth="1"/>
    <col min="4609" max="4609" width="20.7109375" style="160" bestFit="1" customWidth="1"/>
    <col min="4610" max="4610" width="27.5703125" style="160" bestFit="1" customWidth="1"/>
    <col min="4611" max="4611" width="13" style="160" bestFit="1" customWidth="1"/>
    <col min="4612" max="4612" width="12.85546875" style="160" customWidth="1"/>
    <col min="4613" max="4613" width="15" style="160" bestFit="1" customWidth="1"/>
    <col min="4614" max="4614" width="15.28515625" style="160" bestFit="1" customWidth="1"/>
    <col min="4615" max="4615" width="13.85546875" style="160" bestFit="1" customWidth="1"/>
    <col min="4616" max="4618" width="7.7109375" style="160" customWidth="1"/>
    <col min="4619" max="4619" width="8.85546875" style="160" customWidth="1"/>
    <col min="4620" max="4623" width="7.7109375" style="160" customWidth="1"/>
    <col min="4624" max="4624" width="8.85546875" style="160" customWidth="1"/>
    <col min="4625" max="4627" width="7.7109375" style="160" customWidth="1"/>
    <col min="4628" max="4628" width="9.5703125" style="160" customWidth="1"/>
    <col min="4629" max="4629" width="8.85546875" style="160" customWidth="1"/>
    <col min="4630" max="4633" width="7.7109375" style="160" customWidth="1"/>
    <col min="4634" max="4634" width="9" style="160" bestFit="1" customWidth="1"/>
    <col min="4635" max="4863" width="16.5703125" style="160"/>
    <col min="4864" max="4864" width="3.7109375" style="160" customWidth="1"/>
    <col min="4865" max="4865" width="20.7109375" style="160" bestFit="1" customWidth="1"/>
    <col min="4866" max="4866" width="27.5703125" style="160" bestFit="1" customWidth="1"/>
    <col min="4867" max="4867" width="13" style="160" bestFit="1" customWidth="1"/>
    <col min="4868" max="4868" width="12.85546875" style="160" customWidth="1"/>
    <col min="4869" max="4869" width="15" style="160" bestFit="1" customWidth="1"/>
    <col min="4870" max="4870" width="15.28515625" style="160" bestFit="1" customWidth="1"/>
    <col min="4871" max="4871" width="13.85546875" style="160" bestFit="1" customWidth="1"/>
    <col min="4872" max="4874" width="7.7109375" style="160" customWidth="1"/>
    <col min="4875" max="4875" width="8.85546875" style="160" customWidth="1"/>
    <col min="4876" max="4879" width="7.7109375" style="160" customWidth="1"/>
    <col min="4880" max="4880" width="8.85546875" style="160" customWidth="1"/>
    <col min="4881" max="4883" width="7.7109375" style="160" customWidth="1"/>
    <col min="4884" max="4884" width="9.5703125" style="160" customWidth="1"/>
    <col min="4885" max="4885" width="8.85546875" style="160" customWidth="1"/>
    <col min="4886" max="4889" width="7.7109375" style="160" customWidth="1"/>
    <col min="4890" max="4890" width="9" style="160" bestFit="1" customWidth="1"/>
    <col min="4891" max="5119" width="16.5703125" style="160"/>
    <col min="5120" max="5120" width="3.7109375" style="160" customWidth="1"/>
    <col min="5121" max="5121" width="20.7109375" style="160" bestFit="1" customWidth="1"/>
    <col min="5122" max="5122" width="27.5703125" style="160" bestFit="1" customWidth="1"/>
    <col min="5123" max="5123" width="13" style="160" bestFit="1" customWidth="1"/>
    <col min="5124" max="5124" width="12.85546875" style="160" customWidth="1"/>
    <col min="5125" max="5125" width="15" style="160" bestFit="1" customWidth="1"/>
    <col min="5126" max="5126" width="15.28515625" style="160" bestFit="1" customWidth="1"/>
    <col min="5127" max="5127" width="13.85546875" style="160" bestFit="1" customWidth="1"/>
    <col min="5128" max="5130" width="7.7109375" style="160" customWidth="1"/>
    <col min="5131" max="5131" width="8.85546875" style="160" customWidth="1"/>
    <col min="5132" max="5135" width="7.7109375" style="160" customWidth="1"/>
    <col min="5136" max="5136" width="8.85546875" style="160" customWidth="1"/>
    <col min="5137" max="5139" width="7.7109375" style="160" customWidth="1"/>
    <col min="5140" max="5140" width="9.5703125" style="160" customWidth="1"/>
    <col min="5141" max="5141" width="8.85546875" style="160" customWidth="1"/>
    <col min="5142" max="5145" width="7.7109375" style="160" customWidth="1"/>
    <col min="5146" max="5146" width="9" style="160" bestFit="1" customWidth="1"/>
    <col min="5147" max="5375" width="16.5703125" style="160"/>
    <col min="5376" max="5376" width="3.7109375" style="160" customWidth="1"/>
    <col min="5377" max="5377" width="20.7109375" style="160" bestFit="1" customWidth="1"/>
    <col min="5378" max="5378" width="27.5703125" style="160" bestFit="1" customWidth="1"/>
    <col min="5379" max="5379" width="13" style="160" bestFit="1" customWidth="1"/>
    <col min="5380" max="5380" width="12.85546875" style="160" customWidth="1"/>
    <col min="5381" max="5381" width="15" style="160" bestFit="1" customWidth="1"/>
    <col min="5382" max="5382" width="15.28515625" style="160" bestFit="1" customWidth="1"/>
    <col min="5383" max="5383" width="13.85546875" style="160" bestFit="1" customWidth="1"/>
    <col min="5384" max="5386" width="7.7109375" style="160" customWidth="1"/>
    <col min="5387" max="5387" width="8.85546875" style="160" customWidth="1"/>
    <col min="5388" max="5391" width="7.7109375" style="160" customWidth="1"/>
    <col min="5392" max="5392" width="8.85546875" style="160" customWidth="1"/>
    <col min="5393" max="5395" width="7.7109375" style="160" customWidth="1"/>
    <col min="5396" max="5396" width="9.5703125" style="160" customWidth="1"/>
    <col min="5397" max="5397" width="8.85546875" style="160" customWidth="1"/>
    <col min="5398" max="5401" width="7.7109375" style="160" customWidth="1"/>
    <col min="5402" max="5402" width="9" style="160" bestFit="1" customWidth="1"/>
    <col min="5403" max="5631" width="16.5703125" style="160"/>
    <col min="5632" max="5632" width="3.7109375" style="160" customWidth="1"/>
    <col min="5633" max="5633" width="20.7109375" style="160" bestFit="1" customWidth="1"/>
    <col min="5634" max="5634" width="27.5703125" style="160" bestFit="1" customWidth="1"/>
    <col min="5635" max="5635" width="13" style="160" bestFit="1" customWidth="1"/>
    <col min="5636" max="5636" width="12.85546875" style="160" customWidth="1"/>
    <col min="5637" max="5637" width="15" style="160" bestFit="1" customWidth="1"/>
    <col min="5638" max="5638" width="15.28515625" style="160" bestFit="1" customWidth="1"/>
    <col min="5639" max="5639" width="13.85546875" style="160" bestFit="1" customWidth="1"/>
    <col min="5640" max="5642" width="7.7109375" style="160" customWidth="1"/>
    <col min="5643" max="5643" width="8.85546875" style="160" customWidth="1"/>
    <col min="5644" max="5647" width="7.7109375" style="160" customWidth="1"/>
    <col min="5648" max="5648" width="8.85546875" style="160" customWidth="1"/>
    <col min="5649" max="5651" width="7.7109375" style="160" customWidth="1"/>
    <col min="5652" max="5652" width="9.5703125" style="160" customWidth="1"/>
    <col min="5653" max="5653" width="8.85546875" style="160" customWidth="1"/>
    <col min="5654" max="5657" width="7.7109375" style="160" customWidth="1"/>
    <col min="5658" max="5658" width="9" style="160" bestFit="1" customWidth="1"/>
    <col min="5659" max="5887" width="16.5703125" style="160"/>
    <col min="5888" max="5888" width="3.7109375" style="160" customWidth="1"/>
    <col min="5889" max="5889" width="20.7109375" style="160" bestFit="1" customWidth="1"/>
    <col min="5890" max="5890" width="27.5703125" style="160" bestFit="1" customWidth="1"/>
    <col min="5891" max="5891" width="13" style="160" bestFit="1" customWidth="1"/>
    <col min="5892" max="5892" width="12.85546875" style="160" customWidth="1"/>
    <col min="5893" max="5893" width="15" style="160" bestFit="1" customWidth="1"/>
    <col min="5894" max="5894" width="15.28515625" style="160" bestFit="1" customWidth="1"/>
    <col min="5895" max="5895" width="13.85546875" style="160" bestFit="1" customWidth="1"/>
    <col min="5896" max="5898" width="7.7109375" style="160" customWidth="1"/>
    <col min="5899" max="5899" width="8.85546875" style="160" customWidth="1"/>
    <col min="5900" max="5903" width="7.7109375" style="160" customWidth="1"/>
    <col min="5904" max="5904" width="8.85546875" style="160" customWidth="1"/>
    <col min="5905" max="5907" width="7.7109375" style="160" customWidth="1"/>
    <col min="5908" max="5908" width="9.5703125" style="160" customWidth="1"/>
    <col min="5909" max="5909" width="8.85546875" style="160" customWidth="1"/>
    <col min="5910" max="5913" width="7.7109375" style="160" customWidth="1"/>
    <col min="5914" max="5914" width="9" style="160" bestFit="1" customWidth="1"/>
    <col min="5915" max="6143" width="16.5703125" style="160"/>
    <col min="6144" max="6144" width="3.7109375" style="160" customWidth="1"/>
    <col min="6145" max="6145" width="20.7109375" style="160" bestFit="1" customWidth="1"/>
    <col min="6146" max="6146" width="27.5703125" style="160" bestFit="1" customWidth="1"/>
    <col min="6147" max="6147" width="13" style="160" bestFit="1" customWidth="1"/>
    <col min="6148" max="6148" width="12.85546875" style="160" customWidth="1"/>
    <col min="6149" max="6149" width="15" style="160" bestFit="1" customWidth="1"/>
    <col min="6150" max="6150" width="15.28515625" style="160" bestFit="1" customWidth="1"/>
    <col min="6151" max="6151" width="13.85546875" style="160" bestFit="1" customWidth="1"/>
    <col min="6152" max="6154" width="7.7109375" style="160" customWidth="1"/>
    <col min="6155" max="6155" width="8.85546875" style="160" customWidth="1"/>
    <col min="6156" max="6159" width="7.7109375" style="160" customWidth="1"/>
    <col min="6160" max="6160" width="8.85546875" style="160" customWidth="1"/>
    <col min="6161" max="6163" width="7.7109375" style="160" customWidth="1"/>
    <col min="6164" max="6164" width="9.5703125" style="160" customWidth="1"/>
    <col min="6165" max="6165" width="8.85546875" style="160" customWidth="1"/>
    <col min="6166" max="6169" width="7.7109375" style="160" customWidth="1"/>
    <col min="6170" max="6170" width="9" style="160" bestFit="1" customWidth="1"/>
    <col min="6171" max="6399" width="16.5703125" style="160"/>
    <col min="6400" max="6400" width="3.7109375" style="160" customWidth="1"/>
    <col min="6401" max="6401" width="20.7109375" style="160" bestFit="1" customWidth="1"/>
    <col min="6402" max="6402" width="27.5703125" style="160" bestFit="1" customWidth="1"/>
    <col min="6403" max="6403" width="13" style="160" bestFit="1" customWidth="1"/>
    <col min="6404" max="6404" width="12.85546875" style="160" customWidth="1"/>
    <col min="6405" max="6405" width="15" style="160" bestFit="1" customWidth="1"/>
    <col min="6406" max="6406" width="15.28515625" style="160" bestFit="1" customWidth="1"/>
    <col min="6407" max="6407" width="13.85546875" style="160" bestFit="1" customWidth="1"/>
    <col min="6408" max="6410" width="7.7109375" style="160" customWidth="1"/>
    <col min="6411" max="6411" width="8.85546875" style="160" customWidth="1"/>
    <col min="6412" max="6415" width="7.7109375" style="160" customWidth="1"/>
    <col min="6416" max="6416" width="8.85546875" style="160" customWidth="1"/>
    <col min="6417" max="6419" width="7.7109375" style="160" customWidth="1"/>
    <col min="6420" max="6420" width="9.5703125" style="160" customWidth="1"/>
    <col min="6421" max="6421" width="8.85546875" style="160" customWidth="1"/>
    <col min="6422" max="6425" width="7.7109375" style="160" customWidth="1"/>
    <col min="6426" max="6426" width="9" style="160" bestFit="1" customWidth="1"/>
    <col min="6427" max="6655" width="16.5703125" style="160"/>
    <col min="6656" max="6656" width="3.7109375" style="160" customWidth="1"/>
    <col min="6657" max="6657" width="20.7109375" style="160" bestFit="1" customWidth="1"/>
    <col min="6658" max="6658" width="27.5703125" style="160" bestFit="1" customWidth="1"/>
    <col min="6659" max="6659" width="13" style="160" bestFit="1" customWidth="1"/>
    <col min="6660" max="6660" width="12.85546875" style="160" customWidth="1"/>
    <col min="6661" max="6661" width="15" style="160" bestFit="1" customWidth="1"/>
    <col min="6662" max="6662" width="15.28515625" style="160" bestFit="1" customWidth="1"/>
    <col min="6663" max="6663" width="13.85546875" style="160" bestFit="1" customWidth="1"/>
    <col min="6664" max="6666" width="7.7109375" style="160" customWidth="1"/>
    <col min="6667" max="6667" width="8.85546875" style="160" customWidth="1"/>
    <col min="6668" max="6671" width="7.7109375" style="160" customWidth="1"/>
    <col min="6672" max="6672" width="8.85546875" style="160" customWidth="1"/>
    <col min="6673" max="6675" width="7.7109375" style="160" customWidth="1"/>
    <col min="6676" max="6676" width="9.5703125" style="160" customWidth="1"/>
    <col min="6677" max="6677" width="8.85546875" style="160" customWidth="1"/>
    <col min="6678" max="6681" width="7.7109375" style="160" customWidth="1"/>
    <col min="6682" max="6682" width="9" style="160" bestFit="1" customWidth="1"/>
    <col min="6683" max="6911" width="16.5703125" style="160"/>
    <col min="6912" max="6912" width="3.7109375" style="160" customWidth="1"/>
    <col min="6913" max="6913" width="20.7109375" style="160" bestFit="1" customWidth="1"/>
    <col min="6914" max="6914" width="27.5703125" style="160" bestFit="1" customWidth="1"/>
    <col min="6915" max="6915" width="13" style="160" bestFit="1" customWidth="1"/>
    <col min="6916" max="6916" width="12.85546875" style="160" customWidth="1"/>
    <col min="6917" max="6917" width="15" style="160" bestFit="1" customWidth="1"/>
    <col min="6918" max="6918" width="15.28515625" style="160" bestFit="1" customWidth="1"/>
    <col min="6919" max="6919" width="13.85546875" style="160" bestFit="1" customWidth="1"/>
    <col min="6920" max="6922" width="7.7109375" style="160" customWidth="1"/>
    <col min="6923" max="6923" width="8.85546875" style="160" customWidth="1"/>
    <col min="6924" max="6927" width="7.7109375" style="160" customWidth="1"/>
    <col min="6928" max="6928" width="8.85546875" style="160" customWidth="1"/>
    <col min="6929" max="6931" width="7.7109375" style="160" customWidth="1"/>
    <col min="6932" max="6932" width="9.5703125" style="160" customWidth="1"/>
    <col min="6933" max="6933" width="8.85546875" style="160" customWidth="1"/>
    <col min="6934" max="6937" width="7.7109375" style="160" customWidth="1"/>
    <col min="6938" max="6938" width="9" style="160" bestFit="1" customWidth="1"/>
    <col min="6939" max="7167" width="16.5703125" style="160"/>
    <col min="7168" max="7168" width="3.7109375" style="160" customWidth="1"/>
    <col min="7169" max="7169" width="20.7109375" style="160" bestFit="1" customWidth="1"/>
    <col min="7170" max="7170" width="27.5703125" style="160" bestFit="1" customWidth="1"/>
    <col min="7171" max="7171" width="13" style="160" bestFit="1" customWidth="1"/>
    <col min="7172" max="7172" width="12.85546875" style="160" customWidth="1"/>
    <col min="7173" max="7173" width="15" style="160" bestFit="1" customWidth="1"/>
    <col min="7174" max="7174" width="15.28515625" style="160" bestFit="1" customWidth="1"/>
    <col min="7175" max="7175" width="13.85546875" style="160" bestFit="1" customWidth="1"/>
    <col min="7176" max="7178" width="7.7109375" style="160" customWidth="1"/>
    <col min="7179" max="7179" width="8.85546875" style="160" customWidth="1"/>
    <col min="7180" max="7183" width="7.7109375" style="160" customWidth="1"/>
    <col min="7184" max="7184" width="8.85546875" style="160" customWidth="1"/>
    <col min="7185" max="7187" width="7.7109375" style="160" customWidth="1"/>
    <col min="7188" max="7188" width="9.5703125" style="160" customWidth="1"/>
    <col min="7189" max="7189" width="8.85546875" style="160" customWidth="1"/>
    <col min="7190" max="7193" width="7.7109375" style="160" customWidth="1"/>
    <col min="7194" max="7194" width="9" style="160" bestFit="1" customWidth="1"/>
    <col min="7195" max="7423" width="16.5703125" style="160"/>
    <col min="7424" max="7424" width="3.7109375" style="160" customWidth="1"/>
    <col min="7425" max="7425" width="20.7109375" style="160" bestFit="1" customWidth="1"/>
    <col min="7426" max="7426" width="27.5703125" style="160" bestFit="1" customWidth="1"/>
    <col min="7427" max="7427" width="13" style="160" bestFit="1" customWidth="1"/>
    <col min="7428" max="7428" width="12.85546875" style="160" customWidth="1"/>
    <col min="7429" max="7429" width="15" style="160" bestFit="1" customWidth="1"/>
    <col min="7430" max="7430" width="15.28515625" style="160" bestFit="1" customWidth="1"/>
    <col min="7431" max="7431" width="13.85546875" style="160" bestFit="1" customWidth="1"/>
    <col min="7432" max="7434" width="7.7109375" style="160" customWidth="1"/>
    <col min="7435" max="7435" width="8.85546875" style="160" customWidth="1"/>
    <col min="7436" max="7439" width="7.7109375" style="160" customWidth="1"/>
    <col min="7440" max="7440" width="8.85546875" style="160" customWidth="1"/>
    <col min="7441" max="7443" width="7.7109375" style="160" customWidth="1"/>
    <col min="7444" max="7444" width="9.5703125" style="160" customWidth="1"/>
    <col min="7445" max="7445" width="8.85546875" style="160" customWidth="1"/>
    <col min="7446" max="7449" width="7.7109375" style="160" customWidth="1"/>
    <col min="7450" max="7450" width="9" style="160" bestFit="1" customWidth="1"/>
    <col min="7451" max="7679" width="16.5703125" style="160"/>
    <col min="7680" max="7680" width="3.7109375" style="160" customWidth="1"/>
    <col min="7681" max="7681" width="20.7109375" style="160" bestFit="1" customWidth="1"/>
    <col min="7682" max="7682" width="27.5703125" style="160" bestFit="1" customWidth="1"/>
    <col min="7683" max="7683" width="13" style="160" bestFit="1" customWidth="1"/>
    <col min="7684" max="7684" width="12.85546875" style="160" customWidth="1"/>
    <col min="7685" max="7685" width="15" style="160" bestFit="1" customWidth="1"/>
    <col min="7686" max="7686" width="15.28515625" style="160" bestFit="1" customWidth="1"/>
    <col min="7687" max="7687" width="13.85546875" style="160" bestFit="1" customWidth="1"/>
    <col min="7688" max="7690" width="7.7109375" style="160" customWidth="1"/>
    <col min="7691" max="7691" width="8.85546875" style="160" customWidth="1"/>
    <col min="7692" max="7695" width="7.7109375" style="160" customWidth="1"/>
    <col min="7696" max="7696" width="8.85546875" style="160" customWidth="1"/>
    <col min="7697" max="7699" width="7.7109375" style="160" customWidth="1"/>
    <col min="7700" max="7700" width="9.5703125" style="160" customWidth="1"/>
    <col min="7701" max="7701" width="8.85546875" style="160" customWidth="1"/>
    <col min="7702" max="7705" width="7.7109375" style="160" customWidth="1"/>
    <col min="7706" max="7706" width="9" style="160" bestFit="1" customWidth="1"/>
    <col min="7707" max="7935" width="16.5703125" style="160"/>
    <col min="7936" max="7936" width="3.7109375" style="160" customWidth="1"/>
    <col min="7937" max="7937" width="20.7109375" style="160" bestFit="1" customWidth="1"/>
    <col min="7938" max="7938" width="27.5703125" style="160" bestFit="1" customWidth="1"/>
    <col min="7939" max="7939" width="13" style="160" bestFit="1" customWidth="1"/>
    <col min="7940" max="7940" width="12.85546875" style="160" customWidth="1"/>
    <col min="7941" max="7941" width="15" style="160" bestFit="1" customWidth="1"/>
    <col min="7942" max="7942" width="15.28515625" style="160" bestFit="1" customWidth="1"/>
    <col min="7943" max="7943" width="13.85546875" style="160" bestFit="1" customWidth="1"/>
    <col min="7944" max="7946" width="7.7109375" style="160" customWidth="1"/>
    <col min="7947" max="7947" width="8.85546875" style="160" customWidth="1"/>
    <col min="7948" max="7951" width="7.7109375" style="160" customWidth="1"/>
    <col min="7952" max="7952" width="8.85546875" style="160" customWidth="1"/>
    <col min="7953" max="7955" width="7.7109375" style="160" customWidth="1"/>
    <col min="7956" max="7956" width="9.5703125" style="160" customWidth="1"/>
    <col min="7957" max="7957" width="8.85546875" style="160" customWidth="1"/>
    <col min="7958" max="7961" width="7.7109375" style="160" customWidth="1"/>
    <col min="7962" max="7962" width="9" style="160" bestFit="1" customWidth="1"/>
    <col min="7963" max="8191" width="16.5703125" style="160"/>
    <col min="8192" max="8192" width="3.7109375" style="160" customWidth="1"/>
    <col min="8193" max="8193" width="20.7109375" style="160" bestFit="1" customWidth="1"/>
    <col min="8194" max="8194" width="27.5703125" style="160" bestFit="1" customWidth="1"/>
    <col min="8195" max="8195" width="13" style="160" bestFit="1" customWidth="1"/>
    <col min="8196" max="8196" width="12.85546875" style="160" customWidth="1"/>
    <col min="8197" max="8197" width="15" style="160" bestFit="1" customWidth="1"/>
    <col min="8198" max="8198" width="15.28515625" style="160" bestFit="1" customWidth="1"/>
    <col min="8199" max="8199" width="13.85546875" style="160" bestFit="1" customWidth="1"/>
    <col min="8200" max="8202" width="7.7109375" style="160" customWidth="1"/>
    <col min="8203" max="8203" width="8.85546875" style="160" customWidth="1"/>
    <col min="8204" max="8207" width="7.7109375" style="160" customWidth="1"/>
    <col min="8208" max="8208" width="8.85546875" style="160" customWidth="1"/>
    <col min="8209" max="8211" width="7.7109375" style="160" customWidth="1"/>
    <col min="8212" max="8212" width="9.5703125" style="160" customWidth="1"/>
    <col min="8213" max="8213" width="8.85546875" style="160" customWidth="1"/>
    <col min="8214" max="8217" width="7.7109375" style="160" customWidth="1"/>
    <col min="8218" max="8218" width="9" style="160" bestFit="1" customWidth="1"/>
    <col min="8219" max="8447" width="16.5703125" style="160"/>
    <col min="8448" max="8448" width="3.7109375" style="160" customWidth="1"/>
    <col min="8449" max="8449" width="20.7109375" style="160" bestFit="1" customWidth="1"/>
    <col min="8450" max="8450" width="27.5703125" style="160" bestFit="1" customWidth="1"/>
    <col min="8451" max="8451" width="13" style="160" bestFit="1" customWidth="1"/>
    <col min="8452" max="8452" width="12.85546875" style="160" customWidth="1"/>
    <col min="8453" max="8453" width="15" style="160" bestFit="1" customWidth="1"/>
    <col min="8454" max="8454" width="15.28515625" style="160" bestFit="1" customWidth="1"/>
    <col min="8455" max="8455" width="13.85546875" style="160" bestFit="1" customWidth="1"/>
    <col min="8456" max="8458" width="7.7109375" style="160" customWidth="1"/>
    <col min="8459" max="8459" width="8.85546875" style="160" customWidth="1"/>
    <col min="8460" max="8463" width="7.7109375" style="160" customWidth="1"/>
    <col min="8464" max="8464" width="8.85546875" style="160" customWidth="1"/>
    <col min="8465" max="8467" width="7.7109375" style="160" customWidth="1"/>
    <col min="8468" max="8468" width="9.5703125" style="160" customWidth="1"/>
    <col min="8469" max="8469" width="8.85546875" style="160" customWidth="1"/>
    <col min="8470" max="8473" width="7.7109375" style="160" customWidth="1"/>
    <col min="8474" max="8474" width="9" style="160" bestFit="1" customWidth="1"/>
    <col min="8475" max="8703" width="16.5703125" style="160"/>
    <col min="8704" max="8704" width="3.7109375" style="160" customWidth="1"/>
    <col min="8705" max="8705" width="20.7109375" style="160" bestFit="1" customWidth="1"/>
    <col min="8706" max="8706" width="27.5703125" style="160" bestFit="1" customWidth="1"/>
    <col min="8707" max="8707" width="13" style="160" bestFit="1" customWidth="1"/>
    <col min="8708" max="8708" width="12.85546875" style="160" customWidth="1"/>
    <col min="8709" max="8709" width="15" style="160" bestFit="1" customWidth="1"/>
    <col min="8710" max="8710" width="15.28515625" style="160" bestFit="1" customWidth="1"/>
    <col min="8711" max="8711" width="13.85546875" style="160" bestFit="1" customWidth="1"/>
    <col min="8712" max="8714" width="7.7109375" style="160" customWidth="1"/>
    <col min="8715" max="8715" width="8.85546875" style="160" customWidth="1"/>
    <col min="8716" max="8719" width="7.7109375" style="160" customWidth="1"/>
    <col min="8720" max="8720" width="8.85546875" style="160" customWidth="1"/>
    <col min="8721" max="8723" width="7.7109375" style="160" customWidth="1"/>
    <col min="8724" max="8724" width="9.5703125" style="160" customWidth="1"/>
    <col min="8725" max="8725" width="8.85546875" style="160" customWidth="1"/>
    <col min="8726" max="8729" width="7.7109375" style="160" customWidth="1"/>
    <col min="8730" max="8730" width="9" style="160" bestFit="1" customWidth="1"/>
    <col min="8731" max="8959" width="16.5703125" style="160"/>
    <col min="8960" max="8960" width="3.7109375" style="160" customWidth="1"/>
    <col min="8961" max="8961" width="20.7109375" style="160" bestFit="1" customWidth="1"/>
    <col min="8962" max="8962" width="27.5703125" style="160" bestFit="1" customWidth="1"/>
    <col min="8963" max="8963" width="13" style="160" bestFit="1" customWidth="1"/>
    <col min="8964" max="8964" width="12.85546875" style="160" customWidth="1"/>
    <col min="8965" max="8965" width="15" style="160" bestFit="1" customWidth="1"/>
    <col min="8966" max="8966" width="15.28515625" style="160" bestFit="1" customWidth="1"/>
    <col min="8967" max="8967" width="13.85546875" style="160" bestFit="1" customWidth="1"/>
    <col min="8968" max="8970" width="7.7109375" style="160" customWidth="1"/>
    <col min="8971" max="8971" width="8.85546875" style="160" customWidth="1"/>
    <col min="8972" max="8975" width="7.7109375" style="160" customWidth="1"/>
    <col min="8976" max="8976" width="8.85546875" style="160" customWidth="1"/>
    <col min="8977" max="8979" width="7.7109375" style="160" customWidth="1"/>
    <col min="8980" max="8980" width="9.5703125" style="160" customWidth="1"/>
    <col min="8981" max="8981" width="8.85546875" style="160" customWidth="1"/>
    <col min="8982" max="8985" width="7.7109375" style="160" customWidth="1"/>
    <col min="8986" max="8986" width="9" style="160" bestFit="1" customWidth="1"/>
    <col min="8987" max="9215" width="16.5703125" style="160"/>
    <col min="9216" max="9216" width="3.7109375" style="160" customWidth="1"/>
    <col min="9217" max="9217" width="20.7109375" style="160" bestFit="1" customWidth="1"/>
    <col min="9218" max="9218" width="27.5703125" style="160" bestFit="1" customWidth="1"/>
    <col min="9219" max="9219" width="13" style="160" bestFit="1" customWidth="1"/>
    <col min="9220" max="9220" width="12.85546875" style="160" customWidth="1"/>
    <col min="9221" max="9221" width="15" style="160" bestFit="1" customWidth="1"/>
    <col min="9222" max="9222" width="15.28515625" style="160" bestFit="1" customWidth="1"/>
    <col min="9223" max="9223" width="13.85546875" style="160" bestFit="1" customWidth="1"/>
    <col min="9224" max="9226" width="7.7109375" style="160" customWidth="1"/>
    <col min="9227" max="9227" width="8.85546875" style="160" customWidth="1"/>
    <col min="9228" max="9231" width="7.7109375" style="160" customWidth="1"/>
    <col min="9232" max="9232" width="8.85546875" style="160" customWidth="1"/>
    <col min="9233" max="9235" width="7.7109375" style="160" customWidth="1"/>
    <col min="9236" max="9236" width="9.5703125" style="160" customWidth="1"/>
    <col min="9237" max="9237" width="8.85546875" style="160" customWidth="1"/>
    <col min="9238" max="9241" width="7.7109375" style="160" customWidth="1"/>
    <col min="9242" max="9242" width="9" style="160" bestFit="1" customWidth="1"/>
    <col min="9243" max="9471" width="16.5703125" style="160"/>
    <col min="9472" max="9472" width="3.7109375" style="160" customWidth="1"/>
    <col min="9473" max="9473" width="20.7109375" style="160" bestFit="1" customWidth="1"/>
    <col min="9474" max="9474" width="27.5703125" style="160" bestFit="1" customWidth="1"/>
    <col min="9475" max="9475" width="13" style="160" bestFit="1" customWidth="1"/>
    <col min="9476" max="9476" width="12.85546875" style="160" customWidth="1"/>
    <col min="9477" max="9477" width="15" style="160" bestFit="1" customWidth="1"/>
    <col min="9478" max="9478" width="15.28515625" style="160" bestFit="1" customWidth="1"/>
    <col min="9479" max="9479" width="13.85546875" style="160" bestFit="1" customWidth="1"/>
    <col min="9480" max="9482" width="7.7109375" style="160" customWidth="1"/>
    <col min="9483" max="9483" width="8.85546875" style="160" customWidth="1"/>
    <col min="9484" max="9487" width="7.7109375" style="160" customWidth="1"/>
    <col min="9488" max="9488" width="8.85546875" style="160" customWidth="1"/>
    <col min="9489" max="9491" width="7.7109375" style="160" customWidth="1"/>
    <col min="9492" max="9492" width="9.5703125" style="160" customWidth="1"/>
    <col min="9493" max="9493" width="8.85546875" style="160" customWidth="1"/>
    <col min="9494" max="9497" width="7.7109375" style="160" customWidth="1"/>
    <col min="9498" max="9498" width="9" style="160" bestFit="1" customWidth="1"/>
    <col min="9499" max="9727" width="16.5703125" style="160"/>
    <col min="9728" max="9728" width="3.7109375" style="160" customWidth="1"/>
    <col min="9729" max="9729" width="20.7109375" style="160" bestFit="1" customWidth="1"/>
    <col min="9730" max="9730" width="27.5703125" style="160" bestFit="1" customWidth="1"/>
    <col min="9731" max="9731" width="13" style="160" bestFit="1" customWidth="1"/>
    <col min="9732" max="9732" width="12.85546875" style="160" customWidth="1"/>
    <col min="9733" max="9733" width="15" style="160" bestFit="1" customWidth="1"/>
    <col min="9734" max="9734" width="15.28515625" style="160" bestFit="1" customWidth="1"/>
    <col min="9735" max="9735" width="13.85546875" style="160" bestFit="1" customWidth="1"/>
    <col min="9736" max="9738" width="7.7109375" style="160" customWidth="1"/>
    <col min="9739" max="9739" width="8.85546875" style="160" customWidth="1"/>
    <col min="9740" max="9743" width="7.7109375" style="160" customWidth="1"/>
    <col min="9744" max="9744" width="8.85546875" style="160" customWidth="1"/>
    <col min="9745" max="9747" width="7.7109375" style="160" customWidth="1"/>
    <col min="9748" max="9748" width="9.5703125" style="160" customWidth="1"/>
    <col min="9749" max="9749" width="8.85546875" style="160" customWidth="1"/>
    <col min="9750" max="9753" width="7.7109375" style="160" customWidth="1"/>
    <col min="9754" max="9754" width="9" style="160" bestFit="1" customWidth="1"/>
    <col min="9755" max="9983" width="16.5703125" style="160"/>
    <col min="9984" max="9984" width="3.7109375" style="160" customWidth="1"/>
    <col min="9985" max="9985" width="20.7109375" style="160" bestFit="1" customWidth="1"/>
    <col min="9986" max="9986" width="27.5703125" style="160" bestFit="1" customWidth="1"/>
    <col min="9987" max="9987" width="13" style="160" bestFit="1" customWidth="1"/>
    <col min="9988" max="9988" width="12.85546875" style="160" customWidth="1"/>
    <col min="9989" max="9989" width="15" style="160" bestFit="1" customWidth="1"/>
    <col min="9990" max="9990" width="15.28515625" style="160" bestFit="1" customWidth="1"/>
    <col min="9991" max="9991" width="13.85546875" style="160" bestFit="1" customWidth="1"/>
    <col min="9992" max="9994" width="7.7109375" style="160" customWidth="1"/>
    <col min="9995" max="9995" width="8.85546875" style="160" customWidth="1"/>
    <col min="9996" max="9999" width="7.7109375" style="160" customWidth="1"/>
    <col min="10000" max="10000" width="8.85546875" style="160" customWidth="1"/>
    <col min="10001" max="10003" width="7.7109375" style="160" customWidth="1"/>
    <col min="10004" max="10004" width="9.5703125" style="160" customWidth="1"/>
    <col min="10005" max="10005" width="8.85546875" style="160" customWidth="1"/>
    <col min="10006" max="10009" width="7.7109375" style="160" customWidth="1"/>
    <col min="10010" max="10010" width="9" style="160" bestFit="1" customWidth="1"/>
    <col min="10011" max="10239" width="16.5703125" style="160"/>
    <col min="10240" max="10240" width="3.7109375" style="160" customWidth="1"/>
    <col min="10241" max="10241" width="20.7109375" style="160" bestFit="1" customWidth="1"/>
    <col min="10242" max="10242" width="27.5703125" style="160" bestFit="1" customWidth="1"/>
    <col min="10243" max="10243" width="13" style="160" bestFit="1" customWidth="1"/>
    <col min="10244" max="10244" width="12.85546875" style="160" customWidth="1"/>
    <col min="10245" max="10245" width="15" style="160" bestFit="1" customWidth="1"/>
    <col min="10246" max="10246" width="15.28515625" style="160" bestFit="1" customWidth="1"/>
    <col min="10247" max="10247" width="13.85546875" style="160" bestFit="1" customWidth="1"/>
    <col min="10248" max="10250" width="7.7109375" style="160" customWidth="1"/>
    <col min="10251" max="10251" width="8.85546875" style="160" customWidth="1"/>
    <col min="10252" max="10255" width="7.7109375" style="160" customWidth="1"/>
    <col min="10256" max="10256" width="8.85546875" style="160" customWidth="1"/>
    <col min="10257" max="10259" width="7.7109375" style="160" customWidth="1"/>
    <col min="10260" max="10260" width="9.5703125" style="160" customWidth="1"/>
    <col min="10261" max="10261" width="8.85546875" style="160" customWidth="1"/>
    <col min="10262" max="10265" width="7.7109375" style="160" customWidth="1"/>
    <col min="10266" max="10266" width="9" style="160" bestFit="1" customWidth="1"/>
    <col min="10267" max="10495" width="16.5703125" style="160"/>
    <col min="10496" max="10496" width="3.7109375" style="160" customWidth="1"/>
    <col min="10497" max="10497" width="20.7109375" style="160" bestFit="1" customWidth="1"/>
    <col min="10498" max="10498" width="27.5703125" style="160" bestFit="1" customWidth="1"/>
    <col min="10499" max="10499" width="13" style="160" bestFit="1" customWidth="1"/>
    <col min="10500" max="10500" width="12.85546875" style="160" customWidth="1"/>
    <col min="10501" max="10501" width="15" style="160" bestFit="1" customWidth="1"/>
    <col min="10502" max="10502" width="15.28515625" style="160" bestFit="1" customWidth="1"/>
    <col min="10503" max="10503" width="13.85546875" style="160" bestFit="1" customWidth="1"/>
    <col min="10504" max="10506" width="7.7109375" style="160" customWidth="1"/>
    <col min="10507" max="10507" width="8.85546875" style="160" customWidth="1"/>
    <col min="10508" max="10511" width="7.7109375" style="160" customWidth="1"/>
    <col min="10512" max="10512" width="8.85546875" style="160" customWidth="1"/>
    <col min="10513" max="10515" width="7.7109375" style="160" customWidth="1"/>
    <col min="10516" max="10516" width="9.5703125" style="160" customWidth="1"/>
    <col min="10517" max="10517" width="8.85546875" style="160" customWidth="1"/>
    <col min="10518" max="10521" width="7.7109375" style="160" customWidth="1"/>
    <col min="10522" max="10522" width="9" style="160" bestFit="1" customWidth="1"/>
    <col min="10523" max="10751" width="16.5703125" style="160"/>
    <col min="10752" max="10752" width="3.7109375" style="160" customWidth="1"/>
    <col min="10753" max="10753" width="20.7109375" style="160" bestFit="1" customWidth="1"/>
    <col min="10754" max="10754" width="27.5703125" style="160" bestFit="1" customWidth="1"/>
    <col min="10755" max="10755" width="13" style="160" bestFit="1" customWidth="1"/>
    <col min="10756" max="10756" width="12.85546875" style="160" customWidth="1"/>
    <col min="10757" max="10757" width="15" style="160" bestFit="1" customWidth="1"/>
    <col min="10758" max="10758" width="15.28515625" style="160" bestFit="1" customWidth="1"/>
    <col min="10759" max="10759" width="13.85546875" style="160" bestFit="1" customWidth="1"/>
    <col min="10760" max="10762" width="7.7109375" style="160" customWidth="1"/>
    <col min="10763" max="10763" width="8.85546875" style="160" customWidth="1"/>
    <col min="10764" max="10767" width="7.7109375" style="160" customWidth="1"/>
    <col min="10768" max="10768" width="8.85546875" style="160" customWidth="1"/>
    <col min="10769" max="10771" width="7.7109375" style="160" customWidth="1"/>
    <col min="10772" max="10772" width="9.5703125" style="160" customWidth="1"/>
    <col min="10773" max="10773" width="8.85546875" style="160" customWidth="1"/>
    <col min="10774" max="10777" width="7.7109375" style="160" customWidth="1"/>
    <col min="10778" max="10778" width="9" style="160" bestFit="1" customWidth="1"/>
    <col min="10779" max="11007" width="16.5703125" style="160"/>
    <col min="11008" max="11008" width="3.7109375" style="160" customWidth="1"/>
    <col min="11009" max="11009" width="20.7109375" style="160" bestFit="1" customWidth="1"/>
    <col min="11010" max="11010" width="27.5703125" style="160" bestFit="1" customWidth="1"/>
    <col min="11011" max="11011" width="13" style="160" bestFit="1" customWidth="1"/>
    <col min="11012" max="11012" width="12.85546875" style="160" customWidth="1"/>
    <col min="11013" max="11013" width="15" style="160" bestFit="1" customWidth="1"/>
    <col min="11014" max="11014" width="15.28515625" style="160" bestFit="1" customWidth="1"/>
    <col min="11015" max="11015" width="13.85546875" style="160" bestFit="1" customWidth="1"/>
    <col min="11016" max="11018" width="7.7109375" style="160" customWidth="1"/>
    <col min="11019" max="11019" width="8.85546875" style="160" customWidth="1"/>
    <col min="11020" max="11023" width="7.7109375" style="160" customWidth="1"/>
    <col min="11024" max="11024" width="8.85546875" style="160" customWidth="1"/>
    <col min="11025" max="11027" width="7.7109375" style="160" customWidth="1"/>
    <col min="11028" max="11028" width="9.5703125" style="160" customWidth="1"/>
    <col min="11029" max="11029" width="8.85546875" style="160" customWidth="1"/>
    <col min="11030" max="11033" width="7.7109375" style="160" customWidth="1"/>
    <col min="11034" max="11034" width="9" style="160" bestFit="1" customWidth="1"/>
    <col min="11035" max="11263" width="16.5703125" style="160"/>
    <col min="11264" max="11264" width="3.7109375" style="160" customWidth="1"/>
    <col min="11265" max="11265" width="20.7109375" style="160" bestFit="1" customWidth="1"/>
    <col min="11266" max="11266" width="27.5703125" style="160" bestFit="1" customWidth="1"/>
    <col min="11267" max="11267" width="13" style="160" bestFit="1" customWidth="1"/>
    <col min="11268" max="11268" width="12.85546875" style="160" customWidth="1"/>
    <col min="11269" max="11269" width="15" style="160" bestFit="1" customWidth="1"/>
    <col min="11270" max="11270" width="15.28515625" style="160" bestFit="1" customWidth="1"/>
    <col min="11271" max="11271" width="13.85546875" style="160" bestFit="1" customWidth="1"/>
    <col min="11272" max="11274" width="7.7109375" style="160" customWidth="1"/>
    <col min="11275" max="11275" width="8.85546875" style="160" customWidth="1"/>
    <col min="11276" max="11279" width="7.7109375" style="160" customWidth="1"/>
    <col min="11280" max="11280" width="8.85546875" style="160" customWidth="1"/>
    <col min="11281" max="11283" width="7.7109375" style="160" customWidth="1"/>
    <col min="11284" max="11284" width="9.5703125" style="160" customWidth="1"/>
    <col min="11285" max="11285" width="8.85546875" style="160" customWidth="1"/>
    <col min="11286" max="11289" width="7.7109375" style="160" customWidth="1"/>
    <col min="11290" max="11290" width="9" style="160" bestFit="1" customWidth="1"/>
    <col min="11291" max="11519" width="16.5703125" style="160"/>
    <col min="11520" max="11520" width="3.7109375" style="160" customWidth="1"/>
    <col min="11521" max="11521" width="20.7109375" style="160" bestFit="1" customWidth="1"/>
    <col min="11522" max="11522" width="27.5703125" style="160" bestFit="1" customWidth="1"/>
    <col min="11523" max="11523" width="13" style="160" bestFit="1" customWidth="1"/>
    <col min="11524" max="11524" width="12.85546875" style="160" customWidth="1"/>
    <col min="11525" max="11525" width="15" style="160" bestFit="1" customWidth="1"/>
    <col min="11526" max="11526" width="15.28515625" style="160" bestFit="1" customWidth="1"/>
    <col min="11527" max="11527" width="13.85546875" style="160" bestFit="1" customWidth="1"/>
    <col min="11528" max="11530" width="7.7109375" style="160" customWidth="1"/>
    <col min="11531" max="11531" width="8.85546875" style="160" customWidth="1"/>
    <col min="11532" max="11535" width="7.7109375" style="160" customWidth="1"/>
    <col min="11536" max="11536" width="8.85546875" style="160" customWidth="1"/>
    <col min="11537" max="11539" width="7.7109375" style="160" customWidth="1"/>
    <col min="11540" max="11540" width="9.5703125" style="160" customWidth="1"/>
    <col min="11541" max="11541" width="8.85546875" style="160" customWidth="1"/>
    <col min="11542" max="11545" width="7.7109375" style="160" customWidth="1"/>
    <col min="11546" max="11546" width="9" style="160" bestFit="1" customWidth="1"/>
    <col min="11547" max="11775" width="16.5703125" style="160"/>
    <col min="11776" max="11776" width="3.7109375" style="160" customWidth="1"/>
    <col min="11777" max="11777" width="20.7109375" style="160" bestFit="1" customWidth="1"/>
    <col min="11778" max="11778" width="27.5703125" style="160" bestFit="1" customWidth="1"/>
    <col min="11779" max="11779" width="13" style="160" bestFit="1" customWidth="1"/>
    <col min="11780" max="11780" width="12.85546875" style="160" customWidth="1"/>
    <col min="11781" max="11781" width="15" style="160" bestFit="1" customWidth="1"/>
    <col min="11782" max="11782" width="15.28515625" style="160" bestFit="1" customWidth="1"/>
    <col min="11783" max="11783" width="13.85546875" style="160" bestFit="1" customWidth="1"/>
    <col min="11784" max="11786" width="7.7109375" style="160" customWidth="1"/>
    <col min="11787" max="11787" width="8.85546875" style="160" customWidth="1"/>
    <col min="11788" max="11791" width="7.7109375" style="160" customWidth="1"/>
    <col min="11792" max="11792" width="8.85546875" style="160" customWidth="1"/>
    <col min="11793" max="11795" width="7.7109375" style="160" customWidth="1"/>
    <col min="11796" max="11796" width="9.5703125" style="160" customWidth="1"/>
    <col min="11797" max="11797" width="8.85546875" style="160" customWidth="1"/>
    <col min="11798" max="11801" width="7.7109375" style="160" customWidth="1"/>
    <col min="11802" max="11802" width="9" style="160" bestFit="1" customWidth="1"/>
    <col min="11803" max="12031" width="16.5703125" style="160"/>
    <col min="12032" max="12032" width="3.7109375" style="160" customWidth="1"/>
    <col min="12033" max="12033" width="20.7109375" style="160" bestFit="1" customWidth="1"/>
    <col min="12034" max="12034" width="27.5703125" style="160" bestFit="1" customWidth="1"/>
    <col min="12035" max="12035" width="13" style="160" bestFit="1" customWidth="1"/>
    <col min="12036" max="12036" width="12.85546875" style="160" customWidth="1"/>
    <col min="12037" max="12037" width="15" style="160" bestFit="1" customWidth="1"/>
    <col min="12038" max="12038" width="15.28515625" style="160" bestFit="1" customWidth="1"/>
    <col min="12039" max="12039" width="13.85546875" style="160" bestFit="1" customWidth="1"/>
    <col min="12040" max="12042" width="7.7109375" style="160" customWidth="1"/>
    <col min="12043" max="12043" width="8.85546875" style="160" customWidth="1"/>
    <col min="12044" max="12047" width="7.7109375" style="160" customWidth="1"/>
    <col min="12048" max="12048" width="8.85546875" style="160" customWidth="1"/>
    <col min="12049" max="12051" width="7.7109375" style="160" customWidth="1"/>
    <col min="12052" max="12052" width="9.5703125" style="160" customWidth="1"/>
    <col min="12053" max="12053" width="8.85546875" style="160" customWidth="1"/>
    <col min="12054" max="12057" width="7.7109375" style="160" customWidth="1"/>
    <col min="12058" max="12058" width="9" style="160" bestFit="1" customWidth="1"/>
    <col min="12059" max="12287" width="16.5703125" style="160"/>
    <col min="12288" max="12288" width="3.7109375" style="160" customWidth="1"/>
    <col min="12289" max="12289" width="20.7109375" style="160" bestFit="1" customWidth="1"/>
    <col min="12290" max="12290" width="27.5703125" style="160" bestFit="1" customWidth="1"/>
    <col min="12291" max="12291" width="13" style="160" bestFit="1" customWidth="1"/>
    <col min="12292" max="12292" width="12.85546875" style="160" customWidth="1"/>
    <col min="12293" max="12293" width="15" style="160" bestFit="1" customWidth="1"/>
    <col min="12294" max="12294" width="15.28515625" style="160" bestFit="1" customWidth="1"/>
    <col min="12295" max="12295" width="13.85546875" style="160" bestFit="1" customWidth="1"/>
    <col min="12296" max="12298" width="7.7109375" style="160" customWidth="1"/>
    <col min="12299" max="12299" width="8.85546875" style="160" customWidth="1"/>
    <col min="12300" max="12303" width="7.7109375" style="160" customWidth="1"/>
    <col min="12304" max="12304" width="8.85546875" style="160" customWidth="1"/>
    <col min="12305" max="12307" width="7.7109375" style="160" customWidth="1"/>
    <col min="12308" max="12308" width="9.5703125" style="160" customWidth="1"/>
    <col min="12309" max="12309" width="8.85546875" style="160" customWidth="1"/>
    <col min="12310" max="12313" width="7.7109375" style="160" customWidth="1"/>
    <col min="12314" max="12314" width="9" style="160" bestFit="1" customWidth="1"/>
    <col min="12315" max="12543" width="16.5703125" style="160"/>
    <col min="12544" max="12544" width="3.7109375" style="160" customWidth="1"/>
    <col min="12545" max="12545" width="20.7109375" style="160" bestFit="1" customWidth="1"/>
    <col min="12546" max="12546" width="27.5703125" style="160" bestFit="1" customWidth="1"/>
    <col min="12547" max="12547" width="13" style="160" bestFit="1" customWidth="1"/>
    <col min="12548" max="12548" width="12.85546875" style="160" customWidth="1"/>
    <col min="12549" max="12549" width="15" style="160" bestFit="1" customWidth="1"/>
    <col min="12550" max="12550" width="15.28515625" style="160" bestFit="1" customWidth="1"/>
    <col min="12551" max="12551" width="13.85546875" style="160" bestFit="1" customWidth="1"/>
    <col min="12552" max="12554" width="7.7109375" style="160" customWidth="1"/>
    <col min="12555" max="12555" width="8.85546875" style="160" customWidth="1"/>
    <col min="12556" max="12559" width="7.7109375" style="160" customWidth="1"/>
    <col min="12560" max="12560" width="8.85546875" style="160" customWidth="1"/>
    <col min="12561" max="12563" width="7.7109375" style="160" customWidth="1"/>
    <col min="12564" max="12564" width="9.5703125" style="160" customWidth="1"/>
    <col min="12565" max="12565" width="8.85546875" style="160" customWidth="1"/>
    <col min="12566" max="12569" width="7.7109375" style="160" customWidth="1"/>
    <col min="12570" max="12570" width="9" style="160" bestFit="1" customWidth="1"/>
    <col min="12571" max="12799" width="16.5703125" style="160"/>
    <col min="12800" max="12800" width="3.7109375" style="160" customWidth="1"/>
    <col min="12801" max="12801" width="20.7109375" style="160" bestFit="1" customWidth="1"/>
    <col min="12802" max="12802" width="27.5703125" style="160" bestFit="1" customWidth="1"/>
    <col min="12803" max="12803" width="13" style="160" bestFit="1" customWidth="1"/>
    <col min="12804" max="12804" width="12.85546875" style="160" customWidth="1"/>
    <col min="12805" max="12805" width="15" style="160" bestFit="1" customWidth="1"/>
    <col min="12806" max="12806" width="15.28515625" style="160" bestFit="1" customWidth="1"/>
    <col min="12807" max="12807" width="13.85546875" style="160" bestFit="1" customWidth="1"/>
    <col min="12808" max="12810" width="7.7109375" style="160" customWidth="1"/>
    <col min="12811" max="12811" width="8.85546875" style="160" customWidth="1"/>
    <col min="12812" max="12815" width="7.7109375" style="160" customWidth="1"/>
    <col min="12816" max="12816" width="8.85546875" style="160" customWidth="1"/>
    <col min="12817" max="12819" width="7.7109375" style="160" customWidth="1"/>
    <col min="12820" max="12820" width="9.5703125" style="160" customWidth="1"/>
    <col min="12821" max="12821" width="8.85546875" style="160" customWidth="1"/>
    <col min="12822" max="12825" width="7.7109375" style="160" customWidth="1"/>
    <col min="12826" max="12826" width="9" style="160" bestFit="1" customWidth="1"/>
    <col min="12827" max="13055" width="16.5703125" style="160"/>
    <col min="13056" max="13056" width="3.7109375" style="160" customWidth="1"/>
    <col min="13057" max="13057" width="20.7109375" style="160" bestFit="1" customWidth="1"/>
    <col min="13058" max="13058" width="27.5703125" style="160" bestFit="1" customWidth="1"/>
    <col min="13059" max="13059" width="13" style="160" bestFit="1" customWidth="1"/>
    <col min="13060" max="13060" width="12.85546875" style="160" customWidth="1"/>
    <col min="13061" max="13061" width="15" style="160" bestFit="1" customWidth="1"/>
    <col min="13062" max="13062" width="15.28515625" style="160" bestFit="1" customWidth="1"/>
    <col min="13063" max="13063" width="13.85546875" style="160" bestFit="1" customWidth="1"/>
    <col min="13064" max="13066" width="7.7109375" style="160" customWidth="1"/>
    <col min="13067" max="13067" width="8.85546875" style="160" customWidth="1"/>
    <col min="13068" max="13071" width="7.7109375" style="160" customWidth="1"/>
    <col min="13072" max="13072" width="8.85546875" style="160" customWidth="1"/>
    <col min="13073" max="13075" width="7.7109375" style="160" customWidth="1"/>
    <col min="13076" max="13076" width="9.5703125" style="160" customWidth="1"/>
    <col min="13077" max="13077" width="8.85546875" style="160" customWidth="1"/>
    <col min="13078" max="13081" width="7.7109375" style="160" customWidth="1"/>
    <col min="13082" max="13082" width="9" style="160" bestFit="1" customWidth="1"/>
    <col min="13083" max="13311" width="16.5703125" style="160"/>
    <col min="13312" max="13312" width="3.7109375" style="160" customWidth="1"/>
    <col min="13313" max="13313" width="20.7109375" style="160" bestFit="1" customWidth="1"/>
    <col min="13314" max="13314" width="27.5703125" style="160" bestFit="1" customWidth="1"/>
    <col min="13315" max="13315" width="13" style="160" bestFit="1" customWidth="1"/>
    <col min="13316" max="13316" width="12.85546875" style="160" customWidth="1"/>
    <col min="13317" max="13317" width="15" style="160" bestFit="1" customWidth="1"/>
    <col min="13318" max="13318" width="15.28515625" style="160" bestFit="1" customWidth="1"/>
    <col min="13319" max="13319" width="13.85546875" style="160" bestFit="1" customWidth="1"/>
    <col min="13320" max="13322" width="7.7109375" style="160" customWidth="1"/>
    <col min="13323" max="13323" width="8.85546875" style="160" customWidth="1"/>
    <col min="13324" max="13327" width="7.7109375" style="160" customWidth="1"/>
    <col min="13328" max="13328" width="8.85546875" style="160" customWidth="1"/>
    <col min="13329" max="13331" width="7.7109375" style="160" customWidth="1"/>
    <col min="13332" max="13332" width="9.5703125" style="160" customWidth="1"/>
    <col min="13333" max="13333" width="8.85546875" style="160" customWidth="1"/>
    <col min="13334" max="13337" width="7.7109375" style="160" customWidth="1"/>
    <col min="13338" max="13338" width="9" style="160" bestFit="1" customWidth="1"/>
    <col min="13339" max="13567" width="16.5703125" style="160"/>
    <col min="13568" max="13568" width="3.7109375" style="160" customWidth="1"/>
    <col min="13569" max="13569" width="20.7109375" style="160" bestFit="1" customWidth="1"/>
    <col min="13570" max="13570" width="27.5703125" style="160" bestFit="1" customWidth="1"/>
    <col min="13571" max="13571" width="13" style="160" bestFit="1" customWidth="1"/>
    <col min="13572" max="13572" width="12.85546875" style="160" customWidth="1"/>
    <col min="13573" max="13573" width="15" style="160" bestFit="1" customWidth="1"/>
    <col min="13574" max="13574" width="15.28515625" style="160" bestFit="1" customWidth="1"/>
    <col min="13575" max="13575" width="13.85546875" style="160" bestFit="1" customWidth="1"/>
    <col min="13576" max="13578" width="7.7109375" style="160" customWidth="1"/>
    <col min="13579" max="13579" width="8.85546875" style="160" customWidth="1"/>
    <col min="13580" max="13583" width="7.7109375" style="160" customWidth="1"/>
    <col min="13584" max="13584" width="8.85546875" style="160" customWidth="1"/>
    <col min="13585" max="13587" width="7.7109375" style="160" customWidth="1"/>
    <col min="13588" max="13588" width="9.5703125" style="160" customWidth="1"/>
    <col min="13589" max="13589" width="8.85546875" style="160" customWidth="1"/>
    <col min="13590" max="13593" width="7.7109375" style="160" customWidth="1"/>
    <col min="13594" max="13594" width="9" style="160" bestFit="1" customWidth="1"/>
    <col min="13595" max="13823" width="16.5703125" style="160"/>
    <col min="13824" max="13824" width="3.7109375" style="160" customWidth="1"/>
    <col min="13825" max="13825" width="20.7109375" style="160" bestFit="1" customWidth="1"/>
    <col min="13826" max="13826" width="27.5703125" style="160" bestFit="1" customWidth="1"/>
    <col min="13827" max="13827" width="13" style="160" bestFit="1" customWidth="1"/>
    <col min="13828" max="13828" width="12.85546875" style="160" customWidth="1"/>
    <col min="13829" max="13829" width="15" style="160" bestFit="1" customWidth="1"/>
    <col min="13830" max="13830" width="15.28515625" style="160" bestFit="1" customWidth="1"/>
    <col min="13831" max="13831" width="13.85546875" style="160" bestFit="1" customWidth="1"/>
    <col min="13832" max="13834" width="7.7109375" style="160" customWidth="1"/>
    <col min="13835" max="13835" width="8.85546875" style="160" customWidth="1"/>
    <col min="13836" max="13839" width="7.7109375" style="160" customWidth="1"/>
    <col min="13840" max="13840" width="8.85546875" style="160" customWidth="1"/>
    <col min="13841" max="13843" width="7.7109375" style="160" customWidth="1"/>
    <col min="13844" max="13844" width="9.5703125" style="160" customWidth="1"/>
    <col min="13845" max="13845" width="8.85546875" style="160" customWidth="1"/>
    <col min="13846" max="13849" width="7.7109375" style="160" customWidth="1"/>
    <col min="13850" max="13850" width="9" style="160" bestFit="1" customWidth="1"/>
    <col min="13851" max="14079" width="16.5703125" style="160"/>
    <col min="14080" max="14080" width="3.7109375" style="160" customWidth="1"/>
    <col min="14081" max="14081" width="20.7109375" style="160" bestFit="1" customWidth="1"/>
    <col min="14082" max="14082" width="27.5703125" style="160" bestFit="1" customWidth="1"/>
    <col min="14083" max="14083" width="13" style="160" bestFit="1" customWidth="1"/>
    <col min="14084" max="14084" width="12.85546875" style="160" customWidth="1"/>
    <col min="14085" max="14085" width="15" style="160" bestFit="1" customWidth="1"/>
    <col min="14086" max="14086" width="15.28515625" style="160" bestFit="1" customWidth="1"/>
    <col min="14087" max="14087" width="13.85546875" style="160" bestFit="1" customWidth="1"/>
    <col min="14088" max="14090" width="7.7109375" style="160" customWidth="1"/>
    <col min="14091" max="14091" width="8.85546875" style="160" customWidth="1"/>
    <col min="14092" max="14095" width="7.7109375" style="160" customWidth="1"/>
    <col min="14096" max="14096" width="8.85546875" style="160" customWidth="1"/>
    <col min="14097" max="14099" width="7.7109375" style="160" customWidth="1"/>
    <col min="14100" max="14100" width="9.5703125" style="160" customWidth="1"/>
    <col min="14101" max="14101" width="8.85546875" style="160" customWidth="1"/>
    <col min="14102" max="14105" width="7.7109375" style="160" customWidth="1"/>
    <col min="14106" max="14106" width="9" style="160" bestFit="1" customWidth="1"/>
    <col min="14107" max="14335" width="16.5703125" style="160"/>
    <col min="14336" max="14336" width="3.7109375" style="160" customWidth="1"/>
    <col min="14337" max="14337" width="20.7109375" style="160" bestFit="1" customWidth="1"/>
    <col min="14338" max="14338" width="27.5703125" style="160" bestFit="1" customWidth="1"/>
    <col min="14339" max="14339" width="13" style="160" bestFit="1" customWidth="1"/>
    <col min="14340" max="14340" width="12.85546875" style="160" customWidth="1"/>
    <col min="14341" max="14341" width="15" style="160" bestFit="1" customWidth="1"/>
    <col min="14342" max="14342" width="15.28515625" style="160" bestFit="1" customWidth="1"/>
    <col min="14343" max="14343" width="13.85546875" style="160" bestFit="1" customWidth="1"/>
    <col min="14344" max="14346" width="7.7109375" style="160" customWidth="1"/>
    <col min="14347" max="14347" width="8.85546875" style="160" customWidth="1"/>
    <col min="14348" max="14351" width="7.7109375" style="160" customWidth="1"/>
    <col min="14352" max="14352" width="8.85546875" style="160" customWidth="1"/>
    <col min="14353" max="14355" width="7.7109375" style="160" customWidth="1"/>
    <col min="14356" max="14356" width="9.5703125" style="160" customWidth="1"/>
    <col min="14357" max="14357" width="8.85546875" style="160" customWidth="1"/>
    <col min="14358" max="14361" width="7.7109375" style="160" customWidth="1"/>
    <col min="14362" max="14362" width="9" style="160" bestFit="1" customWidth="1"/>
    <col min="14363" max="14591" width="16.5703125" style="160"/>
    <col min="14592" max="14592" width="3.7109375" style="160" customWidth="1"/>
    <col min="14593" max="14593" width="20.7109375" style="160" bestFit="1" customWidth="1"/>
    <col min="14594" max="14594" width="27.5703125" style="160" bestFit="1" customWidth="1"/>
    <col min="14595" max="14595" width="13" style="160" bestFit="1" customWidth="1"/>
    <col min="14596" max="14596" width="12.85546875" style="160" customWidth="1"/>
    <col min="14597" max="14597" width="15" style="160" bestFit="1" customWidth="1"/>
    <col min="14598" max="14598" width="15.28515625" style="160" bestFit="1" customWidth="1"/>
    <col min="14599" max="14599" width="13.85546875" style="160" bestFit="1" customWidth="1"/>
    <col min="14600" max="14602" width="7.7109375" style="160" customWidth="1"/>
    <col min="14603" max="14603" width="8.85546875" style="160" customWidth="1"/>
    <col min="14604" max="14607" width="7.7109375" style="160" customWidth="1"/>
    <col min="14608" max="14608" width="8.85546875" style="160" customWidth="1"/>
    <col min="14609" max="14611" width="7.7109375" style="160" customWidth="1"/>
    <col min="14612" max="14612" width="9.5703125" style="160" customWidth="1"/>
    <col min="14613" max="14613" width="8.85546875" style="160" customWidth="1"/>
    <col min="14614" max="14617" width="7.7109375" style="160" customWidth="1"/>
    <col min="14618" max="14618" width="9" style="160" bestFit="1" customWidth="1"/>
    <col min="14619" max="14847" width="16.5703125" style="160"/>
    <col min="14848" max="14848" width="3.7109375" style="160" customWidth="1"/>
    <col min="14849" max="14849" width="20.7109375" style="160" bestFit="1" customWidth="1"/>
    <col min="14850" max="14850" width="27.5703125" style="160" bestFit="1" customWidth="1"/>
    <col min="14851" max="14851" width="13" style="160" bestFit="1" customWidth="1"/>
    <col min="14852" max="14852" width="12.85546875" style="160" customWidth="1"/>
    <col min="14853" max="14853" width="15" style="160" bestFit="1" customWidth="1"/>
    <col min="14854" max="14854" width="15.28515625" style="160" bestFit="1" customWidth="1"/>
    <col min="14855" max="14855" width="13.85546875" style="160" bestFit="1" customWidth="1"/>
    <col min="14856" max="14858" width="7.7109375" style="160" customWidth="1"/>
    <col min="14859" max="14859" width="8.85546875" style="160" customWidth="1"/>
    <col min="14860" max="14863" width="7.7109375" style="160" customWidth="1"/>
    <col min="14864" max="14864" width="8.85546875" style="160" customWidth="1"/>
    <col min="14865" max="14867" width="7.7109375" style="160" customWidth="1"/>
    <col min="14868" max="14868" width="9.5703125" style="160" customWidth="1"/>
    <col min="14869" max="14869" width="8.85546875" style="160" customWidth="1"/>
    <col min="14870" max="14873" width="7.7109375" style="160" customWidth="1"/>
    <col min="14874" max="14874" width="9" style="160" bestFit="1" customWidth="1"/>
    <col min="14875" max="15103" width="16.5703125" style="160"/>
    <col min="15104" max="15104" width="3.7109375" style="160" customWidth="1"/>
    <col min="15105" max="15105" width="20.7109375" style="160" bestFit="1" customWidth="1"/>
    <col min="15106" max="15106" width="27.5703125" style="160" bestFit="1" customWidth="1"/>
    <col min="15107" max="15107" width="13" style="160" bestFit="1" customWidth="1"/>
    <col min="15108" max="15108" width="12.85546875" style="160" customWidth="1"/>
    <col min="15109" max="15109" width="15" style="160" bestFit="1" customWidth="1"/>
    <col min="15110" max="15110" width="15.28515625" style="160" bestFit="1" customWidth="1"/>
    <col min="15111" max="15111" width="13.85546875" style="160" bestFit="1" customWidth="1"/>
    <col min="15112" max="15114" width="7.7109375" style="160" customWidth="1"/>
    <col min="15115" max="15115" width="8.85546875" style="160" customWidth="1"/>
    <col min="15116" max="15119" width="7.7109375" style="160" customWidth="1"/>
    <col min="15120" max="15120" width="8.85546875" style="160" customWidth="1"/>
    <col min="15121" max="15123" width="7.7109375" style="160" customWidth="1"/>
    <col min="15124" max="15124" width="9.5703125" style="160" customWidth="1"/>
    <col min="15125" max="15125" width="8.85546875" style="160" customWidth="1"/>
    <col min="15126" max="15129" width="7.7109375" style="160" customWidth="1"/>
    <col min="15130" max="15130" width="9" style="160" bestFit="1" customWidth="1"/>
    <col min="15131" max="15359" width="16.5703125" style="160"/>
    <col min="15360" max="15360" width="3.7109375" style="160" customWidth="1"/>
    <col min="15361" max="15361" width="20.7109375" style="160" bestFit="1" customWidth="1"/>
    <col min="15362" max="15362" width="27.5703125" style="160" bestFit="1" customWidth="1"/>
    <col min="15363" max="15363" width="13" style="160" bestFit="1" customWidth="1"/>
    <col min="15364" max="15364" width="12.85546875" style="160" customWidth="1"/>
    <col min="15365" max="15365" width="15" style="160" bestFit="1" customWidth="1"/>
    <col min="15366" max="15366" width="15.28515625" style="160" bestFit="1" customWidth="1"/>
    <col min="15367" max="15367" width="13.85546875" style="160" bestFit="1" customWidth="1"/>
    <col min="15368" max="15370" width="7.7109375" style="160" customWidth="1"/>
    <col min="15371" max="15371" width="8.85546875" style="160" customWidth="1"/>
    <col min="15372" max="15375" width="7.7109375" style="160" customWidth="1"/>
    <col min="15376" max="15376" width="8.85546875" style="160" customWidth="1"/>
    <col min="15377" max="15379" width="7.7109375" style="160" customWidth="1"/>
    <col min="15380" max="15380" width="9.5703125" style="160" customWidth="1"/>
    <col min="15381" max="15381" width="8.85546875" style="160" customWidth="1"/>
    <col min="15382" max="15385" width="7.7109375" style="160" customWidth="1"/>
    <col min="15386" max="15386" width="9" style="160" bestFit="1" customWidth="1"/>
    <col min="15387" max="15615" width="16.5703125" style="160"/>
    <col min="15616" max="15616" width="3.7109375" style="160" customWidth="1"/>
    <col min="15617" max="15617" width="20.7109375" style="160" bestFit="1" customWidth="1"/>
    <col min="15618" max="15618" width="27.5703125" style="160" bestFit="1" customWidth="1"/>
    <col min="15619" max="15619" width="13" style="160" bestFit="1" customWidth="1"/>
    <col min="15620" max="15620" width="12.85546875" style="160" customWidth="1"/>
    <col min="15621" max="15621" width="15" style="160" bestFit="1" customWidth="1"/>
    <col min="15622" max="15622" width="15.28515625" style="160" bestFit="1" customWidth="1"/>
    <col min="15623" max="15623" width="13.85546875" style="160" bestFit="1" customWidth="1"/>
    <col min="15624" max="15626" width="7.7109375" style="160" customWidth="1"/>
    <col min="15627" max="15627" width="8.85546875" style="160" customWidth="1"/>
    <col min="15628" max="15631" width="7.7109375" style="160" customWidth="1"/>
    <col min="15632" max="15632" width="8.85546875" style="160" customWidth="1"/>
    <col min="15633" max="15635" width="7.7109375" style="160" customWidth="1"/>
    <col min="15636" max="15636" width="9.5703125" style="160" customWidth="1"/>
    <col min="15637" max="15637" width="8.85546875" style="160" customWidth="1"/>
    <col min="15638" max="15641" width="7.7109375" style="160" customWidth="1"/>
    <col min="15642" max="15642" width="9" style="160" bestFit="1" customWidth="1"/>
    <col min="15643" max="15871" width="16.5703125" style="160"/>
    <col min="15872" max="15872" width="3.7109375" style="160" customWidth="1"/>
    <col min="15873" max="15873" width="20.7109375" style="160" bestFit="1" customWidth="1"/>
    <col min="15874" max="15874" width="27.5703125" style="160" bestFit="1" customWidth="1"/>
    <col min="15875" max="15875" width="13" style="160" bestFit="1" customWidth="1"/>
    <col min="15876" max="15876" width="12.85546875" style="160" customWidth="1"/>
    <col min="15877" max="15877" width="15" style="160" bestFit="1" customWidth="1"/>
    <col min="15878" max="15878" width="15.28515625" style="160" bestFit="1" customWidth="1"/>
    <col min="15879" max="15879" width="13.85546875" style="160" bestFit="1" customWidth="1"/>
    <col min="15880" max="15882" width="7.7109375" style="160" customWidth="1"/>
    <col min="15883" max="15883" width="8.85546875" style="160" customWidth="1"/>
    <col min="15884" max="15887" width="7.7109375" style="160" customWidth="1"/>
    <col min="15888" max="15888" width="8.85546875" style="160" customWidth="1"/>
    <col min="15889" max="15891" width="7.7109375" style="160" customWidth="1"/>
    <col min="15892" max="15892" width="9.5703125" style="160" customWidth="1"/>
    <col min="15893" max="15893" width="8.85546875" style="160" customWidth="1"/>
    <col min="15894" max="15897" width="7.7109375" style="160" customWidth="1"/>
    <col min="15898" max="15898" width="9" style="160" bestFit="1" customWidth="1"/>
    <col min="15899" max="16127" width="16.5703125" style="160"/>
    <col min="16128" max="16128" width="3.7109375" style="160" customWidth="1"/>
    <col min="16129" max="16129" width="20.7109375" style="160" bestFit="1" customWidth="1"/>
    <col min="16130" max="16130" width="27.5703125" style="160" bestFit="1" customWidth="1"/>
    <col min="16131" max="16131" width="13" style="160" bestFit="1" customWidth="1"/>
    <col min="16132" max="16132" width="12.85546875" style="160" customWidth="1"/>
    <col min="16133" max="16133" width="15" style="160" bestFit="1" customWidth="1"/>
    <col min="16134" max="16134" width="15.28515625" style="160" bestFit="1" customWidth="1"/>
    <col min="16135" max="16135" width="13.85546875" style="160" bestFit="1" customWidth="1"/>
    <col min="16136" max="16138" width="7.7109375" style="160" customWidth="1"/>
    <col min="16139" max="16139" width="8.85546875" style="160" customWidth="1"/>
    <col min="16140" max="16143" width="7.7109375" style="160" customWidth="1"/>
    <col min="16144" max="16144" width="8.85546875" style="160" customWidth="1"/>
    <col min="16145" max="16147" width="7.7109375" style="160" customWidth="1"/>
    <col min="16148" max="16148" width="9.5703125" style="160" customWidth="1"/>
    <col min="16149" max="16149" width="8.85546875" style="160" customWidth="1"/>
    <col min="16150" max="16153" width="7.7109375" style="160" customWidth="1"/>
    <col min="16154" max="16154" width="9" style="160" bestFit="1" customWidth="1"/>
    <col min="16155" max="16384" width="16.5703125" style="160"/>
  </cols>
  <sheetData>
    <row r="1" spans="2:26" ht="15" customHeight="1" x14ac:dyDescent="0.25"/>
    <row r="2" spans="2:26" s="161" customFormat="1" ht="15" customHeight="1" x14ac:dyDescent="0.25"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</row>
    <row r="3" spans="2:26" s="161" customFormat="1" ht="15" customHeight="1" x14ac:dyDescent="0.25"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</row>
    <row r="4" spans="2:26" s="161" customFormat="1" ht="15" customHeight="1" x14ac:dyDescent="0.25"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</row>
    <row r="5" spans="2:26" s="161" customFormat="1" ht="36" customHeight="1" x14ac:dyDescent="0.25">
      <c r="B5" s="225" t="s">
        <v>176</v>
      </c>
      <c r="C5" s="225"/>
      <c r="D5" s="225"/>
      <c r="E5" s="225"/>
      <c r="F5" s="225"/>
      <c r="G5" s="225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</row>
    <row r="6" spans="2:26" s="161" customFormat="1" ht="18" customHeight="1" x14ac:dyDescent="0.25">
      <c r="B6" s="162"/>
      <c r="C6" s="228" t="str">
        <f>actualizaciones!B10</f>
        <v>agosto 2013</v>
      </c>
      <c r="D6" s="228"/>
      <c r="E6" s="228"/>
      <c r="F6" s="162"/>
      <c r="G6" s="162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</row>
    <row r="7" spans="2:26" ht="30" customHeight="1" x14ac:dyDescent="0.25">
      <c r="B7" s="163" t="s">
        <v>177</v>
      </c>
      <c r="C7" s="94" t="s">
        <v>178</v>
      </c>
      <c r="D7" s="163" t="s">
        <v>148</v>
      </c>
      <c r="E7" s="94" t="s">
        <v>179</v>
      </c>
      <c r="F7" s="163" t="s">
        <v>180</v>
      </c>
      <c r="G7" s="94" t="s">
        <v>181</v>
      </c>
    </row>
    <row r="8" spans="2:26" ht="15" customHeight="1" x14ac:dyDescent="0.25">
      <c r="B8" s="164" t="s">
        <v>27</v>
      </c>
      <c r="C8" s="165">
        <f t="shared" ref="C8:C39" si="0">D8+E8+F8+G8</f>
        <v>41866</v>
      </c>
      <c r="D8" s="68">
        <v>28352</v>
      </c>
      <c r="E8" s="165">
        <v>13478</v>
      </c>
      <c r="F8" s="68">
        <v>22</v>
      </c>
      <c r="G8" s="165">
        <v>14</v>
      </c>
    </row>
    <row r="9" spans="2:26" ht="15" customHeight="1" x14ac:dyDescent="0.25">
      <c r="B9" s="164" t="s">
        <v>182</v>
      </c>
      <c r="C9" s="165">
        <f t="shared" si="0"/>
        <v>0</v>
      </c>
      <c r="D9" s="68">
        <v>0</v>
      </c>
      <c r="E9" s="165">
        <v>0</v>
      </c>
      <c r="F9" s="68">
        <v>0</v>
      </c>
      <c r="G9" s="165">
        <v>0</v>
      </c>
    </row>
    <row r="10" spans="2:26" ht="15" customHeight="1" x14ac:dyDescent="0.25">
      <c r="B10" s="164" t="s">
        <v>183</v>
      </c>
      <c r="C10" s="165">
        <f t="shared" si="0"/>
        <v>77</v>
      </c>
      <c r="D10" s="68">
        <v>18</v>
      </c>
      <c r="E10" s="165">
        <v>24</v>
      </c>
      <c r="F10" s="68">
        <v>0</v>
      </c>
      <c r="G10" s="165">
        <v>35</v>
      </c>
    </row>
    <row r="11" spans="2:26" ht="15" customHeight="1" x14ac:dyDescent="0.25">
      <c r="B11" s="164" t="s">
        <v>28</v>
      </c>
      <c r="C11" s="165">
        <f t="shared" si="0"/>
        <v>37617</v>
      </c>
      <c r="D11" s="68">
        <v>14728</v>
      </c>
      <c r="E11" s="165">
        <v>22869</v>
      </c>
      <c r="F11" s="68">
        <v>0</v>
      </c>
      <c r="G11" s="165">
        <v>20</v>
      </c>
      <c r="H11" s="166"/>
      <c r="I11" s="166"/>
      <c r="J11" s="166"/>
      <c r="K11" s="166"/>
      <c r="L11" s="166"/>
      <c r="M11" s="166"/>
      <c r="N11" s="166"/>
      <c r="O11" s="166"/>
    </row>
    <row r="12" spans="2:26" ht="15" customHeight="1" x14ac:dyDescent="0.25">
      <c r="B12" s="164" t="s">
        <v>184</v>
      </c>
      <c r="C12" s="165">
        <f t="shared" si="0"/>
        <v>249</v>
      </c>
      <c r="D12" s="68">
        <v>234</v>
      </c>
      <c r="E12" s="165">
        <v>0</v>
      </c>
      <c r="F12" s="68">
        <v>0</v>
      </c>
      <c r="G12" s="165">
        <v>15</v>
      </c>
      <c r="H12" s="166"/>
      <c r="I12" s="166"/>
      <c r="J12" s="166"/>
      <c r="K12" s="166"/>
      <c r="L12" s="166"/>
      <c r="M12" s="166"/>
      <c r="N12" s="166"/>
      <c r="O12" s="166"/>
    </row>
    <row r="13" spans="2:26" ht="15" customHeight="1" x14ac:dyDescent="0.2">
      <c r="B13" s="164" t="s">
        <v>185</v>
      </c>
      <c r="C13" s="165">
        <f t="shared" si="0"/>
        <v>1016</v>
      </c>
      <c r="D13" s="68">
        <v>986</v>
      </c>
      <c r="E13" s="165">
        <v>30</v>
      </c>
      <c r="F13" s="68">
        <v>0</v>
      </c>
      <c r="G13" s="165">
        <v>0</v>
      </c>
      <c r="H13" s="167"/>
      <c r="I13" s="167"/>
      <c r="J13" s="167"/>
      <c r="K13" s="167"/>
      <c r="L13" s="167"/>
      <c r="M13" s="167"/>
      <c r="N13" s="167"/>
      <c r="O13" s="167"/>
    </row>
    <row r="14" spans="2:26" ht="15" customHeight="1" x14ac:dyDescent="0.2">
      <c r="B14" s="164" t="s">
        <v>186</v>
      </c>
      <c r="C14" s="165">
        <f t="shared" si="0"/>
        <v>14</v>
      </c>
      <c r="D14" s="68">
        <v>0</v>
      </c>
      <c r="E14" s="165">
        <v>4</v>
      </c>
      <c r="F14" s="68">
        <v>0</v>
      </c>
      <c r="G14" s="165">
        <v>10</v>
      </c>
      <c r="H14" s="168"/>
      <c r="I14" s="168"/>
      <c r="J14" s="168"/>
      <c r="K14" s="168"/>
      <c r="L14" s="168"/>
      <c r="M14" s="168"/>
      <c r="N14" s="168"/>
      <c r="O14" s="168"/>
    </row>
    <row r="15" spans="2:26" ht="15" customHeight="1" x14ac:dyDescent="0.2">
      <c r="B15" s="164" t="s">
        <v>187</v>
      </c>
      <c r="C15" s="165">
        <f t="shared" si="0"/>
        <v>200</v>
      </c>
      <c r="D15" s="68">
        <v>46</v>
      </c>
      <c r="E15" s="165">
        <v>16</v>
      </c>
      <c r="F15" s="68">
        <v>108</v>
      </c>
      <c r="G15" s="165">
        <v>30</v>
      </c>
      <c r="H15" s="168"/>
      <c r="I15" s="168"/>
      <c r="J15" s="168"/>
      <c r="K15" s="168"/>
      <c r="L15" s="168"/>
      <c r="M15" s="168"/>
      <c r="N15" s="168"/>
      <c r="O15" s="168"/>
    </row>
    <row r="16" spans="2:26" ht="15" customHeight="1" x14ac:dyDescent="0.2">
      <c r="B16" s="164" t="s">
        <v>188</v>
      </c>
      <c r="C16" s="165">
        <f t="shared" si="0"/>
        <v>1332</v>
      </c>
      <c r="D16" s="68">
        <v>907</v>
      </c>
      <c r="E16" s="165">
        <v>370</v>
      </c>
      <c r="F16" s="68">
        <v>38</v>
      </c>
      <c r="G16" s="165">
        <v>17</v>
      </c>
      <c r="H16" s="168"/>
      <c r="I16" s="168"/>
      <c r="J16" s="168"/>
      <c r="K16" s="168"/>
      <c r="L16" s="168"/>
      <c r="M16" s="168"/>
      <c r="N16" s="168"/>
      <c r="O16" s="168"/>
    </row>
    <row r="17" spans="2:15" ht="15" customHeight="1" x14ac:dyDescent="0.2">
      <c r="B17" s="164" t="s">
        <v>189</v>
      </c>
      <c r="C17" s="165">
        <f t="shared" si="0"/>
        <v>4</v>
      </c>
      <c r="D17" s="68">
        <v>0</v>
      </c>
      <c r="E17" s="165">
        <v>0</v>
      </c>
      <c r="F17" s="68">
        <v>0</v>
      </c>
      <c r="G17" s="165">
        <v>4</v>
      </c>
      <c r="H17" s="168"/>
      <c r="I17" s="168"/>
      <c r="J17" s="168"/>
      <c r="K17" s="168"/>
      <c r="L17" s="168"/>
      <c r="M17" s="168"/>
      <c r="N17" s="168"/>
      <c r="O17" s="168"/>
    </row>
    <row r="18" spans="2:15" ht="15" customHeight="1" x14ac:dyDescent="0.2">
      <c r="B18" s="164" t="s">
        <v>190</v>
      </c>
      <c r="C18" s="165">
        <f t="shared" si="0"/>
        <v>2299</v>
      </c>
      <c r="D18" s="68">
        <v>2261</v>
      </c>
      <c r="E18" s="165">
        <v>0</v>
      </c>
      <c r="F18" s="68">
        <v>15</v>
      </c>
      <c r="G18" s="165">
        <v>23</v>
      </c>
      <c r="H18" s="168"/>
      <c r="I18" s="168"/>
      <c r="J18" s="168"/>
      <c r="K18" s="168"/>
      <c r="L18" s="168"/>
      <c r="M18" s="168"/>
      <c r="N18" s="168"/>
      <c r="O18" s="168"/>
    </row>
    <row r="19" spans="2:15" ht="15" customHeight="1" x14ac:dyDescent="0.2">
      <c r="B19" s="164" t="s">
        <v>191</v>
      </c>
      <c r="C19" s="165">
        <f t="shared" si="0"/>
        <v>69</v>
      </c>
      <c r="D19" s="68">
        <v>0</v>
      </c>
      <c r="E19" s="165">
        <v>0</v>
      </c>
      <c r="F19" s="68">
        <v>65</v>
      </c>
      <c r="G19" s="165">
        <v>4</v>
      </c>
      <c r="H19" s="168"/>
      <c r="I19" s="168"/>
      <c r="J19" s="168"/>
      <c r="K19" s="168"/>
      <c r="L19" s="168"/>
      <c r="M19" s="168"/>
      <c r="N19" s="168"/>
      <c r="O19" s="168"/>
    </row>
    <row r="20" spans="2:15" ht="15" customHeight="1" x14ac:dyDescent="0.2">
      <c r="B20" s="164" t="s">
        <v>192</v>
      </c>
      <c r="C20" s="165">
        <f t="shared" si="0"/>
        <v>63</v>
      </c>
      <c r="D20" s="68">
        <v>16</v>
      </c>
      <c r="E20" s="165">
        <v>0</v>
      </c>
      <c r="F20" s="68">
        <v>0</v>
      </c>
      <c r="G20" s="165">
        <v>47</v>
      </c>
      <c r="H20" s="168"/>
      <c r="I20" s="168"/>
      <c r="J20" s="168"/>
      <c r="K20" s="168"/>
      <c r="L20" s="168"/>
      <c r="M20" s="168"/>
      <c r="N20" s="168"/>
      <c r="O20" s="168"/>
    </row>
    <row r="21" spans="2:15" ht="15" customHeight="1" x14ac:dyDescent="0.2">
      <c r="B21" s="164" t="s">
        <v>193</v>
      </c>
      <c r="C21" s="165">
        <f t="shared" si="0"/>
        <v>1007</v>
      </c>
      <c r="D21" s="68">
        <v>750</v>
      </c>
      <c r="E21" s="165">
        <v>222</v>
      </c>
      <c r="F21" s="68">
        <v>22</v>
      </c>
      <c r="G21" s="165">
        <v>13</v>
      </c>
      <c r="H21" s="168"/>
      <c r="I21" s="168"/>
      <c r="J21" s="168"/>
      <c r="K21" s="168"/>
      <c r="L21" s="168"/>
      <c r="M21" s="168"/>
      <c r="N21" s="168"/>
      <c r="O21" s="168"/>
    </row>
    <row r="22" spans="2:15" ht="15" customHeight="1" x14ac:dyDescent="0.2">
      <c r="B22" s="164" t="s">
        <v>194</v>
      </c>
      <c r="C22" s="165">
        <f t="shared" si="0"/>
        <v>20</v>
      </c>
      <c r="D22" s="68">
        <v>0</v>
      </c>
      <c r="E22" s="165">
        <v>0</v>
      </c>
      <c r="F22" s="68">
        <v>0</v>
      </c>
      <c r="G22" s="165">
        <v>20</v>
      </c>
      <c r="H22" s="168"/>
      <c r="I22" s="168"/>
      <c r="J22" s="168"/>
      <c r="K22" s="168"/>
      <c r="L22" s="168"/>
      <c r="M22" s="168"/>
      <c r="N22" s="168"/>
      <c r="O22" s="168"/>
    </row>
    <row r="23" spans="2:15" ht="15" customHeight="1" x14ac:dyDescent="0.2">
      <c r="B23" s="164" t="s">
        <v>195</v>
      </c>
      <c r="C23" s="165">
        <f t="shared" si="0"/>
        <v>101</v>
      </c>
      <c r="D23" s="68">
        <v>23</v>
      </c>
      <c r="E23" s="165">
        <v>34</v>
      </c>
      <c r="F23" s="68">
        <v>28</v>
      </c>
      <c r="G23" s="165">
        <v>16</v>
      </c>
      <c r="H23" s="168"/>
      <c r="I23" s="168"/>
      <c r="J23" s="168"/>
      <c r="K23" s="168"/>
      <c r="L23" s="168"/>
      <c r="M23" s="168"/>
      <c r="N23" s="168"/>
      <c r="O23" s="168"/>
    </row>
    <row r="24" spans="2:15" ht="15" customHeight="1" x14ac:dyDescent="0.2">
      <c r="B24" s="164" t="s">
        <v>29</v>
      </c>
      <c r="C24" s="165">
        <f t="shared" si="0"/>
        <v>18312</v>
      </c>
      <c r="D24" s="68">
        <v>12687</v>
      </c>
      <c r="E24" s="165">
        <v>5625</v>
      </c>
      <c r="F24" s="68">
        <v>0</v>
      </c>
      <c r="G24" s="165">
        <v>0</v>
      </c>
      <c r="H24" s="168"/>
      <c r="I24" s="168"/>
      <c r="J24" s="168"/>
      <c r="K24" s="168"/>
      <c r="L24" s="168"/>
      <c r="M24" s="168"/>
      <c r="N24" s="168"/>
      <c r="O24" s="168"/>
    </row>
    <row r="25" spans="2:15" ht="15" customHeight="1" x14ac:dyDescent="0.2">
      <c r="B25" s="164" t="s">
        <v>196</v>
      </c>
      <c r="C25" s="165">
        <f t="shared" si="0"/>
        <v>1838</v>
      </c>
      <c r="D25" s="68">
        <v>1355</v>
      </c>
      <c r="E25" s="165">
        <v>342</v>
      </c>
      <c r="F25" s="68">
        <v>78</v>
      </c>
      <c r="G25" s="165">
        <v>63</v>
      </c>
      <c r="H25" s="168"/>
      <c r="I25" s="168"/>
      <c r="J25" s="168"/>
      <c r="K25" s="168"/>
      <c r="L25" s="168"/>
      <c r="M25" s="168"/>
      <c r="N25" s="168"/>
      <c r="O25" s="168"/>
    </row>
    <row r="26" spans="2:15" ht="15" customHeight="1" x14ac:dyDescent="0.2">
      <c r="B26" s="164" t="s">
        <v>197</v>
      </c>
      <c r="C26" s="165">
        <f t="shared" si="0"/>
        <v>37</v>
      </c>
      <c r="D26" s="68">
        <v>21</v>
      </c>
      <c r="E26" s="165">
        <v>7</v>
      </c>
      <c r="F26" s="68">
        <v>0</v>
      </c>
      <c r="G26" s="165">
        <v>9</v>
      </c>
      <c r="H26" s="168"/>
      <c r="I26" s="168"/>
      <c r="J26" s="168"/>
      <c r="K26" s="168"/>
      <c r="L26" s="168"/>
      <c r="M26" s="168"/>
      <c r="N26" s="168"/>
      <c r="O26" s="168"/>
    </row>
    <row r="27" spans="2:15" ht="15" customHeight="1" x14ac:dyDescent="0.2">
      <c r="B27" s="164" t="s">
        <v>198</v>
      </c>
      <c r="C27" s="165">
        <f t="shared" si="0"/>
        <v>38</v>
      </c>
      <c r="D27" s="68">
        <v>0</v>
      </c>
      <c r="E27" s="165">
        <v>9</v>
      </c>
      <c r="F27" s="68">
        <v>16</v>
      </c>
      <c r="G27" s="165">
        <v>13</v>
      </c>
      <c r="H27" s="168"/>
      <c r="I27" s="168"/>
      <c r="J27" s="168"/>
      <c r="K27" s="168"/>
      <c r="L27" s="168"/>
      <c r="M27" s="168"/>
      <c r="N27" s="168"/>
      <c r="O27" s="168"/>
    </row>
    <row r="28" spans="2:15" ht="15" customHeight="1" x14ac:dyDescent="0.2">
      <c r="B28" s="164" t="s">
        <v>199</v>
      </c>
      <c r="C28" s="165">
        <f t="shared" si="0"/>
        <v>3557</v>
      </c>
      <c r="D28" s="68">
        <v>652</v>
      </c>
      <c r="E28" s="165">
        <v>2859</v>
      </c>
      <c r="F28" s="68">
        <v>32</v>
      </c>
      <c r="G28" s="165">
        <v>14</v>
      </c>
      <c r="H28" s="168"/>
      <c r="I28" s="168"/>
      <c r="J28" s="168"/>
      <c r="K28" s="168"/>
      <c r="L28" s="168"/>
      <c r="M28" s="168"/>
      <c r="N28" s="168"/>
      <c r="O28" s="168"/>
    </row>
    <row r="29" spans="2:15" ht="15" customHeight="1" x14ac:dyDescent="0.2">
      <c r="B29" s="164" t="s">
        <v>200</v>
      </c>
      <c r="C29" s="165">
        <f t="shared" si="0"/>
        <v>2480</v>
      </c>
      <c r="D29" s="68">
        <v>2474</v>
      </c>
      <c r="E29" s="165">
        <v>6</v>
      </c>
      <c r="F29" s="68">
        <v>0</v>
      </c>
      <c r="G29" s="165">
        <v>0</v>
      </c>
      <c r="H29" s="168"/>
      <c r="I29" s="168"/>
      <c r="J29" s="168"/>
      <c r="K29" s="168"/>
      <c r="L29" s="168"/>
      <c r="M29" s="168"/>
      <c r="N29" s="168"/>
      <c r="O29" s="168"/>
    </row>
    <row r="30" spans="2:15" ht="15" customHeight="1" x14ac:dyDescent="0.2">
      <c r="B30" s="164" t="s">
        <v>201</v>
      </c>
      <c r="C30" s="165">
        <f t="shared" si="0"/>
        <v>810</v>
      </c>
      <c r="D30" s="68">
        <v>804</v>
      </c>
      <c r="E30" s="165">
        <v>6</v>
      </c>
      <c r="F30" s="68">
        <v>0</v>
      </c>
      <c r="G30" s="165">
        <v>0</v>
      </c>
      <c r="H30" s="168"/>
      <c r="I30" s="168"/>
      <c r="J30" s="168"/>
      <c r="K30" s="168"/>
      <c r="L30" s="168"/>
      <c r="M30" s="168"/>
      <c r="N30" s="168"/>
      <c r="O30" s="168"/>
    </row>
    <row r="31" spans="2:15" ht="15" customHeight="1" x14ac:dyDescent="0.2">
      <c r="B31" s="164" t="s">
        <v>202</v>
      </c>
      <c r="C31" s="165">
        <f t="shared" si="0"/>
        <v>5851</v>
      </c>
      <c r="D31" s="68">
        <v>2143</v>
      </c>
      <c r="E31" s="165">
        <v>3708</v>
      </c>
      <c r="F31" s="68">
        <v>0</v>
      </c>
      <c r="G31" s="165">
        <v>0</v>
      </c>
      <c r="H31" s="168"/>
      <c r="I31" s="168"/>
      <c r="J31" s="168"/>
      <c r="K31" s="168"/>
      <c r="L31" s="168"/>
      <c r="M31" s="168"/>
      <c r="N31" s="168"/>
      <c r="O31" s="168"/>
    </row>
    <row r="32" spans="2:15" ht="15" customHeight="1" x14ac:dyDescent="0.2">
      <c r="B32" s="164" t="s">
        <v>203</v>
      </c>
      <c r="C32" s="165">
        <f t="shared" si="0"/>
        <v>14</v>
      </c>
      <c r="D32" s="68">
        <v>14</v>
      </c>
      <c r="E32" s="165">
        <v>0</v>
      </c>
      <c r="F32" s="68">
        <v>0</v>
      </c>
      <c r="G32" s="165">
        <v>0</v>
      </c>
      <c r="H32" s="168"/>
      <c r="I32" s="168"/>
      <c r="J32" s="168"/>
      <c r="K32" s="168"/>
      <c r="L32" s="168"/>
      <c r="M32" s="168"/>
      <c r="N32" s="168"/>
      <c r="O32" s="168"/>
    </row>
    <row r="33" spans="2:26" ht="15" customHeight="1" x14ac:dyDescent="0.2">
      <c r="B33" s="164" t="s">
        <v>204</v>
      </c>
      <c r="C33" s="165">
        <f t="shared" si="0"/>
        <v>45</v>
      </c>
      <c r="D33" s="68">
        <v>0</v>
      </c>
      <c r="E33" s="165">
        <v>10</v>
      </c>
      <c r="F33" s="68">
        <v>24</v>
      </c>
      <c r="G33" s="165">
        <v>11</v>
      </c>
      <c r="H33" s="168"/>
      <c r="I33" s="168"/>
      <c r="J33" s="168"/>
      <c r="K33" s="168"/>
      <c r="L33" s="168"/>
      <c r="M33" s="168"/>
      <c r="N33" s="168"/>
      <c r="O33" s="168"/>
    </row>
    <row r="34" spans="2:26" ht="15" customHeight="1" x14ac:dyDescent="0.2">
      <c r="B34" s="164" t="s">
        <v>205</v>
      </c>
      <c r="C34" s="165">
        <f t="shared" si="0"/>
        <v>282</v>
      </c>
      <c r="D34" s="68">
        <v>0</v>
      </c>
      <c r="E34" s="165">
        <v>272</v>
      </c>
      <c r="F34" s="68">
        <v>0</v>
      </c>
      <c r="G34" s="165">
        <v>10</v>
      </c>
      <c r="H34" s="168"/>
      <c r="I34" s="168"/>
      <c r="J34" s="168"/>
      <c r="K34" s="168"/>
      <c r="L34" s="168"/>
      <c r="M34" s="168"/>
      <c r="N34" s="168"/>
      <c r="O34" s="168"/>
    </row>
    <row r="35" spans="2:26" ht="15" customHeight="1" x14ac:dyDescent="0.2">
      <c r="B35" s="164" t="s">
        <v>206</v>
      </c>
      <c r="C35" s="165">
        <f t="shared" si="0"/>
        <v>24</v>
      </c>
      <c r="D35" s="68">
        <v>0</v>
      </c>
      <c r="E35" s="165">
        <v>0</v>
      </c>
      <c r="F35" s="68">
        <v>21</v>
      </c>
      <c r="G35" s="165">
        <v>3</v>
      </c>
      <c r="H35" s="168"/>
      <c r="I35" s="168"/>
      <c r="J35" s="168"/>
      <c r="K35" s="168"/>
      <c r="L35" s="168"/>
      <c r="M35" s="168"/>
      <c r="N35" s="168"/>
      <c r="O35" s="168"/>
    </row>
    <row r="36" spans="2:26" ht="15" customHeight="1" x14ac:dyDescent="0.2">
      <c r="B36" s="164" t="s">
        <v>207</v>
      </c>
      <c r="C36" s="165">
        <f t="shared" si="0"/>
        <v>7</v>
      </c>
      <c r="D36" s="68">
        <v>0</v>
      </c>
      <c r="E36" s="165">
        <v>7</v>
      </c>
      <c r="F36" s="68">
        <v>0</v>
      </c>
      <c r="G36" s="165">
        <v>0</v>
      </c>
      <c r="H36" s="168"/>
      <c r="I36" s="168"/>
      <c r="J36" s="168"/>
      <c r="K36" s="168"/>
      <c r="L36" s="168"/>
      <c r="M36" s="168"/>
      <c r="N36" s="168"/>
      <c r="O36" s="168"/>
    </row>
    <row r="37" spans="2:26" ht="15" customHeight="1" x14ac:dyDescent="0.2">
      <c r="B37" s="164" t="s">
        <v>208</v>
      </c>
      <c r="C37" s="165">
        <f t="shared" si="0"/>
        <v>0</v>
      </c>
      <c r="D37" s="68">
        <v>0</v>
      </c>
      <c r="E37" s="165">
        <v>0</v>
      </c>
      <c r="F37" s="68">
        <v>0</v>
      </c>
      <c r="G37" s="165">
        <v>0</v>
      </c>
      <c r="H37" s="168"/>
      <c r="I37" s="168"/>
      <c r="J37" s="168"/>
      <c r="K37" s="168"/>
      <c r="L37" s="168"/>
      <c r="M37" s="168"/>
      <c r="N37" s="168"/>
      <c r="O37" s="168"/>
    </row>
    <row r="38" spans="2:26" ht="15" customHeight="1" x14ac:dyDescent="0.2">
      <c r="B38" s="164" t="s">
        <v>209</v>
      </c>
      <c r="C38" s="165">
        <f t="shared" si="0"/>
        <v>171</v>
      </c>
      <c r="D38" s="68">
        <v>119</v>
      </c>
      <c r="E38" s="165">
        <v>6</v>
      </c>
      <c r="F38" s="68">
        <v>40</v>
      </c>
      <c r="G38" s="165">
        <v>6</v>
      </c>
      <c r="H38" s="168"/>
      <c r="I38" s="168"/>
      <c r="J38" s="168"/>
      <c r="K38" s="168"/>
      <c r="L38" s="168"/>
      <c r="M38" s="168"/>
      <c r="N38" s="168"/>
      <c r="O38" s="168"/>
    </row>
    <row r="39" spans="2:26" ht="15" customHeight="1" x14ac:dyDescent="0.2">
      <c r="B39" s="169" t="s">
        <v>210</v>
      </c>
      <c r="C39" s="170">
        <f t="shared" si="0"/>
        <v>119400</v>
      </c>
      <c r="D39" s="170">
        <v>68590</v>
      </c>
      <c r="E39" s="170">
        <v>49904</v>
      </c>
      <c r="F39" s="170">
        <v>509</v>
      </c>
      <c r="G39" s="170">
        <v>397</v>
      </c>
      <c r="H39" s="168"/>
      <c r="I39" s="168"/>
      <c r="J39" s="168"/>
      <c r="K39" s="168"/>
      <c r="L39" s="168"/>
      <c r="M39" s="168"/>
      <c r="N39" s="168"/>
      <c r="O39" s="168"/>
    </row>
    <row r="40" spans="2:26" ht="15" customHeight="1" x14ac:dyDescent="0.2">
      <c r="B40" s="223" t="s">
        <v>211</v>
      </c>
      <c r="C40" s="223"/>
      <c r="D40" s="223"/>
      <c r="E40" s="223"/>
      <c r="F40" s="223"/>
      <c r="G40" s="223"/>
      <c r="H40" s="168"/>
      <c r="I40" s="168"/>
      <c r="J40" s="168"/>
      <c r="K40" s="168"/>
      <c r="L40" s="168"/>
      <c r="M40" s="168"/>
      <c r="N40" s="168"/>
      <c r="O40" s="168"/>
    </row>
    <row r="41" spans="2:26" x14ac:dyDescent="0.2">
      <c r="H41" s="168"/>
      <c r="I41" s="168"/>
      <c r="J41" s="168"/>
      <c r="K41" s="168"/>
      <c r="L41" s="168"/>
      <c r="M41" s="168"/>
      <c r="N41" s="168"/>
      <c r="O41" s="168"/>
    </row>
    <row r="42" spans="2:26" ht="26.25" customHeight="1" x14ac:dyDescent="0.2">
      <c r="F42" s="168"/>
      <c r="G42" s="168"/>
      <c r="H42" s="168"/>
      <c r="I42" s="168"/>
      <c r="J42" s="168"/>
      <c r="K42" s="168"/>
      <c r="L42" s="168"/>
      <c r="M42" s="168"/>
    </row>
    <row r="43" spans="2:26" ht="33" customHeight="1" x14ac:dyDescent="0.2"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</row>
    <row r="44" spans="2:26" x14ac:dyDescent="0.2">
      <c r="B44" s="172"/>
      <c r="C44" s="173"/>
      <c r="D44" s="173"/>
      <c r="E44" s="173"/>
      <c r="F44" s="168"/>
      <c r="G44" s="168"/>
      <c r="H44" s="168"/>
      <c r="I44" s="168"/>
      <c r="J44" s="168"/>
      <c r="K44" s="168"/>
      <c r="L44" s="168"/>
      <c r="M44" s="168"/>
      <c r="N44" s="168"/>
      <c r="O44" s="168"/>
    </row>
    <row r="45" spans="2:26" x14ac:dyDescent="0.25"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</row>
    <row r="46" spans="2:26" x14ac:dyDescent="0.25"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</row>
    <row r="47" spans="2:26" x14ac:dyDescent="0.25"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</row>
    <row r="48" spans="2:26" x14ac:dyDescent="0.25"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</row>
    <row r="49" spans="2:15" x14ac:dyDescent="0.25"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</row>
    <row r="50" spans="2:15" x14ac:dyDescent="0.25"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</row>
    <row r="51" spans="2:15" x14ac:dyDescent="0.25"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</row>
    <row r="52" spans="2:15" x14ac:dyDescent="0.25"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</row>
    <row r="53" spans="2:15" x14ac:dyDescent="0.25"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</row>
    <row r="54" spans="2:15" x14ac:dyDescent="0.25"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</row>
    <row r="55" spans="2:15" x14ac:dyDescent="0.25"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</row>
    <row r="56" spans="2:15" x14ac:dyDescent="0.25"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</row>
    <row r="57" spans="2:15" x14ac:dyDescent="0.25"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</row>
    <row r="58" spans="2:15" x14ac:dyDescent="0.25"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</row>
    <row r="59" spans="2:15" x14ac:dyDescent="0.25"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</row>
    <row r="60" spans="2:15" x14ac:dyDescent="0.25"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</row>
    <row r="61" spans="2:15" x14ac:dyDescent="0.25"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</row>
  </sheetData>
  <mergeCells count="3">
    <mergeCell ref="B5:G5"/>
    <mergeCell ref="C6:E6"/>
    <mergeCell ref="B40:G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1048575" man="1"/>
  </col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tabColor rgb="FF000099"/>
    <pageSetUpPr autoPageBreaks="0" fitToPage="1"/>
  </sheetPr>
  <dimension ref="B27:L28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1.42578125" style="2"/>
    <col min="2" max="2" width="5.7109375" style="2" customWidth="1"/>
    <col min="3" max="3" width="12.7109375" style="2" customWidth="1"/>
    <col min="4" max="257" width="11.42578125" style="2"/>
    <col min="258" max="258" width="5.7109375" style="2" customWidth="1"/>
    <col min="259" max="259" width="12.7109375" style="2" customWidth="1"/>
    <col min="260" max="513" width="11.42578125" style="2"/>
    <col min="514" max="514" width="5.7109375" style="2" customWidth="1"/>
    <col min="515" max="515" width="12.7109375" style="2" customWidth="1"/>
    <col min="516" max="769" width="11.42578125" style="2"/>
    <col min="770" max="770" width="5.7109375" style="2" customWidth="1"/>
    <col min="771" max="771" width="12.7109375" style="2" customWidth="1"/>
    <col min="772" max="1025" width="11.42578125" style="2"/>
    <col min="1026" max="1026" width="5.7109375" style="2" customWidth="1"/>
    <col min="1027" max="1027" width="12.7109375" style="2" customWidth="1"/>
    <col min="1028" max="1281" width="11.42578125" style="2"/>
    <col min="1282" max="1282" width="5.7109375" style="2" customWidth="1"/>
    <col min="1283" max="1283" width="12.7109375" style="2" customWidth="1"/>
    <col min="1284" max="1537" width="11.42578125" style="2"/>
    <col min="1538" max="1538" width="5.7109375" style="2" customWidth="1"/>
    <col min="1539" max="1539" width="12.7109375" style="2" customWidth="1"/>
    <col min="1540" max="1793" width="11.42578125" style="2"/>
    <col min="1794" max="1794" width="5.7109375" style="2" customWidth="1"/>
    <col min="1795" max="1795" width="12.7109375" style="2" customWidth="1"/>
    <col min="1796" max="2049" width="11.42578125" style="2"/>
    <col min="2050" max="2050" width="5.7109375" style="2" customWidth="1"/>
    <col min="2051" max="2051" width="12.7109375" style="2" customWidth="1"/>
    <col min="2052" max="2305" width="11.42578125" style="2"/>
    <col min="2306" max="2306" width="5.7109375" style="2" customWidth="1"/>
    <col min="2307" max="2307" width="12.7109375" style="2" customWidth="1"/>
    <col min="2308" max="2561" width="11.42578125" style="2"/>
    <col min="2562" max="2562" width="5.7109375" style="2" customWidth="1"/>
    <col min="2563" max="2563" width="12.7109375" style="2" customWidth="1"/>
    <col min="2564" max="2817" width="11.42578125" style="2"/>
    <col min="2818" max="2818" width="5.7109375" style="2" customWidth="1"/>
    <col min="2819" max="2819" width="12.7109375" style="2" customWidth="1"/>
    <col min="2820" max="3073" width="11.42578125" style="2"/>
    <col min="3074" max="3074" width="5.7109375" style="2" customWidth="1"/>
    <col min="3075" max="3075" width="12.7109375" style="2" customWidth="1"/>
    <col min="3076" max="3329" width="11.42578125" style="2"/>
    <col min="3330" max="3330" width="5.7109375" style="2" customWidth="1"/>
    <col min="3331" max="3331" width="12.7109375" style="2" customWidth="1"/>
    <col min="3332" max="3585" width="11.42578125" style="2"/>
    <col min="3586" max="3586" width="5.7109375" style="2" customWidth="1"/>
    <col min="3587" max="3587" width="12.7109375" style="2" customWidth="1"/>
    <col min="3588" max="3841" width="11.42578125" style="2"/>
    <col min="3842" max="3842" width="5.7109375" style="2" customWidth="1"/>
    <col min="3843" max="3843" width="12.7109375" style="2" customWidth="1"/>
    <col min="3844" max="4097" width="11.42578125" style="2"/>
    <col min="4098" max="4098" width="5.7109375" style="2" customWidth="1"/>
    <col min="4099" max="4099" width="12.7109375" style="2" customWidth="1"/>
    <col min="4100" max="4353" width="11.42578125" style="2"/>
    <col min="4354" max="4354" width="5.7109375" style="2" customWidth="1"/>
    <col min="4355" max="4355" width="12.7109375" style="2" customWidth="1"/>
    <col min="4356" max="4609" width="11.42578125" style="2"/>
    <col min="4610" max="4610" width="5.7109375" style="2" customWidth="1"/>
    <col min="4611" max="4611" width="12.7109375" style="2" customWidth="1"/>
    <col min="4612" max="4865" width="11.42578125" style="2"/>
    <col min="4866" max="4866" width="5.7109375" style="2" customWidth="1"/>
    <col min="4867" max="4867" width="12.7109375" style="2" customWidth="1"/>
    <col min="4868" max="5121" width="11.42578125" style="2"/>
    <col min="5122" max="5122" width="5.7109375" style="2" customWidth="1"/>
    <col min="5123" max="5123" width="12.7109375" style="2" customWidth="1"/>
    <col min="5124" max="5377" width="11.42578125" style="2"/>
    <col min="5378" max="5378" width="5.7109375" style="2" customWidth="1"/>
    <col min="5379" max="5379" width="12.7109375" style="2" customWidth="1"/>
    <col min="5380" max="5633" width="11.42578125" style="2"/>
    <col min="5634" max="5634" width="5.7109375" style="2" customWidth="1"/>
    <col min="5635" max="5635" width="12.7109375" style="2" customWidth="1"/>
    <col min="5636" max="5889" width="11.42578125" style="2"/>
    <col min="5890" max="5890" width="5.7109375" style="2" customWidth="1"/>
    <col min="5891" max="5891" width="12.7109375" style="2" customWidth="1"/>
    <col min="5892" max="6145" width="11.42578125" style="2"/>
    <col min="6146" max="6146" width="5.7109375" style="2" customWidth="1"/>
    <col min="6147" max="6147" width="12.7109375" style="2" customWidth="1"/>
    <col min="6148" max="6401" width="11.42578125" style="2"/>
    <col min="6402" max="6402" width="5.7109375" style="2" customWidth="1"/>
    <col min="6403" max="6403" width="12.7109375" style="2" customWidth="1"/>
    <col min="6404" max="6657" width="11.42578125" style="2"/>
    <col min="6658" max="6658" width="5.7109375" style="2" customWidth="1"/>
    <col min="6659" max="6659" width="12.7109375" style="2" customWidth="1"/>
    <col min="6660" max="6913" width="11.42578125" style="2"/>
    <col min="6914" max="6914" width="5.7109375" style="2" customWidth="1"/>
    <col min="6915" max="6915" width="12.7109375" style="2" customWidth="1"/>
    <col min="6916" max="7169" width="11.42578125" style="2"/>
    <col min="7170" max="7170" width="5.7109375" style="2" customWidth="1"/>
    <col min="7171" max="7171" width="12.7109375" style="2" customWidth="1"/>
    <col min="7172" max="7425" width="11.42578125" style="2"/>
    <col min="7426" max="7426" width="5.7109375" style="2" customWidth="1"/>
    <col min="7427" max="7427" width="12.7109375" style="2" customWidth="1"/>
    <col min="7428" max="7681" width="11.42578125" style="2"/>
    <col min="7682" max="7682" width="5.7109375" style="2" customWidth="1"/>
    <col min="7683" max="7683" width="12.7109375" style="2" customWidth="1"/>
    <col min="7684" max="7937" width="11.42578125" style="2"/>
    <col min="7938" max="7938" width="5.7109375" style="2" customWidth="1"/>
    <col min="7939" max="7939" width="12.7109375" style="2" customWidth="1"/>
    <col min="7940" max="8193" width="11.42578125" style="2"/>
    <col min="8194" max="8194" width="5.7109375" style="2" customWidth="1"/>
    <col min="8195" max="8195" width="12.7109375" style="2" customWidth="1"/>
    <col min="8196" max="8449" width="11.42578125" style="2"/>
    <col min="8450" max="8450" width="5.7109375" style="2" customWidth="1"/>
    <col min="8451" max="8451" width="12.7109375" style="2" customWidth="1"/>
    <col min="8452" max="8705" width="11.42578125" style="2"/>
    <col min="8706" max="8706" width="5.7109375" style="2" customWidth="1"/>
    <col min="8707" max="8707" width="12.7109375" style="2" customWidth="1"/>
    <col min="8708" max="8961" width="11.42578125" style="2"/>
    <col min="8962" max="8962" width="5.7109375" style="2" customWidth="1"/>
    <col min="8963" max="8963" width="12.7109375" style="2" customWidth="1"/>
    <col min="8964" max="9217" width="11.42578125" style="2"/>
    <col min="9218" max="9218" width="5.7109375" style="2" customWidth="1"/>
    <col min="9219" max="9219" width="12.7109375" style="2" customWidth="1"/>
    <col min="9220" max="9473" width="11.42578125" style="2"/>
    <col min="9474" max="9474" width="5.7109375" style="2" customWidth="1"/>
    <col min="9475" max="9475" width="12.7109375" style="2" customWidth="1"/>
    <col min="9476" max="9729" width="11.42578125" style="2"/>
    <col min="9730" max="9730" width="5.7109375" style="2" customWidth="1"/>
    <col min="9731" max="9731" width="12.7109375" style="2" customWidth="1"/>
    <col min="9732" max="9985" width="11.42578125" style="2"/>
    <col min="9986" max="9986" width="5.7109375" style="2" customWidth="1"/>
    <col min="9987" max="9987" width="12.7109375" style="2" customWidth="1"/>
    <col min="9988" max="10241" width="11.42578125" style="2"/>
    <col min="10242" max="10242" width="5.7109375" style="2" customWidth="1"/>
    <col min="10243" max="10243" width="12.7109375" style="2" customWidth="1"/>
    <col min="10244" max="10497" width="11.42578125" style="2"/>
    <col min="10498" max="10498" width="5.7109375" style="2" customWidth="1"/>
    <col min="10499" max="10499" width="12.7109375" style="2" customWidth="1"/>
    <col min="10500" max="10753" width="11.42578125" style="2"/>
    <col min="10754" max="10754" width="5.7109375" style="2" customWidth="1"/>
    <col min="10755" max="10755" width="12.7109375" style="2" customWidth="1"/>
    <col min="10756" max="11009" width="11.42578125" style="2"/>
    <col min="11010" max="11010" width="5.7109375" style="2" customWidth="1"/>
    <col min="11011" max="11011" width="12.7109375" style="2" customWidth="1"/>
    <col min="11012" max="11265" width="11.42578125" style="2"/>
    <col min="11266" max="11266" width="5.7109375" style="2" customWidth="1"/>
    <col min="11267" max="11267" width="12.7109375" style="2" customWidth="1"/>
    <col min="11268" max="11521" width="11.42578125" style="2"/>
    <col min="11522" max="11522" width="5.7109375" style="2" customWidth="1"/>
    <col min="11523" max="11523" width="12.7109375" style="2" customWidth="1"/>
    <col min="11524" max="11777" width="11.42578125" style="2"/>
    <col min="11778" max="11778" width="5.7109375" style="2" customWidth="1"/>
    <col min="11779" max="11779" width="12.7109375" style="2" customWidth="1"/>
    <col min="11780" max="12033" width="11.42578125" style="2"/>
    <col min="12034" max="12034" width="5.7109375" style="2" customWidth="1"/>
    <col min="12035" max="12035" width="12.7109375" style="2" customWidth="1"/>
    <col min="12036" max="12289" width="11.42578125" style="2"/>
    <col min="12290" max="12290" width="5.7109375" style="2" customWidth="1"/>
    <col min="12291" max="12291" width="12.7109375" style="2" customWidth="1"/>
    <col min="12292" max="12545" width="11.42578125" style="2"/>
    <col min="12546" max="12546" width="5.7109375" style="2" customWidth="1"/>
    <col min="12547" max="12547" width="12.7109375" style="2" customWidth="1"/>
    <col min="12548" max="12801" width="11.42578125" style="2"/>
    <col min="12802" max="12802" width="5.7109375" style="2" customWidth="1"/>
    <col min="12803" max="12803" width="12.7109375" style="2" customWidth="1"/>
    <col min="12804" max="13057" width="11.42578125" style="2"/>
    <col min="13058" max="13058" width="5.7109375" style="2" customWidth="1"/>
    <col min="13059" max="13059" width="12.7109375" style="2" customWidth="1"/>
    <col min="13060" max="13313" width="11.42578125" style="2"/>
    <col min="13314" max="13314" width="5.7109375" style="2" customWidth="1"/>
    <col min="13315" max="13315" width="12.7109375" style="2" customWidth="1"/>
    <col min="13316" max="13569" width="11.42578125" style="2"/>
    <col min="13570" max="13570" width="5.7109375" style="2" customWidth="1"/>
    <col min="13571" max="13571" width="12.7109375" style="2" customWidth="1"/>
    <col min="13572" max="13825" width="11.42578125" style="2"/>
    <col min="13826" max="13826" width="5.7109375" style="2" customWidth="1"/>
    <col min="13827" max="13827" width="12.7109375" style="2" customWidth="1"/>
    <col min="13828" max="14081" width="11.42578125" style="2"/>
    <col min="14082" max="14082" width="5.7109375" style="2" customWidth="1"/>
    <col min="14083" max="14083" width="12.7109375" style="2" customWidth="1"/>
    <col min="14084" max="14337" width="11.42578125" style="2"/>
    <col min="14338" max="14338" width="5.7109375" style="2" customWidth="1"/>
    <col min="14339" max="14339" width="12.7109375" style="2" customWidth="1"/>
    <col min="14340" max="14593" width="11.42578125" style="2"/>
    <col min="14594" max="14594" width="5.7109375" style="2" customWidth="1"/>
    <col min="14595" max="14595" width="12.7109375" style="2" customWidth="1"/>
    <col min="14596" max="14849" width="11.42578125" style="2"/>
    <col min="14850" max="14850" width="5.7109375" style="2" customWidth="1"/>
    <col min="14851" max="14851" width="12.7109375" style="2" customWidth="1"/>
    <col min="14852" max="15105" width="11.42578125" style="2"/>
    <col min="15106" max="15106" width="5.7109375" style="2" customWidth="1"/>
    <col min="15107" max="15107" width="12.7109375" style="2" customWidth="1"/>
    <col min="15108" max="15361" width="11.42578125" style="2"/>
    <col min="15362" max="15362" width="5.7109375" style="2" customWidth="1"/>
    <col min="15363" max="15363" width="12.7109375" style="2" customWidth="1"/>
    <col min="15364" max="15617" width="11.42578125" style="2"/>
    <col min="15618" max="15618" width="5.7109375" style="2" customWidth="1"/>
    <col min="15619" max="15619" width="12.7109375" style="2" customWidth="1"/>
    <col min="15620" max="15873" width="11.42578125" style="2"/>
    <col min="15874" max="15874" width="5.7109375" style="2" customWidth="1"/>
    <col min="15875" max="15875" width="12.7109375" style="2" customWidth="1"/>
    <col min="15876" max="16129" width="11.42578125" style="2"/>
    <col min="16130" max="16130" width="5.7109375" style="2" customWidth="1"/>
    <col min="16131" max="16131" width="12.7109375" style="2" customWidth="1"/>
    <col min="16132" max="16384" width="11.42578125" style="2"/>
  </cols>
  <sheetData>
    <row r="27" spans="2:12" ht="15" customHeight="1" thickBot="1" x14ac:dyDescent="0.3"/>
    <row r="28" spans="2:12" ht="30" customHeight="1" thickBot="1" x14ac:dyDescent="0.3">
      <c r="B28" s="11"/>
      <c r="C28" s="11"/>
      <c r="D28" s="11"/>
      <c r="E28" s="11"/>
      <c r="F28" s="11"/>
      <c r="G28" s="11"/>
      <c r="H28" s="11"/>
      <c r="I28" s="11"/>
      <c r="J28" s="36" t="s">
        <v>60</v>
      </c>
      <c r="K28" s="11"/>
      <c r="L28" s="11"/>
    </row>
  </sheetData>
  <hyperlinks>
    <hyperlink ref="J28" location="'Plazas Autorizadas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tabColor rgb="FF000099"/>
    <pageSetUpPr autoPageBreaks="0" fitToPage="1"/>
  </sheetPr>
  <dimension ref="B1:Q41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 x14ac:dyDescent="0.25"/>
  <cols>
    <col min="1" max="1" width="15.7109375" style="160" customWidth="1"/>
    <col min="2" max="2" width="21.7109375" style="160" customWidth="1"/>
    <col min="3" max="12" width="10.7109375" style="160" customWidth="1"/>
    <col min="13" max="13" width="16.5703125" style="160" customWidth="1"/>
    <col min="14" max="14" width="11.140625" style="160" customWidth="1"/>
    <col min="15" max="15" width="9.28515625" style="160" customWidth="1"/>
    <col min="16" max="255" width="16.5703125" style="160"/>
    <col min="256" max="256" width="3.7109375" style="160" customWidth="1"/>
    <col min="257" max="257" width="10.42578125" style="160" customWidth="1"/>
    <col min="258" max="258" width="23.140625" style="160" customWidth="1"/>
    <col min="259" max="259" width="11" style="160" customWidth="1"/>
    <col min="260" max="260" width="8.85546875" style="160" customWidth="1"/>
    <col min="261" max="261" width="10.42578125" style="160" customWidth="1"/>
    <col min="262" max="262" width="8.5703125" style="160" customWidth="1"/>
    <col min="263" max="263" width="9.5703125" style="160" customWidth="1"/>
    <col min="264" max="264" width="9.7109375" style="160" customWidth="1"/>
    <col min="265" max="265" width="9.85546875" style="160" customWidth="1"/>
    <col min="266" max="266" width="10" style="160" customWidth="1"/>
    <col min="267" max="267" width="10.7109375" style="160" customWidth="1"/>
    <col min="268" max="268" width="10.140625" style="160" customWidth="1"/>
    <col min="269" max="269" width="16.5703125" style="160" customWidth="1"/>
    <col min="270" max="270" width="11.140625" style="160" customWidth="1"/>
    <col min="271" max="271" width="9.28515625" style="160" customWidth="1"/>
    <col min="272" max="511" width="16.5703125" style="160"/>
    <col min="512" max="512" width="3.7109375" style="160" customWidth="1"/>
    <col min="513" max="513" width="10.42578125" style="160" customWidth="1"/>
    <col min="514" max="514" width="23.140625" style="160" customWidth="1"/>
    <col min="515" max="515" width="11" style="160" customWidth="1"/>
    <col min="516" max="516" width="8.85546875" style="160" customWidth="1"/>
    <col min="517" max="517" width="10.42578125" style="160" customWidth="1"/>
    <col min="518" max="518" width="8.5703125" style="160" customWidth="1"/>
    <col min="519" max="519" width="9.5703125" style="160" customWidth="1"/>
    <col min="520" max="520" width="9.7109375" style="160" customWidth="1"/>
    <col min="521" max="521" width="9.85546875" style="160" customWidth="1"/>
    <col min="522" max="522" width="10" style="160" customWidth="1"/>
    <col min="523" max="523" width="10.7109375" style="160" customWidth="1"/>
    <col min="524" max="524" width="10.140625" style="160" customWidth="1"/>
    <col min="525" max="525" width="16.5703125" style="160" customWidth="1"/>
    <col min="526" max="526" width="11.140625" style="160" customWidth="1"/>
    <col min="527" max="527" width="9.28515625" style="160" customWidth="1"/>
    <col min="528" max="767" width="16.5703125" style="160"/>
    <col min="768" max="768" width="3.7109375" style="160" customWidth="1"/>
    <col min="769" max="769" width="10.42578125" style="160" customWidth="1"/>
    <col min="770" max="770" width="23.140625" style="160" customWidth="1"/>
    <col min="771" max="771" width="11" style="160" customWidth="1"/>
    <col min="772" max="772" width="8.85546875" style="160" customWidth="1"/>
    <col min="773" max="773" width="10.42578125" style="160" customWidth="1"/>
    <col min="774" max="774" width="8.5703125" style="160" customWidth="1"/>
    <col min="775" max="775" width="9.5703125" style="160" customWidth="1"/>
    <col min="776" max="776" width="9.7109375" style="160" customWidth="1"/>
    <col min="777" max="777" width="9.85546875" style="160" customWidth="1"/>
    <col min="778" max="778" width="10" style="160" customWidth="1"/>
    <col min="779" max="779" width="10.7109375" style="160" customWidth="1"/>
    <col min="780" max="780" width="10.140625" style="160" customWidth="1"/>
    <col min="781" max="781" width="16.5703125" style="160" customWidth="1"/>
    <col min="782" max="782" width="11.140625" style="160" customWidth="1"/>
    <col min="783" max="783" width="9.28515625" style="160" customWidth="1"/>
    <col min="784" max="1023" width="16.5703125" style="160"/>
    <col min="1024" max="1024" width="3.7109375" style="160" customWidth="1"/>
    <col min="1025" max="1025" width="10.42578125" style="160" customWidth="1"/>
    <col min="1026" max="1026" width="23.140625" style="160" customWidth="1"/>
    <col min="1027" max="1027" width="11" style="160" customWidth="1"/>
    <col min="1028" max="1028" width="8.85546875" style="160" customWidth="1"/>
    <col min="1029" max="1029" width="10.42578125" style="160" customWidth="1"/>
    <col min="1030" max="1030" width="8.5703125" style="160" customWidth="1"/>
    <col min="1031" max="1031" width="9.5703125" style="160" customWidth="1"/>
    <col min="1032" max="1032" width="9.7109375" style="160" customWidth="1"/>
    <col min="1033" max="1033" width="9.85546875" style="160" customWidth="1"/>
    <col min="1034" max="1034" width="10" style="160" customWidth="1"/>
    <col min="1035" max="1035" width="10.7109375" style="160" customWidth="1"/>
    <col min="1036" max="1036" width="10.140625" style="160" customWidth="1"/>
    <col min="1037" max="1037" width="16.5703125" style="160" customWidth="1"/>
    <col min="1038" max="1038" width="11.140625" style="160" customWidth="1"/>
    <col min="1039" max="1039" width="9.28515625" style="160" customWidth="1"/>
    <col min="1040" max="1279" width="16.5703125" style="160"/>
    <col min="1280" max="1280" width="3.7109375" style="160" customWidth="1"/>
    <col min="1281" max="1281" width="10.42578125" style="160" customWidth="1"/>
    <col min="1282" max="1282" width="23.140625" style="160" customWidth="1"/>
    <col min="1283" max="1283" width="11" style="160" customWidth="1"/>
    <col min="1284" max="1284" width="8.85546875" style="160" customWidth="1"/>
    <col min="1285" max="1285" width="10.42578125" style="160" customWidth="1"/>
    <col min="1286" max="1286" width="8.5703125" style="160" customWidth="1"/>
    <col min="1287" max="1287" width="9.5703125" style="160" customWidth="1"/>
    <col min="1288" max="1288" width="9.7109375" style="160" customWidth="1"/>
    <col min="1289" max="1289" width="9.85546875" style="160" customWidth="1"/>
    <col min="1290" max="1290" width="10" style="160" customWidth="1"/>
    <col min="1291" max="1291" width="10.7109375" style="160" customWidth="1"/>
    <col min="1292" max="1292" width="10.140625" style="160" customWidth="1"/>
    <col min="1293" max="1293" width="16.5703125" style="160" customWidth="1"/>
    <col min="1294" max="1294" width="11.140625" style="160" customWidth="1"/>
    <col min="1295" max="1295" width="9.28515625" style="160" customWidth="1"/>
    <col min="1296" max="1535" width="16.5703125" style="160"/>
    <col min="1536" max="1536" width="3.7109375" style="160" customWidth="1"/>
    <col min="1537" max="1537" width="10.42578125" style="160" customWidth="1"/>
    <col min="1538" max="1538" width="23.140625" style="160" customWidth="1"/>
    <col min="1539" max="1539" width="11" style="160" customWidth="1"/>
    <col min="1540" max="1540" width="8.85546875" style="160" customWidth="1"/>
    <col min="1541" max="1541" width="10.42578125" style="160" customWidth="1"/>
    <col min="1542" max="1542" width="8.5703125" style="160" customWidth="1"/>
    <col min="1543" max="1543" width="9.5703125" style="160" customWidth="1"/>
    <col min="1544" max="1544" width="9.7109375" style="160" customWidth="1"/>
    <col min="1545" max="1545" width="9.85546875" style="160" customWidth="1"/>
    <col min="1546" max="1546" width="10" style="160" customWidth="1"/>
    <col min="1547" max="1547" width="10.7109375" style="160" customWidth="1"/>
    <col min="1548" max="1548" width="10.140625" style="160" customWidth="1"/>
    <col min="1549" max="1549" width="16.5703125" style="160" customWidth="1"/>
    <col min="1550" max="1550" width="11.140625" style="160" customWidth="1"/>
    <col min="1551" max="1551" width="9.28515625" style="160" customWidth="1"/>
    <col min="1552" max="1791" width="16.5703125" style="160"/>
    <col min="1792" max="1792" width="3.7109375" style="160" customWidth="1"/>
    <col min="1793" max="1793" width="10.42578125" style="160" customWidth="1"/>
    <col min="1794" max="1794" width="23.140625" style="160" customWidth="1"/>
    <col min="1795" max="1795" width="11" style="160" customWidth="1"/>
    <col min="1796" max="1796" width="8.85546875" style="160" customWidth="1"/>
    <col min="1797" max="1797" width="10.42578125" style="160" customWidth="1"/>
    <col min="1798" max="1798" width="8.5703125" style="160" customWidth="1"/>
    <col min="1799" max="1799" width="9.5703125" style="160" customWidth="1"/>
    <col min="1800" max="1800" width="9.7109375" style="160" customWidth="1"/>
    <col min="1801" max="1801" width="9.85546875" style="160" customWidth="1"/>
    <col min="1802" max="1802" width="10" style="160" customWidth="1"/>
    <col min="1803" max="1803" width="10.7109375" style="160" customWidth="1"/>
    <col min="1804" max="1804" width="10.140625" style="160" customWidth="1"/>
    <col min="1805" max="1805" width="16.5703125" style="160" customWidth="1"/>
    <col min="1806" max="1806" width="11.140625" style="160" customWidth="1"/>
    <col min="1807" max="1807" width="9.28515625" style="160" customWidth="1"/>
    <col min="1808" max="2047" width="16.5703125" style="160"/>
    <col min="2048" max="2048" width="3.7109375" style="160" customWidth="1"/>
    <col min="2049" max="2049" width="10.42578125" style="160" customWidth="1"/>
    <col min="2050" max="2050" width="23.140625" style="160" customWidth="1"/>
    <col min="2051" max="2051" width="11" style="160" customWidth="1"/>
    <col min="2052" max="2052" width="8.85546875" style="160" customWidth="1"/>
    <col min="2053" max="2053" width="10.42578125" style="160" customWidth="1"/>
    <col min="2054" max="2054" width="8.5703125" style="160" customWidth="1"/>
    <col min="2055" max="2055" width="9.5703125" style="160" customWidth="1"/>
    <col min="2056" max="2056" width="9.7109375" style="160" customWidth="1"/>
    <col min="2057" max="2057" width="9.85546875" style="160" customWidth="1"/>
    <col min="2058" max="2058" width="10" style="160" customWidth="1"/>
    <col min="2059" max="2059" width="10.7109375" style="160" customWidth="1"/>
    <col min="2060" max="2060" width="10.140625" style="160" customWidth="1"/>
    <col min="2061" max="2061" width="16.5703125" style="160" customWidth="1"/>
    <col min="2062" max="2062" width="11.140625" style="160" customWidth="1"/>
    <col min="2063" max="2063" width="9.28515625" style="160" customWidth="1"/>
    <col min="2064" max="2303" width="16.5703125" style="160"/>
    <col min="2304" max="2304" width="3.7109375" style="160" customWidth="1"/>
    <col min="2305" max="2305" width="10.42578125" style="160" customWidth="1"/>
    <col min="2306" max="2306" width="23.140625" style="160" customWidth="1"/>
    <col min="2307" max="2307" width="11" style="160" customWidth="1"/>
    <col min="2308" max="2308" width="8.85546875" style="160" customWidth="1"/>
    <col min="2309" max="2309" width="10.42578125" style="160" customWidth="1"/>
    <col min="2310" max="2310" width="8.5703125" style="160" customWidth="1"/>
    <col min="2311" max="2311" width="9.5703125" style="160" customWidth="1"/>
    <col min="2312" max="2312" width="9.7109375" style="160" customWidth="1"/>
    <col min="2313" max="2313" width="9.85546875" style="160" customWidth="1"/>
    <col min="2314" max="2314" width="10" style="160" customWidth="1"/>
    <col min="2315" max="2315" width="10.7109375" style="160" customWidth="1"/>
    <col min="2316" max="2316" width="10.140625" style="160" customWidth="1"/>
    <col min="2317" max="2317" width="16.5703125" style="160" customWidth="1"/>
    <col min="2318" max="2318" width="11.140625" style="160" customWidth="1"/>
    <col min="2319" max="2319" width="9.28515625" style="160" customWidth="1"/>
    <col min="2320" max="2559" width="16.5703125" style="160"/>
    <col min="2560" max="2560" width="3.7109375" style="160" customWidth="1"/>
    <col min="2561" max="2561" width="10.42578125" style="160" customWidth="1"/>
    <col min="2562" max="2562" width="23.140625" style="160" customWidth="1"/>
    <col min="2563" max="2563" width="11" style="160" customWidth="1"/>
    <col min="2564" max="2564" width="8.85546875" style="160" customWidth="1"/>
    <col min="2565" max="2565" width="10.42578125" style="160" customWidth="1"/>
    <col min="2566" max="2566" width="8.5703125" style="160" customWidth="1"/>
    <col min="2567" max="2567" width="9.5703125" style="160" customWidth="1"/>
    <col min="2568" max="2568" width="9.7109375" style="160" customWidth="1"/>
    <col min="2569" max="2569" width="9.85546875" style="160" customWidth="1"/>
    <col min="2570" max="2570" width="10" style="160" customWidth="1"/>
    <col min="2571" max="2571" width="10.7109375" style="160" customWidth="1"/>
    <col min="2572" max="2572" width="10.140625" style="160" customWidth="1"/>
    <col min="2573" max="2573" width="16.5703125" style="160" customWidth="1"/>
    <col min="2574" max="2574" width="11.140625" style="160" customWidth="1"/>
    <col min="2575" max="2575" width="9.28515625" style="160" customWidth="1"/>
    <col min="2576" max="2815" width="16.5703125" style="160"/>
    <col min="2816" max="2816" width="3.7109375" style="160" customWidth="1"/>
    <col min="2817" max="2817" width="10.42578125" style="160" customWidth="1"/>
    <col min="2818" max="2818" width="23.140625" style="160" customWidth="1"/>
    <col min="2819" max="2819" width="11" style="160" customWidth="1"/>
    <col min="2820" max="2820" width="8.85546875" style="160" customWidth="1"/>
    <col min="2821" max="2821" width="10.42578125" style="160" customWidth="1"/>
    <col min="2822" max="2822" width="8.5703125" style="160" customWidth="1"/>
    <col min="2823" max="2823" width="9.5703125" style="160" customWidth="1"/>
    <col min="2824" max="2824" width="9.7109375" style="160" customWidth="1"/>
    <col min="2825" max="2825" width="9.85546875" style="160" customWidth="1"/>
    <col min="2826" max="2826" width="10" style="160" customWidth="1"/>
    <col min="2827" max="2827" width="10.7109375" style="160" customWidth="1"/>
    <col min="2828" max="2828" width="10.140625" style="160" customWidth="1"/>
    <col min="2829" max="2829" width="16.5703125" style="160" customWidth="1"/>
    <col min="2830" max="2830" width="11.140625" style="160" customWidth="1"/>
    <col min="2831" max="2831" width="9.28515625" style="160" customWidth="1"/>
    <col min="2832" max="3071" width="16.5703125" style="160"/>
    <col min="3072" max="3072" width="3.7109375" style="160" customWidth="1"/>
    <col min="3073" max="3073" width="10.42578125" style="160" customWidth="1"/>
    <col min="3074" max="3074" width="23.140625" style="160" customWidth="1"/>
    <col min="3075" max="3075" width="11" style="160" customWidth="1"/>
    <col min="3076" max="3076" width="8.85546875" style="160" customWidth="1"/>
    <col min="3077" max="3077" width="10.42578125" style="160" customWidth="1"/>
    <col min="3078" max="3078" width="8.5703125" style="160" customWidth="1"/>
    <col min="3079" max="3079" width="9.5703125" style="160" customWidth="1"/>
    <col min="3080" max="3080" width="9.7109375" style="160" customWidth="1"/>
    <col min="3081" max="3081" width="9.85546875" style="160" customWidth="1"/>
    <col min="3082" max="3082" width="10" style="160" customWidth="1"/>
    <col min="3083" max="3083" width="10.7109375" style="160" customWidth="1"/>
    <col min="3084" max="3084" width="10.140625" style="160" customWidth="1"/>
    <col min="3085" max="3085" width="16.5703125" style="160" customWidth="1"/>
    <col min="3086" max="3086" width="11.140625" style="160" customWidth="1"/>
    <col min="3087" max="3087" width="9.28515625" style="160" customWidth="1"/>
    <col min="3088" max="3327" width="16.5703125" style="160"/>
    <col min="3328" max="3328" width="3.7109375" style="160" customWidth="1"/>
    <col min="3329" max="3329" width="10.42578125" style="160" customWidth="1"/>
    <col min="3330" max="3330" width="23.140625" style="160" customWidth="1"/>
    <col min="3331" max="3331" width="11" style="160" customWidth="1"/>
    <col min="3332" max="3332" width="8.85546875" style="160" customWidth="1"/>
    <col min="3333" max="3333" width="10.42578125" style="160" customWidth="1"/>
    <col min="3334" max="3334" width="8.5703125" style="160" customWidth="1"/>
    <col min="3335" max="3335" width="9.5703125" style="160" customWidth="1"/>
    <col min="3336" max="3336" width="9.7109375" style="160" customWidth="1"/>
    <col min="3337" max="3337" width="9.85546875" style="160" customWidth="1"/>
    <col min="3338" max="3338" width="10" style="160" customWidth="1"/>
    <col min="3339" max="3339" width="10.7109375" style="160" customWidth="1"/>
    <col min="3340" max="3340" width="10.140625" style="160" customWidth="1"/>
    <col min="3341" max="3341" width="16.5703125" style="160" customWidth="1"/>
    <col min="3342" max="3342" width="11.140625" style="160" customWidth="1"/>
    <col min="3343" max="3343" width="9.28515625" style="160" customWidth="1"/>
    <col min="3344" max="3583" width="16.5703125" style="160"/>
    <col min="3584" max="3584" width="3.7109375" style="160" customWidth="1"/>
    <col min="3585" max="3585" width="10.42578125" style="160" customWidth="1"/>
    <col min="3586" max="3586" width="23.140625" style="160" customWidth="1"/>
    <col min="3587" max="3587" width="11" style="160" customWidth="1"/>
    <col min="3588" max="3588" width="8.85546875" style="160" customWidth="1"/>
    <col min="3589" max="3589" width="10.42578125" style="160" customWidth="1"/>
    <col min="3590" max="3590" width="8.5703125" style="160" customWidth="1"/>
    <col min="3591" max="3591" width="9.5703125" style="160" customWidth="1"/>
    <col min="3592" max="3592" width="9.7109375" style="160" customWidth="1"/>
    <col min="3593" max="3593" width="9.85546875" style="160" customWidth="1"/>
    <col min="3594" max="3594" width="10" style="160" customWidth="1"/>
    <col min="3595" max="3595" width="10.7109375" style="160" customWidth="1"/>
    <col min="3596" max="3596" width="10.140625" style="160" customWidth="1"/>
    <col min="3597" max="3597" width="16.5703125" style="160" customWidth="1"/>
    <col min="3598" max="3598" width="11.140625" style="160" customWidth="1"/>
    <col min="3599" max="3599" width="9.28515625" style="160" customWidth="1"/>
    <col min="3600" max="3839" width="16.5703125" style="160"/>
    <col min="3840" max="3840" width="3.7109375" style="160" customWidth="1"/>
    <col min="3841" max="3841" width="10.42578125" style="160" customWidth="1"/>
    <col min="3842" max="3842" width="23.140625" style="160" customWidth="1"/>
    <col min="3843" max="3843" width="11" style="160" customWidth="1"/>
    <col min="3844" max="3844" width="8.85546875" style="160" customWidth="1"/>
    <col min="3845" max="3845" width="10.42578125" style="160" customWidth="1"/>
    <col min="3846" max="3846" width="8.5703125" style="160" customWidth="1"/>
    <col min="3847" max="3847" width="9.5703125" style="160" customWidth="1"/>
    <col min="3848" max="3848" width="9.7109375" style="160" customWidth="1"/>
    <col min="3849" max="3849" width="9.85546875" style="160" customWidth="1"/>
    <col min="3850" max="3850" width="10" style="160" customWidth="1"/>
    <col min="3851" max="3851" width="10.7109375" style="160" customWidth="1"/>
    <col min="3852" max="3852" width="10.140625" style="160" customWidth="1"/>
    <col min="3853" max="3853" width="16.5703125" style="160" customWidth="1"/>
    <col min="3854" max="3854" width="11.140625" style="160" customWidth="1"/>
    <col min="3855" max="3855" width="9.28515625" style="160" customWidth="1"/>
    <col min="3856" max="4095" width="16.5703125" style="160"/>
    <col min="4096" max="4096" width="3.7109375" style="160" customWidth="1"/>
    <col min="4097" max="4097" width="10.42578125" style="160" customWidth="1"/>
    <col min="4098" max="4098" width="23.140625" style="160" customWidth="1"/>
    <col min="4099" max="4099" width="11" style="160" customWidth="1"/>
    <col min="4100" max="4100" width="8.85546875" style="160" customWidth="1"/>
    <col min="4101" max="4101" width="10.42578125" style="160" customWidth="1"/>
    <col min="4102" max="4102" width="8.5703125" style="160" customWidth="1"/>
    <col min="4103" max="4103" width="9.5703125" style="160" customWidth="1"/>
    <col min="4104" max="4104" width="9.7109375" style="160" customWidth="1"/>
    <col min="4105" max="4105" width="9.85546875" style="160" customWidth="1"/>
    <col min="4106" max="4106" width="10" style="160" customWidth="1"/>
    <col min="4107" max="4107" width="10.7109375" style="160" customWidth="1"/>
    <col min="4108" max="4108" width="10.140625" style="160" customWidth="1"/>
    <col min="4109" max="4109" width="16.5703125" style="160" customWidth="1"/>
    <col min="4110" max="4110" width="11.140625" style="160" customWidth="1"/>
    <col min="4111" max="4111" width="9.28515625" style="160" customWidth="1"/>
    <col min="4112" max="4351" width="16.5703125" style="160"/>
    <col min="4352" max="4352" width="3.7109375" style="160" customWidth="1"/>
    <col min="4353" max="4353" width="10.42578125" style="160" customWidth="1"/>
    <col min="4354" max="4354" width="23.140625" style="160" customWidth="1"/>
    <col min="4355" max="4355" width="11" style="160" customWidth="1"/>
    <col min="4356" max="4356" width="8.85546875" style="160" customWidth="1"/>
    <col min="4357" max="4357" width="10.42578125" style="160" customWidth="1"/>
    <col min="4358" max="4358" width="8.5703125" style="160" customWidth="1"/>
    <col min="4359" max="4359" width="9.5703125" style="160" customWidth="1"/>
    <col min="4360" max="4360" width="9.7109375" style="160" customWidth="1"/>
    <col min="4361" max="4361" width="9.85546875" style="160" customWidth="1"/>
    <col min="4362" max="4362" width="10" style="160" customWidth="1"/>
    <col min="4363" max="4363" width="10.7109375" style="160" customWidth="1"/>
    <col min="4364" max="4364" width="10.140625" style="160" customWidth="1"/>
    <col min="4365" max="4365" width="16.5703125" style="160" customWidth="1"/>
    <col min="4366" max="4366" width="11.140625" style="160" customWidth="1"/>
    <col min="4367" max="4367" width="9.28515625" style="160" customWidth="1"/>
    <col min="4368" max="4607" width="16.5703125" style="160"/>
    <col min="4608" max="4608" width="3.7109375" style="160" customWidth="1"/>
    <col min="4609" max="4609" width="10.42578125" style="160" customWidth="1"/>
    <col min="4610" max="4610" width="23.140625" style="160" customWidth="1"/>
    <col min="4611" max="4611" width="11" style="160" customWidth="1"/>
    <col min="4612" max="4612" width="8.85546875" style="160" customWidth="1"/>
    <col min="4613" max="4613" width="10.42578125" style="160" customWidth="1"/>
    <col min="4614" max="4614" width="8.5703125" style="160" customWidth="1"/>
    <col min="4615" max="4615" width="9.5703125" style="160" customWidth="1"/>
    <col min="4616" max="4616" width="9.7109375" style="160" customWidth="1"/>
    <col min="4617" max="4617" width="9.85546875" style="160" customWidth="1"/>
    <col min="4618" max="4618" width="10" style="160" customWidth="1"/>
    <col min="4619" max="4619" width="10.7109375" style="160" customWidth="1"/>
    <col min="4620" max="4620" width="10.140625" style="160" customWidth="1"/>
    <col min="4621" max="4621" width="16.5703125" style="160" customWidth="1"/>
    <col min="4622" max="4622" width="11.140625" style="160" customWidth="1"/>
    <col min="4623" max="4623" width="9.28515625" style="160" customWidth="1"/>
    <col min="4624" max="4863" width="16.5703125" style="160"/>
    <col min="4864" max="4864" width="3.7109375" style="160" customWidth="1"/>
    <col min="4865" max="4865" width="10.42578125" style="160" customWidth="1"/>
    <col min="4866" max="4866" width="23.140625" style="160" customWidth="1"/>
    <col min="4867" max="4867" width="11" style="160" customWidth="1"/>
    <col min="4868" max="4868" width="8.85546875" style="160" customWidth="1"/>
    <col min="4869" max="4869" width="10.42578125" style="160" customWidth="1"/>
    <col min="4870" max="4870" width="8.5703125" style="160" customWidth="1"/>
    <col min="4871" max="4871" width="9.5703125" style="160" customWidth="1"/>
    <col min="4872" max="4872" width="9.7109375" style="160" customWidth="1"/>
    <col min="4873" max="4873" width="9.85546875" style="160" customWidth="1"/>
    <col min="4874" max="4874" width="10" style="160" customWidth="1"/>
    <col min="4875" max="4875" width="10.7109375" style="160" customWidth="1"/>
    <col min="4876" max="4876" width="10.140625" style="160" customWidth="1"/>
    <col min="4877" max="4877" width="16.5703125" style="160" customWidth="1"/>
    <col min="4878" max="4878" width="11.140625" style="160" customWidth="1"/>
    <col min="4879" max="4879" width="9.28515625" style="160" customWidth="1"/>
    <col min="4880" max="5119" width="16.5703125" style="160"/>
    <col min="5120" max="5120" width="3.7109375" style="160" customWidth="1"/>
    <col min="5121" max="5121" width="10.42578125" style="160" customWidth="1"/>
    <col min="5122" max="5122" width="23.140625" style="160" customWidth="1"/>
    <col min="5123" max="5123" width="11" style="160" customWidth="1"/>
    <col min="5124" max="5124" width="8.85546875" style="160" customWidth="1"/>
    <col min="5125" max="5125" width="10.42578125" style="160" customWidth="1"/>
    <col min="5126" max="5126" width="8.5703125" style="160" customWidth="1"/>
    <col min="5127" max="5127" width="9.5703125" style="160" customWidth="1"/>
    <col min="5128" max="5128" width="9.7109375" style="160" customWidth="1"/>
    <col min="5129" max="5129" width="9.85546875" style="160" customWidth="1"/>
    <col min="5130" max="5130" width="10" style="160" customWidth="1"/>
    <col min="5131" max="5131" width="10.7109375" style="160" customWidth="1"/>
    <col min="5132" max="5132" width="10.140625" style="160" customWidth="1"/>
    <col min="5133" max="5133" width="16.5703125" style="160" customWidth="1"/>
    <col min="5134" max="5134" width="11.140625" style="160" customWidth="1"/>
    <col min="5135" max="5135" width="9.28515625" style="160" customWidth="1"/>
    <col min="5136" max="5375" width="16.5703125" style="160"/>
    <col min="5376" max="5376" width="3.7109375" style="160" customWidth="1"/>
    <col min="5377" max="5377" width="10.42578125" style="160" customWidth="1"/>
    <col min="5378" max="5378" width="23.140625" style="160" customWidth="1"/>
    <col min="5379" max="5379" width="11" style="160" customWidth="1"/>
    <col min="5380" max="5380" width="8.85546875" style="160" customWidth="1"/>
    <col min="5381" max="5381" width="10.42578125" style="160" customWidth="1"/>
    <col min="5382" max="5382" width="8.5703125" style="160" customWidth="1"/>
    <col min="5383" max="5383" width="9.5703125" style="160" customWidth="1"/>
    <col min="5384" max="5384" width="9.7109375" style="160" customWidth="1"/>
    <col min="5385" max="5385" width="9.85546875" style="160" customWidth="1"/>
    <col min="5386" max="5386" width="10" style="160" customWidth="1"/>
    <col min="5387" max="5387" width="10.7109375" style="160" customWidth="1"/>
    <col min="5388" max="5388" width="10.140625" style="160" customWidth="1"/>
    <col min="5389" max="5389" width="16.5703125" style="160" customWidth="1"/>
    <col min="5390" max="5390" width="11.140625" style="160" customWidth="1"/>
    <col min="5391" max="5391" width="9.28515625" style="160" customWidth="1"/>
    <col min="5392" max="5631" width="16.5703125" style="160"/>
    <col min="5632" max="5632" width="3.7109375" style="160" customWidth="1"/>
    <col min="5633" max="5633" width="10.42578125" style="160" customWidth="1"/>
    <col min="5634" max="5634" width="23.140625" style="160" customWidth="1"/>
    <col min="5635" max="5635" width="11" style="160" customWidth="1"/>
    <col min="5636" max="5636" width="8.85546875" style="160" customWidth="1"/>
    <col min="5637" max="5637" width="10.42578125" style="160" customWidth="1"/>
    <col min="5638" max="5638" width="8.5703125" style="160" customWidth="1"/>
    <col min="5639" max="5639" width="9.5703125" style="160" customWidth="1"/>
    <col min="5640" max="5640" width="9.7109375" style="160" customWidth="1"/>
    <col min="5641" max="5641" width="9.85546875" style="160" customWidth="1"/>
    <col min="5642" max="5642" width="10" style="160" customWidth="1"/>
    <col min="5643" max="5643" width="10.7109375" style="160" customWidth="1"/>
    <col min="5644" max="5644" width="10.140625" style="160" customWidth="1"/>
    <col min="5645" max="5645" width="16.5703125" style="160" customWidth="1"/>
    <col min="5646" max="5646" width="11.140625" style="160" customWidth="1"/>
    <col min="5647" max="5647" width="9.28515625" style="160" customWidth="1"/>
    <col min="5648" max="5887" width="16.5703125" style="160"/>
    <col min="5888" max="5888" width="3.7109375" style="160" customWidth="1"/>
    <col min="5889" max="5889" width="10.42578125" style="160" customWidth="1"/>
    <col min="5890" max="5890" width="23.140625" style="160" customWidth="1"/>
    <col min="5891" max="5891" width="11" style="160" customWidth="1"/>
    <col min="5892" max="5892" width="8.85546875" style="160" customWidth="1"/>
    <col min="5893" max="5893" width="10.42578125" style="160" customWidth="1"/>
    <col min="5894" max="5894" width="8.5703125" style="160" customWidth="1"/>
    <col min="5895" max="5895" width="9.5703125" style="160" customWidth="1"/>
    <col min="5896" max="5896" width="9.7109375" style="160" customWidth="1"/>
    <col min="5897" max="5897" width="9.85546875" style="160" customWidth="1"/>
    <col min="5898" max="5898" width="10" style="160" customWidth="1"/>
    <col min="5899" max="5899" width="10.7109375" style="160" customWidth="1"/>
    <col min="5900" max="5900" width="10.140625" style="160" customWidth="1"/>
    <col min="5901" max="5901" width="16.5703125" style="160" customWidth="1"/>
    <col min="5902" max="5902" width="11.140625" style="160" customWidth="1"/>
    <col min="5903" max="5903" width="9.28515625" style="160" customWidth="1"/>
    <col min="5904" max="6143" width="16.5703125" style="160"/>
    <col min="6144" max="6144" width="3.7109375" style="160" customWidth="1"/>
    <col min="6145" max="6145" width="10.42578125" style="160" customWidth="1"/>
    <col min="6146" max="6146" width="23.140625" style="160" customWidth="1"/>
    <col min="6147" max="6147" width="11" style="160" customWidth="1"/>
    <col min="6148" max="6148" width="8.85546875" style="160" customWidth="1"/>
    <col min="6149" max="6149" width="10.42578125" style="160" customWidth="1"/>
    <col min="6150" max="6150" width="8.5703125" style="160" customWidth="1"/>
    <col min="6151" max="6151" width="9.5703125" style="160" customWidth="1"/>
    <col min="6152" max="6152" width="9.7109375" style="160" customWidth="1"/>
    <col min="6153" max="6153" width="9.85546875" style="160" customWidth="1"/>
    <col min="6154" max="6154" width="10" style="160" customWidth="1"/>
    <col min="6155" max="6155" width="10.7109375" style="160" customWidth="1"/>
    <col min="6156" max="6156" width="10.140625" style="160" customWidth="1"/>
    <col min="6157" max="6157" width="16.5703125" style="160" customWidth="1"/>
    <col min="6158" max="6158" width="11.140625" style="160" customWidth="1"/>
    <col min="6159" max="6159" width="9.28515625" style="160" customWidth="1"/>
    <col min="6160" max="6399" width="16.5703125" style="160"/>
    <col min="6400" max="6400" width="3.7109375" style="160" customWidth="1"/>
    <col min="6401" max="6401" width="10.42578125" style="160" customWidth="1"/>
    <col min="6402" max="6402" width="23.140625" style="160" customWidth="1"/>
    <col min="6403" max="6403" width="11" style="160" customWidth="1"/>
    <col min="6404" max="6404" width="8.85546875" style="160" customWidth="1"/>
    <col min="6405" max="6405" width="10.42578125" style="160" customWidth="1"/>
    <col min="6406" max="6406" width="8.5703125" style="160" customWidth="1"/>
    <col min="6407" max="6407" width="9.5703125" style="160" customWidth="1"/>
    <col min="6408" max="6408" width="9.7109375" style="160" customWidth="1"/>
    <col min="6409" max="6409" width="9.85546875" style="160" customWidth="1"/>
    <col min="6410" max="6410" width="10" style="160" customWidth="1"/>
    <col min="6411" max="6411" width="10.7109375" style="160" customWidth="1"/>
    <col min="6412" max="6412" width="10.140625" style="160" customWidth="1"/>
    <col min="6413" max="6413" width="16.5703125" style="160" customWidth="1"/>
    <col min="6414" max="6414" width="11.140625" style="160" customWidth="1"/>
    <col min="6415" max="6415" width="9.28515625" style="160" customWidth="1"/>
    <col min="6416" max="6655" width="16.5703125" style="160"/>
    <col min="6656" max="6656" width="3.7109375" style="160" customWidth="1"/>
    <col min="6657" max="6657" width="10.42578125" style="160" customWidth="1"/>
    <col min="6658" max="6658" width="23.140625" style="160" customWidth="1"/>
    <col min="6659" max="6659" width="11" style="160" customWidth="1"/>
    <col min="6660" max="6660" width="8.85546875" style="160" customWidth="1"/>
    <col min="6661" max="6661" width="10.42578125" style="160" customWidth="1"/>
    <col min="6662" max="6662" width="8.5703125" style="160" customWidth="1"/>
    <col min="6663" max="6663" width="9.5703125" style="160" customWidth="1"/>
    <col min="6664" max="6664" width="9.7109375" style="160" customWidth="1"/>
    <col min="6665" max="6665" width="9.85546875" style="160" customWidth="1"/>
    <col min="6666" max="6666" width="10" style="160" customWidth="1"/>
    <col min="6667" max="6667" width="10.7109375" style="160" customWidth="1"/>
    <col min="6668" max="6668" width="10.140625" style="160" customWidth="1"/>
    <col min="6669" max="6669" width="16.5703125" style="160" customWidth="1"/>
    <col min="6670" max="6670" width="11.140625" style="160" customWidth="1"/>
    <col min="6671" max="6671" width="9.28515625" style="160" customWidth="1"/>
    <col min="6672" max="6911" width="16.5703125" style="160"/>
    <col min="6912" max="6912" width="3.7109375" style="160" customWidth="1"/>
    <col min="6913" max="6913" width="10.42578125" style="160" customWidth="1"/>
    <col min="6914" max="6914" width="23.140625" style="160" customWidth="1"/>
    <col min="6915" max="6915" width="11" style="160" customWidth="1"/>
    <col min="6916" max="6916" width="8.85546875" style="160" customWidth="1"/>
    <col min="6917" max="6917" width="10.42578125" style="160" customWidth="1"/>
    <col min="6918" max="6918" width="8.5703125" style="160" customWidth="1"/>
    <col min="6919" max="6919" width="9.5703125" style="160" customWidth="1"/>
    <col min="6920" max="6920" width="9.7109375" style="160" customWidth="1"/>
    <col min="6921" max="6921" width="9.85546875" style="160" customWidth="1"/>
    <col min="6922" max="6922" width="10" style="160" customWidth="1"/>
    <col min="6923" max="6923" width="10.7109375" style="160" customWidth="1"/>
    <col min="6924" max="6924" width="10.140625" style="160" customWidth="1"/>
    <col min="6925" max="6925" width="16.5703125" style="160" customWidth="1"/>
    <col min="6926" max="6926" width="11.140625" style="160" customWidth="1"/>
    <col min="6927" max="6927" width="9.28515625" style="160" customWidth="1"/>
    <col min="6928" max="7167" width="16.5703125" style="160"/>
    <col min="7168" max="7168" width="3.7109375" style="160" customWidth="1"/>
    <col min="7169" max="7169" width="10.42578125" style="160" customWidth="1"/>
    <col min="7170" max="7170" width="23.140625" style="160" customWidth="1"/>
    <col min="7171" max="7171" width="11" style="160" customWidth="1"/>
    <col min="7172" max="7172" width="8.85546875" style="160" customWidth="1"/>
    <col min="7173" max="7173" width="10.42578125" style="160" customWidth="1"/>
    <col min="7174" max="7174" width="8.5703125" style="160" customWidth="1"/>
    <col min="7175" max="7175" width="9.5703125" style="160" customWidth="1"/>
    <col min="7176" max="7176" width="9.7109375" style="160" customWidth="1"/>
    <col min="7177" max="7177" width="9.85546875" style="160" customWidth="1"/>
    <col min="7178" max="7178" width="10" style="160" customWidth="1"/>
    <col min="7179" max="7179" width="10.7109375" style="160" customWidth="1"/>
    <col min="7180" max="7180" width="10.140625" style="160" customWidth="1"/>
    <col min="7181" max="7181" width="16.5703125" style="160" customWidth="1"/>
    <col min="7182" max="7182" width="11.140625" style="160" customWidth="1"/>
    <col min="7183" max="7183" width="9.28515625" style="160" customWidth="1"/>
    <col min="7184" max="7423" width="16.5703125" style="160"/>
    <col min="7424" max="7424" width="3.7109375" style="160" customWidth="1"/>
    <col min="7425" max="7425" width="10.42578125" style="160" customWidth="1"/>
    <col min="7426" max="7426" width="23.140625" style="160" customWidth="1"/>
    <col min="7427" max="7427" width="11" style="160" customWidth="1"/>
    <col min="7428" max="7428" width="8.85546875" style="160" customWidth="1"/>
    <col min="7429" max="7429" width="10.42578125" style="160" customWidth="1"/>
    <col min="7430" max="7430" width="8.5703125" style="160" customWidth="1"/>
    <col min="7431" max="7431" width="9.5703125" style="160" customWidth="1"/>
    <col min="7432" max="7432" width="9.7109375" style="160" customWidth="1"/>
    <col min="7433" max="7433" width="9.85546875" style="160" customWidth="1"/>
    <col min="7434" max="7434" width="10" style="160" customWidth="1"/>
    <col min="7435" max="7435" width="10.7109375" style="160" customWidth="1"/>
    <col min="7436" max="7436" width="10.140625" style="160" customWidth="1"/>
    <col min="7437" max="7437" width="16.5703125" style="160" customWidth="1"/>
    <col min="7438" max="7438" width="11.140625" style="160" customWidth="1"/>
    <col min="7439" max="7439" width="9.28515625" style="160" customWidth="1"/>
    <col min="7440" max="7679" width="16.5703125" style="160"/>
    <col min="7680" max="7680" width="3.7109375" style="160" customWidth="1"/>
    <col min="7681" max="7681" width="10.42578125" style="160" customWidth="1"/>
    <col min="7682" max="7682" width="23.140625" style="160" customWidth="1"/>
    <col min="7683" max="7683" width="11" style="160" customWidth="1"/>
    <col min="7684" max="7684" width="8.85546875" style="160" customWidth="1"/>
    <col min="7685" max="7685" width="10.42578125" style="160" customWidth="1"/>
    <col min="7686" max="7686" width="8.5703125" style="160" customWidth="1"/>
    <col min="7687" max="7687" width="9.5703125" style="160" customWidth="1"/>
    <col min="7688" max="7688" width="9.7109375" style="160" customWidth="1"/>
    <col min="7689" max="7689" width="9.85546875" style="160" customWidth="1"/>
    <col min="7690" max="7690" width="10" style="160" customWidth="1"/>
    <col min="7691" max="7691" width="10.7109375" style="160" customWidth="1"/>
    <col min="7692" max="7692" width="10.140625" style="160" customWidth="1"/>
    <col min="7693" max="7693" width="16.5703125" style="160" customWidth="1"/>
    <col min="7694" max="7694" width="11.140625" style="160" customWidth="1"/>
    <col min="7695" max="7695" width="9.28515625" style="160" customWidth="1"/>
    <col min="7696" max="7935" width="16.5703125" style="160"/>
    <col min="7936" max="7936" width="3.7109375" style="160" customWidth="1"/>
    <col min="7937" max="7937" width="10.42578125" style="160" customWidth="1"/>
    <col min="7938" max="7938" width="23.140625" style="160" customWidth="1"/>
    <col min="7939" max="7939" width="11" style="160" customWidth="1"/>
    <col min="7940" max="7940" width="8.85546875" style="160" customWidth="1"/>
    <col min="7941" max="7941" width="10.42578125" style="160" customWidth="1"/>
    <col min="7942" max="7942" width="8.5703125" style="160" customWidth="1"/>
    <col min="7943" max="7943" width="9.5703125" style="160" customWidth="1"/>
    <col min="7944" max="7944" width="9.7109375" style="160" customWidth="1"/>
    <col min="7945" max="7945" width="9.85546875" style="160" customWidth="1"/>
    <col min="7946" max="7946" width="10" style="160" customWidth="1"/>
    <col min="7947" max="7947" width="10.7109375" style="160" customWidth="1"/>
    <col min="7948" max="7948" width="10.140625" style="160" customWidth="1"/>
    <col min="7949" max="7949" width="16.5703125" style="160" customWidth="1"/>
    <col min="7950" max="7950" width="11.140625" style="160" customWidth="1"/>
    <col min="7951" max="7951" width="9.28515625" style="160" customWidth="1"/>
    <col min="7952" max="8191" width="16.5703125" style="160"/>
    <col min="8192" max="8192" width="3.7109375" style="160" customWidth="1"/>
    <col min="8193" max="8193" width="10.42578125" style="160" customWidth="1"/>
    <col min="8194" max="8194" width="23.140625" style="160" customWidth="1"/>
    <col min="8195" max="8195" width="11" style="160" customWidth="1"/>
    <col min="8196" max="8196" width="8.85546875" style="160" customWidth="1"/>
    <col min="8197" max="8197" width="10.42578125" style="160" customWidth="1"/>
    <col min="8198" max="8198" width="8.5703125" style="160" customWidth="1"/>
    <col min="8199" max="8199" width="9.5703125" style="160" customWidth="1"/>
    <col min="8200" max="8200" width="9.7109375" style="160" customWidth="1"/>
    <col min="8201" max="8201" width="9.85546875" style="160" customWidth="1"/>
    <col min="8202" max="8202" width="10" style="160" customWidth="1"/>
    <col min="8203" max="8203" width="10.7109375" style="160" customWidth="1"/>
    <col min="8204" max="8204" width="10.140625" style="160" customWidth="1"/>
    <col min="8205" max="8205" width="16.5703125" style="160" customWidth="1"/>
    <col min="8206" max="8206" width="11.140625" style="160" customWidth="1"/>
    <col min="8207" max="8207" width="9.28515625" style="160" customWidth="1"/>
    <col min="8208" max="8447" width="16.5703125" style="160"/>
    <col min="8448" max="8448" width="3.7109375" style="160" customWidth="1"/>
    <col min="8449" max="8449" width="10.42578125" style="160" customWidth="1"/>
    <col min="8450" max="8450" width="23.140625" style="160" customWidth="1"/>
    <col min="8451" max="8451" width="11" style="160" customWidth="1"/>
    <col min="8452" max="8452" width="8.85546875" style="160" customWidth="1"/>
    <col min="8453" max="8453" width="10.42578125" style="160" customWidth="1"/>
    <col min="8454" max="8454" width="8.5703125" style="160" customWidth="1"/>
    <col min="8455" max="8455" width="9.5703125" style="160" customWidth="1"/>
    <col min="8456" max="8456" width="9.7109375" style="160" customWidth="1"/>
    <col min="8457" max="8457" width="9.85546875" style="160" customWidth="1"/>
    <col min="8458" max="8458" width="10" style="160" customWidth="1"/>
    <col min="8459" max="8459" width="10.7109375" style="160" customWidth="1"/>
    <col min="8460" max="8460" width="10.140625" style="160" customWidth="1"/>
    <col min="8461" max="8461" width="16.5703125" style="160" customWidth="1"/>
    <col min="8462" max="8462" width="11.140625" style="160" customWidth="1"/>
    <col min="8463" max="8463" width="9.28515625" style="160" customWidth="1"/>
    <col min="8464" max="8703" width="16.5703125" style="160"/>
    <col min="8704" max="8704" width="3.7109375" style="160" customWidth="1"/>
    <col min="8705" max="8705" width="10.42578125" style="160" customWidth="1"/>
    <col min="8706" max="8706" width="23.140625" style="160" customWidth="1"/>
    <col min="8707" max="8707" width="11" style="160" customWidth="1"/>
    <col min="8708" max="8708" width="8.85546875" style="160" customWidth="1"/>
    <col min="8709" max="8709" width="10.42578125" style="160" customWidth="1"/>
    <col min="8710" max="8710" width="8.5703125" style="160" customWidth="1"/>
    <col min="8711" max="8711" width="9.5703125" style="160" customWidth="1"/>
    <col min="8712" max="8712" width="9.7109375" style="160" customWidth="1"/>
    <col min="8713" max="8713" width="9.85546875" style="160" customWidth="1"/>
    <col min="8714" max="8714" width="10" style="160" customWidth="1"/>
    <col min="8715" max="8715" width="10.7109375" style="160" customWidth="1"/>
    <col min="8716" max="8716" width="10.140625" style="160" customWidth="1"/>
    <col min="8717" max="8717" width="16.5703125" style="160" customWidth="1"/>
    <col min="8718" max="8718" width="11.140625" style="160" customWidth="1"/>
    <col min="8719" max="8719" width="9.28515625" style="160" customWidth="1"/>
    <col min="8720" max="8959" width="16.5703125" style="160"/>
    <col min="8960" max="8960" width="3.7109375" style="160" customWidth="1"/>
    <col min="8961" max="8961" width="10.42578125" style="160" customWidth="1"/>
    <col min="8962" max="8962" width="23.140625" style="160" customWidth="1"/>
    <col min="8963" max="8963" width="11" style="160" customWidth="1"/>
    <col min="8964" max="8964" width="8.85546875" style="160" customWidth="1"/>
    <col min="8965" max="8965" width="10.42578125" style="160" customWidth="1"/>
    <col min="8966" max="8966" width="8.5703125" style="160" customWidth="1"/>
    <col min="8967" max="8967" width="9.5703125" style="160" customWidth="1"/>
    <col min="8968" max="8968" width="9.7109375" style="160" customWidth="1"/>
    <col min="8969" max="8969" width="9.85546875" style="160" customWidth="1"/>
    <col min="8970" max="8970" width="10" style="160" customWidth="1"/>
    <col min="8971" max="8971" width="10.7109375" style="160" customWidth="1"/>
    <col min="8972" max="8972" width="10.140625" style="160" customWidth="1"/>
    <col min="8973" max="8973" width="16.5703125" style="160" customWidth="1"/>
    <col min="8974" max="8974" width="11.140625" style="160" customWidth="1"/>
    <col min="8975" max="8975" width="9.28515625" style="160" customWidth="1"/>
    <col min="8976" max="9215" width="16.5703125" style="160"/>
    <col min="9216" max="9216" width="3.7109375" style="160" customWidth="1"/>
    <col min="9217" max="9217" width="10.42578125" style="160" customWidth="1"/>
    <col min="9218" max="9218" width="23.140625" style="160" customWidth="1"/>
    <col min="9219" max="9219" width="11" style="160" customWidth="1"/>
    <col min="9220" max="9220" width="8.85546875" style="160" customWidth="1"/>
    <col min="9221" max="9221" width="10.42578125" style="160" customWidth="1"/>
    <col min="9222" max="9222" width="8.5703125" style="160" customWidth="1"/>
    <col min="9223" max="9223" width="9.5703125" style="160" customWidth="1"/>
    <col min="9224" max="9224" width="9.7109375" style="160" customWidth="1"/>
    <col min="9225" max="9225" width="9.85546875" style="160" customWidth="1"/>
    <col min="9226" max="9226" width="10" style="160" customWidth="1"/>
    <col min="9227" max="9227" width="10.7109375" style="160" customWidth="1"/>
    <col min="9228" max="9228" width="10.140625" style="160" customWidth="1"/>
    <col min="9229" max="9229" width="16.5703125" style="160" customWidth="1"/>
    <col min="9230" max="9230" width="11.140625" style="160" customWidth="1"/>
    <col min="9231" max="9231" width="9.28515625" style="160" customWidth="1"/>
    <col min="9232" max="9471" width="16.5703125" style="160"/>
    <col min="9472" max="9472" width="3.7109375" style="160" customWidth="1"/>
    <col min="9473" max="9473" width="10.42578125" style="160" customWidth="1"/>
    <col min="9474" max="9474" width="23.140625" style="160" customWidth="1"/>
    <col min="9475" max="9475" width="11" style="160" customWidth="1"/>
    <col min="9476" max="9476" width="8.85546875" style="160" customWidth="1"/>
    <col min="9477" max="9477" width="10.42578125" style="160" customWidth="1"/>
    <col min="9478" max="9478" width="8.5703125" style="160" customWidth="1"/>
    <col min="9479" max="9479" width="9.5703125" style="160" customWidth="1"/>
    <col min="9480" max="9480" width="9.7109375" style="160" customWidth="1"/>
    <col min="9481" max="9481" width="9.85546875" style="160" customWidth="1"/>
    <col min="9482" max="9482" width="10" style="160" customWidth="1"/>
    <col min="9483" max="9483" width="10.7109375" style="160" customWidth="1"/>
    <col min="9484" max="9484" width="10.140625" style="160" customWidth="1"/>
    <col min="9485" max="9485" width="16.5703125" style="160" customWidth="1"/>
    <col min="9486" max="9486" width="11.140625" style="160" customWidth="1"/>
    <col min="9487" max="9487" width="9.28515625" style="160" customWidth="1"/>
    <col min="9488" max="9727" width="16.5703125" style="160"/>
    <col min="9728" max="9728" width="3.7109375" style="160" customWidth="1"/>
    <col min="9729" max="9729" width="10.42578125" style="160" customWidth="1"/>
    <col min="9730" max="9730" width="23.140625" style="160" customWidth="1"/>
    <col min="9731" max="9731" width="11" style="160" customWidth="1"/>
    <col min="9732" max="9732" width="8.85546875" style="160" customWidth="1"/>
    <col min="9733" max="9733" width="10.42578125" style="160" customWidth="1"/>
    <col min="9734" max="9734" width="8.5703125" style="160" customWidth="1"/>
    <col min="9735" max="9735" width="9.5703125" style="160" customWidth="1"/>
    <col min="9736" max="9736" width="9.7109375" style="160" customWidth="1"/>
    <col min="9737" max="9737" width="9.85546875" style="160" customWidth="1"/>
    <col min="9738" max="9738" width="10" style="160" customWidth="1"/>
    <col min="9739" max="9739" width="10.7109375" style="160" customWidth="1"/>
    <col min="9740" max="9740" width="10.140625" style="160" customWidth="1"/>
    <col min="9741" max="9741" width="16.5703125" style="160" customWidth="1"/>
    <col min="9742" max="9742" width="11.140625" style="160" customWidth="1"/>
    <col min="9743" max="9743" width="9.28515625" style="160" customWidth="1"/>
    <col min="9744" max="9983" width="16.5703125" style="160"/>
    <col min="9984" max="9984" width="3.7109375" style="160" customWidth="1"/>
    <col min="9985" max="9985" width="10.42578125" style="160" customWidth="1"/>
    <col min="9986" max="9986" width="23.140625" style="160" customWidth="1"/>
    <col min="9987" max="9987" width="11" style="160" customWidth="1"/>
    <col min="9988" max="9988" width="8.85546875" style="160" customWidth="1"/>
    <col min="9989" max="9989" width="10.42578125" style="160" customWidth="1"/>
    <col min="9990" max="9990" width="8.5703125" style="160" customWidth="1"/>
    <col min="9991" max="9991" width="9.5703125" style="160" customWidth="1"/>
    <col min="9992" max="9992" width="9.7109375" style="160" customWidth="1"/>
    <col min="9993" max="9993" width="9.85546875" style="160" customWidth="1"/>
    <col min="9994" max="9994" width="10" style="160" customWidth="1"/>
    <col min="9995" max="9995" width="10.7109375" style="160" customWidth="1"/>
    <col min="9996" max="9996" width="10.140625" style="160" customWidth="1"/>
    <col min="9997" max="9997" width="16.5703125" style="160" customWidth="1"/>
    <col min="9998" max="9998" width="11.140625" style="160" customWidth="1"/>
    <col min="9999" max="9999" width="9.28515625" style="160" customWidth="1"/>
    <col min="10000" max="10239" width="16.5703125" style="160"/>
    <col min="10240" max="10240" width="3.7109375" style="160" customWidth="1"/>
    <col min="10241" max="10241" width="10.42578125" style="160" customWidth="1"/>
    <col min="10242" max="10242" width="23.140625" style="160" customWidth="1"/>
    <col min="10243" max="10243" width="11" style="160" customWidth="1"/>
    <col min="10244" max="10244" width="8.85546875" style="160" customWidth="1"/>
    <col min="10245" max="10245" width="10.42578125" style="160" customWidth="1"/>
    <col min="10246" max="10246" width="8.5703125" style="160" customWidth="1"/>
    <col min="10247" max="10247" width="9.5703125" style="160" customWidth="1"/>
    <col min="10248" max="10248" width="9.7109375" style="160" customWidth="1"/>
    <col min="10249" max="10249" width="9.85546875" style="160" customWidth="1"/>
    <col min="10250" max="10250" width="10" style="160" customWidth="1"/>
    <col min="10251" max="10251" width="10.7109375" style="160" customWidth="1"/>
    <col min="10252" max="10252" width="10.140625" style="160" customWidth="1"/>
    <col min="10253" max="10253" width="16.5703125" style="160" customWidth="1"/>
    <col min="10254" max="10254" width="11.140625" style="160" customWidth="1"/>
    <col min="10255" max="10255" width="9.28515625" style="160" customWidth="1"/>
    <col min="10256" max="10495" width="16.5703125" style="160"/>
    <col min="10496" max="10496" width="3.7109375" style="160" customWidth="1"/>
    <col min="10497" max="10497" width="10.42578125" style="160" customWidth="1"/>
    <col min="10498" max="10498" width="23.140625" style="160" customWidth="1"/>
    <col min="10499" max="10499" width="11" style="160" customWidth="1"/>
    <col min="10500" max="10500" width="8.85546875" style="160" customWidth="1"/>
    <col min="10501" max="10501" width="10.42578125" style="160" customWidth="1"/>
    <col min="10502" max="10502" width="8.5703125" style="160" customWidth="1"/>
    <col min="10503" max="10503" width="9.5703125" style="160" customWidth="1"/>
    <col min="10504" max="10504" width="9.7109375" style="160" customWidth="1"/>
    <col min="10505" max="10505" width="9.85546875" style="160" customWidth="1"/>
    <col min="10506" max="10506" width="10" style="160" customWidth="1"/>
    <col min="10507" max="10507" width="10.7109375" style="160" customWidth="1"/>
    <col min="10508" max="10508" width="10.140625" style="160" customWidth="1"/>
    <col min="10509" max="10509" width="16.5703125" style="160" customWidth="1"/>
    <col min="10510" max="10510" width="11.140625" style="160" customWidth="1"/>
    <col min="10511" max="10511" width="9.28515625" style="160" customWidth="1"/>
    <col min="10512" max="10751" width="16.5703125" style="160"/>
    <col min="10752" max="10752" width="3.7109375" style="160" customWidth="1"/>
    <col min="10753" max="10753" width="10.42578125" style="160" customWidth="1"/>
    <col min="10754" max="10754" width="23.140625" style="160" customWidth="1"/>
    <col min="10755" max="10755" width="11" style="160" customWidth="1"/>
    <col min="10756" max="10756" width="8.85546875" style="160" customWidth="1"/>
    <col min="10757" max="10757" width="10.42578125" style="160" customWidth="1"/>
    <col min="10758" max="10758" width="8.5703125" style="160" customWidth="1"/>
    <col min="10759" max="10759" width="9.5703125" style="160" customWidth="1"/>
    <col min="10760" max="10760" width="9.7109375" style="160" customWidth="1"/>
    <col min="10761" max="10761" width="9.85546875" style="160" customWidth="1"/>
    <col min="10762" max="10762" width="10" style="160" customWidth="1"/>
    <col min="10763" max="10763" width="10.7109375" style="160" customWidth="1"/>
    <col min="10764" max="10764" width="10.140625" style="160" customWidth="1"/>
    <col min="10765" max="10765" width="16.5703125" style="160" customWidth="1"/>
    <col min="10766" max="10766" width="11.140625" style="160" customWidth="1"/>
    <col min="10767" max="10767" width="9.28515625" style="160" customWidth="1"/>
    <col min="10768" max="11007" width="16.5703125" style="160"/>
    <col min="11008" max="11008" width="3.7109375" style="160" customWidth="1"/>
    <col min="11009" max="11009" width="10.42578125" style="160" customWidth="1"/>
    <col min="11010" max="11010" width="23.140625" style="160" customWidth="1"/>
    <col min="11011" max="11011" width="11" style="160" customWidth="1"/>
    <col min="11012" max="11012" width="8.85546875" style="160" customWidth="1"/>
    <col min="11013" max="11013" width="10.42578125" style="160" customWidth="1"/>
    <col min="11014" max="11014" width="8.5703125" style="160" customWidth="1"/>
    <col min="11015" max="11015" width="9.5703125" style="160" customWidth="1"/>
    <col min="11016" max="11016" width="9.7109375" style="160" customWidth="1"/>
    <col min="11017" max="11017" width="9.85546875" style="160" customWidth="1"/>
    <col min="11018" max="11018" width="10" style="160" customWidth="1"/>
    <col min="11019" max="11019" width="10.7109375" style="160" customWidth="1"/>
    <col min="11020" max="11020" width="10.140625" style="160" customWidth="1"/>
    <col min="11021" max="11021" width="16.5703125" style="160" customWidth="1"/>
    <col min="11022" max="11022" width="11.140625" style="160" customWidth="1"/>
    <col min="11023" max="11023" width="9.28515625" style="160" customWidth="1"/>
    <col min="11024" max="11263" width="16.5703125" style="160"/>
    <col min="11264" max="11264" width="3.7109375" style="160" customWidth="1"/>
    <col min="11265" max="11265" width="10.42578125" style="160" customWidth="1"/>
    <col min="11266" max="11266" width="23.140625" style="160" customWidth="1"/>
    <col min="11267" max="11267" width="11" style="160" customWidth="1"/>
    <col min="11268" max="11268" width="8.85546875" style="160" customWidth="1"/>
    <col min="11269" max="11269" width="10.42578125" style="160" customWidth="1"/>
    <col min="11270" max="11270" width="8.5703125" style="160" customWidth="1"/>
    <col min="11271" max="11271" width="9.5703125" style="160" customWidth="1"/>
    <col min="11272" max="11272" width="9.7109375" style="160" customWidth="1"/>
    <col min="11273" max="11273" width="9.85546875" style="160" customWidth="1"/>
    <col min="11274" max="11274" width="10" style="160" customWidth="1"/>
    <col min="11275" max="11275" width="10.7109375" style="160" customWidth="1"/>
    <col min="11276" max="11276" width="10.140625" style="160" customWidth="1"/>
    <col min="11277" max="11277" width="16.5703125" style="160" customWidth="1"/>
    <col min="11278" max="11278" width="11.140625" style="160" customWidth="1"/>
    <col min="11279" max="11279" width="9.28515625" style="160" customWidth="1"/>
    <col min="11280" max="11519" width="16.5703125" style="160"/>
    <col min="11520" max="11520" width="3.7109375" style="160" customWidth="1"/>
    <col min="11521" max="11521" width="10.42578125" style="160" customWidth="1"/>
    <col min="11522" max="11522" width="23.140625" style="160" customWidth="1"/>
    <col min="11523" max="11523" width="11" style="160" customWidth="1"/>
    <col min="11524" max="11524" width="8.85546875" style="160" customWidth="1"/>
    <col min="11525" max="11525" width="10.42578125" style="160" customWidth="1"/>
    <col min="11526" max="11526" width="8.5703125" style="160" customWidth="1"/>
    <col min="11527" max="11527" width="9.5703125" style="160" customWidth="1"/>
    <col min="11528" max="11528" width="9.7109375" style="160" customWidth="1"/>
    <col min="11529" max="11529" width="9.85546875" style="160" customWidth="1"/>
    <col min="11530" max="11530" width="10" style="160" customWidth="1"/>
    <col min="11531" max="11531" width="10.7109375" style="160" customWidth="1"/>
    <col min="11532" max="11532" width="10.140625" style="160" customWidth="1"/>
    <col min="11533" max="11533" width="16.5703125" style="160" customWidth="1"/>
    <col min="11534" max="11534" width="11.140625" style="160" customWidth="1"/>
    <col min="11535" max="11535" width="9.28515625" style="160" customWidth="1"/>
    <col min="11536" max="11775" width="16.5703125" style="160"/>
    <col min="11776" max="11776" width="3.7109375" style="160" customWidth="1"/>
    <col min="11777" max="11777" width="10.42578125" style="160" customWidth="1"/>
    <col min="11778" max="11778" width="23.140625" style="160" customWidth="1"/>
    <col min="11779" max="11779" width="11" style="160" customWidth="1"/>
    <col min="11780" max="11780" width="8.85546875" style="160" customWidth="1"/>
    <col min="11781" max="11781" width="10.42578125" style="160" customWidth="1"/>
    <col min="11782" max="11782" width="8.5703125" style="160" customWidth="1"/>
    <col min="11783" max="11783" width="9.5703125" style="160" customWidth="1"/>
    <col min="11784" max="11784" width="9.7109375" style="160" customWidth="1"/>
    <col min="11785" max="11785" width="9.85546875" style="160" customWidth="1"/>
    <col min="11786" max="11786" width="10" style="160" customWidth="1"/>
    <col min="11787" max="11787" width="10.7109375" style="160" customWidth="1"/>
    <col min="11788" max="11788" width="10.140625" style="160" customWidth="1"/>
    <col min="11789" max="11789" width="16.5703125" style="160" customWidth="1"/>
    <col min="11790" max="11790" width="11.140625" style="160" customWidth="1"/>
    <col min="11791" max="11791" width="9.28515625" style="160" customWidth="1"/>
    <col min="11792" max="12031" width="16.5703125" style="160"/>
    <col min="12032" max="12032" width="3.7109375" style="160" customWidth="1"/>
    <col min="12033" max="12033" width="10.42578125" style="160" customWidth="1"/>
    <col min="12034" max="12034" width="23.140625" style="160" customWidth="1"/>
    <col min="12035" max="12035" width="11" style="160" customWidth="1"/>
    <col min="12036" max="12036" width="8.85546875" style="160" customWidth="1"/>
    <col min="12037" max="12037" width="10.42578125" style="160" customWidth="1"/>
    <col min="12038" max="12038" width="8.5703125" style="160" customWidth="1"/>
    <col min="12039" max="12039" width="9.5703125" style="160" customWidth="1"/>
    <col min="12040" max="12040" width="9.7109375" style="160" customWidth="1"/>
    <col min="12041" max="12041" width="9.85546875" style="160" customWidth="1"/>
    <col min="12042" max="12042" width="10" style="160" customWidth="1"/>
    <col min="12043" max="12043" width="10.7109375" style="160" customWidth="1"/>
    <col min="12044" max="12044" width="10.140625" style="160" customWidth="1"/>
    <col min="12045" max="12045" width="16.5703125" style="160" customWidth="1"/>
    <col min="12046" max="12046" width="11.140625" style="160" customWidth="1"/>
    <col min="12047" max="12047" width="9.28515625" style="160" customWidth="1"/>
    <col min="12048" max="12287" width="16.5703125" style="160"/>
    <col min="12288" max="12288" width="3.7109375" style="160" customWidth="1"/>
    <col min="12289" max="12289" width="10.42578125" style="160" customWidth="1"/>
    <col min="12290" max="12290" width="23.140625" style="160" customWidth="1"/>
    <col min="12291" max="12291" width="11" style="160" customWidth="1"/>
    <col min="12292" max="12292" width="8.85546875" style="160" customWidth="1"/>
    <col min="12293" max="12293" width="10.42578125" style="160" customWidth="1"/>
    <col min="12294" max="12294" width="8.5703125" style="160" customWidth="1"/>
    <col min="12295" max="12295" width="9.5703125" style="160" customWidth="1"/>
    <col min="12296" max="12296" width="9.7109375" style="160" customWidth="1"/>
    <col min="12297" max="12297" width="9.85546875" style="160" customWidth="1"/>
    <col min="12298" max="12298" width="10" style="160" customWidth="1"/>
    <col min="12299" max="12299" width="10.7109375" style="160" customWidth="1"/>
    <col min="12300" max="12300" width="10.140625" style="160" customWidth="1"/>
    <col min="12301" max="12301" width="16.5703125" style="160" customWidth="1"/>
    <col min="12302" max="12302" width="11.140625" style="160" customWidth="1"/>
    <col min="12303" max="12303" width="9.28515625" style="160" customWidth="1"/>
    <col min="12304" max="12543" width="16.5703125" style="160"/>
    <col min="12544" max="12544" width="3.7109375" style="160" customWidth="1"/>
    <col min="12545" max="12545" width="10.42578125" style="160" customWidth="1"/>
    <col min="12546" max="12546" width="23.140625" style="160" customWidth="1"/>
    <col min="12547" max="12547" width="11" style="160" customWidth="1"/>
    <col min="12548" max="12548" width="8.85546875" style="160" customWidth="1"/>
    <col min="12549" max="12549" width="10.42578125" style="160" customWidth="1"/>
    <col min="12550" max="12550" width="8.5703125" style="160" customWidth="1"/>
    <col min="12551" max="12551" width="9.5703125" style="160" customWidth="1"/>
    <col min="12552" max="12552" width="9.7109375" style="160" customWidth="1"/>
    <col min="12553" max="12553" width="9.85546875" style="160" customWidth="1"/>
    <col min="12554" max="12554" width="10" style="160" customWidth="1"/>
    <col min="12555" max="12555" width="10.7109375" style="160" customWidth="1"/>
    <col min="12556" max="12556" width="10.140625" style="160" customWidth="1"/>
    <col min="12557" max="12557" width="16.5703125" style="160" customWidth="1"/>
    <col min="12558" max="12558" width="11.140625" style="160" customWidth="1"/>
    <col min="12559" max="12559" width="9.28515625" style="160" customWidth="1"/>
    <col min="12560" max="12799" width="16.5703125" style="160"/>
    <col min="12800" max="12800" width="3.7109375" style="160" customWidth="1"/>
    <col min="12801" max="12801" width="10.42578125" style="160" customWidth="1"/>
    <col min="12802" max="12802" width="23.140625" style="160" customWidth="1"/>
    <col min="12803" max="12803" width="11" style="160" customWidth="1"/>
    <col min="12804" max="12804" width="8.85546875" style="160" customWidth="1"/>
    <col min="12805" max="12805" width="10.42578125" style="160" customWidth="1"/>
    <col min="12806" max="12806" width="8.5703125" style="160" customWidth="1"/>
    <col min="12807" max="12807" width="9.5703125" style="160" customWidth="1"/>
    <col min="12808" max="12808" width="9.7109375" style="160" customWidth="1"/>
    <col min="12809" max="12809" width="9.85546875" style="160" customWidth="1"/>
    <col min="12810" max="12810" width="10" style="160" customWidth="1"/>
    <col min="12811" max="12811" width="10.7109375" style="160" customWidth="1"/>
    <col min="12812" max="12812" width="10.140625" style="160" customWidth="1"/>
    <col min="12813" max="12813" width="16.5703125" style="160" customWidth="1"/>
    <col min="12814" max="12814" width="11.140625" style="160" customWidth="1"/>
    <col min="12815" max="12815" width="9.28515625" style="160" customWidth="1"/>
    <col min="12816" max="13055" width="16.5703125" style="160"/>
    <col min="13056" max="13056" width="3.7109375" style="160" customWidth="1"/>
    <col min="13057" max="13057" width="10.42578125" style="160" customWidth="1"/>
    <col min="13058" max="13058" width="23.140625" style="160" customWidth="1"/>
    <col min="13059" max="13059" width="11" style="160" customWidth="1"/>
    <col min="13060" max="13060" width="8.85546875" style="160" customWidth="1"/>
    <col min="13061" max="13061" width="10.42578125" style="160" customWidth="1"/>
    <col min="13062" max="13062" width="8.5703125" style="160" customWidth="1"/>
    <col min="13063" max="13063" width="9.5703125" style="160" customWidth="1"/>
    <col min="13064" max="13064" width="9.7109375" style="160" customWidth="1"/>
    <col min="13065" max="13065" width="9.85546875" style="160" customWidth="1"/>
    <col min="13066" max="13066" width="10" style="160" customWidth="1"/>
    <col min="13067" max="13067" width="10.7109375" style="160" customWidth="1"/>
    <col min="13068" max="13068" width="10.140625" style="160" customWidth="1"/>
    <col min="13069" max="13069" width="16.5703125" style="160" customWidth="1"/>
    <col min="13070" max="13070" width="11.140625" style="160" customWidth="1"/>
    <col min="13071" max="13071" width="9.28515625" style="160" customWidth="1"/>
    <col min="13072" max="13311" width="16.5703125" style="160"/>
    <col min="13312" max="13312" width="3.7109375" style="160" customWidth="1"/>
    <col min="13313" max="13313" width="10.42578125" style="160" customWidth="1"/>
    <col min="13314" max="13314" width="23.140625" style="160" customWidth="1"/>
    <col min="13315" max="13315" width="11" style="160" customWidth="1"/>
    <col min="13316" max="13316" width="8.85546875" style="160" customWidth="1"/>
    <col min="13317" max="13317" width="10.42578125" style="160" customWidth="1"/>
    <col min="13318" max="13318" width="8.5703125" style="160" customWidth="1"/>
    <col min="13319" max="13319" width="9.5703125" style="160" customWidth="1"/>
    <col min="13320" max="13320" width="9.7109375" style="160" customWidth="1"/>
    <col min="13321" max="13321" width="9.85546875" style="160" customWidth="1"/>
    <col min="13322" max="13322" width="10" style="160" customWidth="1"/>
    <col min="13323" max="13323" width="10.7109375" style="160" customWidth="1"/>
    <col min="13324" max="13324" width="10.140625" style="160" customWidth="1"/>
    <col min="13325" max="13325" width="16.5703125" style="160" customWidth="1"/>
    <col min="13326" max="13326" width="11.140625" style="160" customWidth="1"/>
    <col min="13327" max="13327" width="9.28515625" style="160" customWidth="1"/>
    <col min="13328" max="13567" width="16.5703125" style="160"/>
    <col min="13568" max="13568" width="3.7109375" style="160" customWidth="1"/>
    <col min="13569" max="13569" width="10.42578125" style="160" customWidth="1"/>
    <col min="13570" max="13570" width="23.140625" style="160" customWidth="1"/>
    <col min="13571" max="13571" width="11" style="160" customWidth="1"/>
    <col min="13572" max="13572" width="8.85546875" style="160" customWidth="1"/>
    <col min="13573" max="13573" width="10.42578125" style="160" customWidth="1"/>
    <col min="13574" max="13574" width="8.5703125" style="160" customWidth="1"/>
    <col min="13575" max="13575" width="9.5703125" style="160" customWidth="1"/>
    <col min="13576" max="13576" width="9.7109375" style="160" customWidth="1"/>
    <col min="13577" max="13577" width="9.85546875" style="160" customWidth="1"/>
    <col min="13578" max="13578" width="10" style="160" customWidth="1"/>
    <col min="13579" max="13579" width="10.7109375" style="160" customWidth="1"/>
    <col min="13580" max="13580" width="10.140625" style="160" customWidth="1"/>
    <col min="13581" max="13581" width="16.5703125" style="160" customWidth="1"/>
    <col min="13582" max="13582" width="11.140625" style="160" customWidth="1"/>
    <col min="13583" max="13583" width="9.28515625" style="160" customWidth="1"/>
    <col min="13584" max="13823" width="16.5703125" style="160"/>
    <col min="13824" max="13824" width="3.7109375" style="160" customWidth="1"/>
    <col min="13825" max="13825" width="10.42578125" style="160" customWidth="1"/>
    <col min="13826" max="13826" width="23.140625" style="160" customWidth="1"/>
    <col min="13827" max="13827" width="11" style="160" customWidth="1"/>
    <col min="13828" max="13828" width="8.85546875" style="160" customWidth="1"/>
    <col min="13829" max="13829" width="10.42578125" style="160" customWidth="1"/>
    <col min="13830" max="13830" width="8.5703125" style="160" customWidth="1"/>
    <col min="13831" max="13831" width="9.5703125" style="160" customWidth="1"/>
    <col min="13832" max="13832" width="9.7109375" style="160" customWidth="1"/>
    <col min="13833" max="13833" width="9.85546875" style="160" customWidth="1"/>
    <col min="13834" max="13834" width="10" style="160" customWidth="1"/>
    <col min="13835" max="13835" width="10.7109375" style="160" customWidth="1"/>
    <col min="13836" max="13836" width="10.140625" style="160" customWidth="1"/>
    <col min="13837" max="13837" width="16.5703125" style="160" customWidth="1"/>
    <col min="13838" max="13838" width="11.140625" style="160" customWidth="1"/>
    <col min="13839" max="13839" width="9.28515625" style="160" customWidth="1"/>
    <col min="13840" max="14079" width="16.5703125" style="160"/>
    <col min="14080" max="14080" width="3.7109375" style="160" customWidth="1"/>
    <col min="14081" max="14081" width="10.42578125" style="160" customWidth="1"/>
    <col min="14082" max="14082" width="23.140625" style="160" customWidth="1"/>
    <col min="14083" max="14083" width="11" style="160" customWidth="1"/>
    <col min="14084" max="14084" width="8.85546875" style="160" customWidth="1"/>
    <col min="14085" max="14085" width="10.42578125" style="160" customWidth="1"/>
    <col min="14086" max="14086" width="8.5703125" style="160" customWidth="1"/>
    <col min="14087" max="14087" width="9.5703125" style="160" customWidth="1"/>
    <col min="14088" max="14088" width="9.7109375" style="160" customWidth="1"/>
    <col min="14089" max="14089" width="9.85546875" style="160" customWidth="1"/>
    <col min="14090" max="14090" width="10" style="160" customWidth="1"/>
    <col min="14091" max="14091" width="10.7109375" style="160" customWidth="1"/>
    <col min="14092" max="14092" width="10.140625" style="160" customWidth="1"/>
    <col min="14093" max="14093" width="16.5703125" style="160" customWidth="1"/>
    <col min="14094" max="14094" width="11.140625" style="160" customWidth="1"/>
    <col min="14095" max="14095" width="9.28515625" style="160" customWidth="1"/>
    <col min="14096" max="14335" width="16.5703125" style="160"/>
    <col min="14336" max="14336" width="3.7109375" style="160" customWidth="1"/>
    <col min="14337" max="14337" width="10.42578125" style="160" customWidth="1"/>
    <col min="14338" max="14338" width="23.140625" style="160" customWidth="1"/>
    <col min="14339" max="14339" width="11" style="160" customWidth="1"/>
    <col min="14340" max="14340" width="8.85546875" style="160" customWidth="1"/>
    <col min="14341" max="14341" width="10.42578125" style="160" customWidth="1"/>
    <col min="14342" max="14342" width="8.5703125" style="160" customWidth="1"/>
    <col min="14343" max="14343" width="9.5703125" style="160" customWidth="1"/>
    <col min="14344" max="14344" width="9.7109375" style="160" customWidth="1"/>
    <col min="14345" max="14345" width="9.85546875" style="160" customWidth="1"/>
    <col min="14346" max="14346" width="10" style="160" customWidth="1"/>
    <col min="14347" max="14347" width="10.7109375" style="160" customWidth="1"/>
    <col min="14348" max="14348" width="10.140625" style="160" customWidth="1"/>
    <col min="14349" max="14349" width="16.5703125" style="160" customWidth="1"/>
    <col min="14350" max="14350" width="11.140625" style="160" customWidth="1"/>
    <col min="14351" max="14351" width="9.28515625" style="160" customWidth="1"/>
    <col min="14352" max="14591" width="16.5703125" style="160"/>
    <col min="14592" max="14592" width="3.7109375" style="160" customWidth="1"/>
    <col min="14593" max="14593" width="10.42578125" style="160" customWidth="1"/>
    <col min="14594" max="14594" width="23.140625" style="160" customWidth="1"/>
    <col min="14595" max="14595" width="11" style="160" customWidth="1"/>
    <col min="14596" max="14596" width="8.85546875" style="160" customWidth="1"/>
    <col min="14597" max="14597" width="10.42578125" style="160" customWidth="1"/>
    <col min="14598" max="14598" width="8.5703125" style="160" customWidth="1"/>
    <col min="14599" max="14599" width="9.5703125" style="160" customWidth="1"/>
    <col min="14600" max="14600" width="9.7109375" style="160" customWidth="1"/>
    <col min="14601" max="14601" width="9.85546875" style="160" customWidth="1"/>
    <col min="14602" max="14602" width="10" style="160" customWidth="1"/>
    <col min="14603" max="14603" width="10.7109375" style="160" customWidth="1"/>
    <col min="14604" max="14604" width="10.140625" style="160" customWidth="1"/>
    <col min="14605" max="14605" width="16.5703125" style="160" customWidth="1"/>
    <col min="14606" max="14606" width="11.140625" style="160" customWidth="1"/>
    <col min="14607" max="14607" width="9.28515625" style="160" customWidth="1"/>
    <col min="14608" max="14847" width="16.5703125" style="160"/>
    <col min="14848" max="14848" width="3.7109375" style="160" customWidth="1"/>
    <col min="14849" max="14849" width="10.42578125" style="160" customWidth="1"/>
    <col min="14850" max="14850" width="23.140625" style="160" customWidth="1"/>
    <col min="14851" max="14851" width="11" style="160" customWidth="1"/>
    <col min="14852" max="14852" width="8.85546875" style="160" customWidth="1"/>
    <col min="14853" max="14853" width="10.42578125" style="160" customWidth="1"/>
    <col min="14854" max="14854" width="8.5703125" style="160" customWidth="1"/>
    <col min="14855" max="14855" width="9.5703125" style="160" customWidth="1"/>
    <col min="14856" max="14856" width="9.7109375" style="160" customWidth="1"/>
    <col min="14857" max="14857" width="9.85546875" style="160" customWidth="1"/>
    <col min="14858" max="14858" width="10" style="160" customWidth="1"/>
    <col min="14859" max="14859" width="10.7109375" style="160" customWidth="1"/>
    <col min="14860" max="14860" width="10.140625" style="160" customWidth="1"/>
    <col min="14861" max="14861" width="16.5703125" style="160" customWidth="1"/>
    <col min="14862" max="14862" width="11.140625" style="160" customWidth="1"/>
    <col min="14863" max="14863" width="9.28515625" style="160" customWidth="1"/>
    <col min="14864" max="15103" width="16.5703125" style="160"/>
    <col min="15104" max="15104" width="3.7109375" style="160" customWidth="1"/>
    <col min="15105" max="15105" width="10.42578125" style="160" customWidth="1"/>
    <col min="15106" max="15106" width="23.140625" style="160" customWidth="1"/>
    <col min="15107" max="15107" width="11" style="160" customWidth="1"/>
    <col min="15108" max="15108" width="8.85546875" style="160" customWidth="1"/>
    <col min="15109" max="15109" width="10.42578125" style="160" customWidth="1"/>
    <col min="15110" max="15110" width="8.5703125" style="160" customWidth="1"/>
    <col min="15111" max="15111" width="9.5703125" style="160" customWidth="1"/>
    <col min="15112" max="15112" width="9.7109375" style="160" customWidth="1"/>
    <col min="15113" max="15113" width="9.85546875" style="160" customWidth="1"/>
    <col min="15114" max="15114" width="10" style="160" customWidth="1"/>
    <col min="15115" max="15115" width="10.7109375" style="160" customWidth="1"/>
    <col min="15116" max="15116" width="10.140625" style="160" customWidth="1"/>
    <col min="15117" max="15117" width="16.5703125" style="160" customWidth="1"/>
    <col min="15118" max="15118" width="11.140625" style="160" customWidth="1"/>
    <col min="15119" max="15119" width="9.28515625" style="160" customWidth="1"/>
    <col min="15120" max="15359" width="16.5703125" style="160"/>
    <col min="15360" max="15360" width="3.7109375" style="160" customWidth="1"/>
    <col min="15361" max="15361" width="10.42578125" style="160" customWidth="1"/>
    <col min="15362" max="15362" width="23.140625" style="160" customWidth="1"/>
    <col min="15363" max="15363" width="11" style="160" customWidth="1"/>
    <col min="15364" max="15364" width="8.85546875" style="160" customWidth="1"/>
    <col min="15365" max="15365" width="10.42578125" style="160" customWidth="1"/>
    <col min="15366" max="15366" width="8.5703125" style="160" customWidth="1"/>
    <col min="15367" max="15367" width="9.5703125" style="160" customWidth="1"/>
    <col min="15368" max="15368" width="9.7109375" style="160" customWidth="1"/>
    <col min="15369" max="15369" width="9.85546875" style="160" customWidth="1"/>
    <col min="15370" max="15370" width="10" style="160" customWidth="1"/>
    <col min="15371" max="15371" width="10.7109375" style="160" customWidth="1"/>
    <col min="15372" max="15372" width="10.140625" style="160" customWidth="1"/>
    <col min="15373" max="15373" width="16.5703125" style="160" customWidth="1"/>
    <col min="15374" max="15374" width="11.140625" style="160" customWidth="1"/>
    <col min="15375" max="15375" width="9.28515625" style="160" customWidth="1"/>
    <col min="15376" max="15615" width="16.5703125" style="160"/>
    <col min="15616" max="15616" width="3.7109375" style="160" customWidth="1"/>
    <col min="15617" max="15617" width="10.42578125" style="160" customWidth="1"/>
    <col min="15618" max="15618" width="23.140625" style="160" customWidth="1"/>
    <col min="15619" max="15619" width="11" style="160" customWidth="1"/>
    <col min="15620" max="15620" width="8.85546875" style="160" customWidth="1"/>
    <col min="15621" max="15621" width="10.42578125" style="160" customWidth="1"/>
    <col min="15622" max="15622" width="8.5703125" style="160" customWidth="1"/>
    <col min="15623" max="15623" width="9.5703125" style="160" customWidth="1"/>
    <col min="15624" max="15624" width="9.7109375" style="160" customWidth="1"/>
    <col min="15625" max="15625" width="9.85546875" style="160" customWidth="1"/>
    <col min="15626" max="15626" width="10" style="160" customWidth="1"/>
    <col min="15627" max="15627" width="10.7109375" style="160" customWidth="1"/>
    <col min="15628" max="15628" width="10.140625" style="160" customWidth="1"/>
    <col min="15629" max="15629" width="16.5703125" style="160" customWidth="1"/>
    <col min="15630" max="15630" width="11.140625" style="160" customWidth="1"/>
    <col min="15631" max="15631" width="9.28515625" style="160" customWidth="1"/>
    <col min="15632" max="15871" width="16.5703125" style="160"/>
    <col min="15872" max="15872" width="3.7109375" style="160" customWidth="1"/>
    <col min="15873" max="15873" width="10.42578125" style="160" customWidth="1"/>
    <col min="15874" max="15874" width="23.140625" style="160" customWidth="1"/>
    <col min="15875" max="15875" width="11" style="160" customWidth="1"/>
    <col min="15876" max="15876" width="8.85546875" style="160" customWidth="1"/>
    <col min="15877" max="15877" width="10.42578125" style="160" customWidth="1"/>
    <col min="15878" max="15878" width="8.5703125" style="160" customWidth="1"/>
    <col min="15879" max="15879" width="9.5703125" style="160" customWidth="1"/>
    <col min="15880" max="15880" width="9.7109375" style="160" customWidth="1"/>
    <col min="15881" max="15881" width="9.85546875" style="160" customWidth="1"/>
    <col min="15882" max="15882" width="10" style="160" customWidth="1"/>
    <col min="15883" max="15883" width="10.7109375" style="160" customWidth="1"/>
    <col min="15884" max="15884" width="10.140625" style="160" customWidth="1"/>
    <col min="15885" max="15885" width="16.5703125" style="160" customWidth="1"/>
    <col min="15886" max="15886" width="11.140625" style="160" customWidth="1"/>
    <col min="15887" max="15887" width="9.28515625" style="160" customWidth="1"/>
    <col min="15888" max="16127" width="16.5703125" style="160"/>
    <col min="16128" max="16128" width="3.7109375" style="160" customWidth="1"/>
    <col min="16129" max="16129" width="10.42578125" style="160" customWidth="1"/>
    <col min="16130" max="16130" width="23.140625" style="160" customWidth="1"/>
    <col min="16131" max="16131" width="11" style="160" customWidth="1"/>
    <col min="16132" max="16132" width="8.85546875" style="160" customWidth="1"/>
    <col min="16133" max="16133" width="10.42578125" style="160" customWidth="1"/>
    <col min="16134" max="16134" width="8.5703125" style="160" customWidth="1"/>
    <col min="16135" max="16135" width="9.5703125" style="160" customWidth="1"/>
    <col min="16136" max="16136" width="9.7109375" style="160" customWidth="1"/>
    <col min="16137" max="16137" width="9.85546875" style="160" customWidth="1"/>
    <col min="16138" max="16138" width="10" style="160" customWidth="1"/>
    <col min="16139" max="16139" width="10.7109375" style="160" customWidth="1"/>
    <col min="16140" max="16140" width="10.140625" style="160" customWidth="1"/>
    <col min="16141" max="16141" width="16.5703125" style="160" customWidth="1"/>
    <col min="16142" max="16142" width="11.140625" style="160" customWidth="1"/>
    <col min="16143" max="16143" width="9.28515625" style="160" customWidth="1"/>
    <col min="16144" max="16384" width="16.5703125" style="160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s="161" customFormat="1" ht="36" customHeight="1" x14ac:dyDescent="0.25">
      <c r="B5" s="225" t="s">
        <v>212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</row>
    <row r="6" spans="2:17" s="161" customFormat="1" ht="15" customHeight="1" x14ac:dyDescent="0.25">
      <c r="B6" s="230" t="s">
        <v>48</v>
      </c>
      <c r="C6" s="231" t="s">
        <v>178</v>
      </c>
      <c r="D6" s="231"/>
      <c r="E6" s="232" t="s">
        <v>213</v>
      </c>
      <c r="F6" s="232"/>
      <c r="G6" s="231" t="s">
        <v>179</v>
      </c>
      <c r="H6" s="231"/>
      <c r="I6" s="232" t="s">
        <v>180</v>
      </c>
      <c r="J6" s="232"/>
      <c r="K6" s="231" t="s">
        <v>181</v>
      </c>
      <c r="L6" s="231"/>
    </row>
    <row r="7" spans="2:17" s="161" customFormat="1" ht="30" customHeight="1" x14ac:dyDescent="0.25">
      <c r="B7" s="230"/>
      <c r="C7" s="61" t="s">
        <v>281</v>
      </c>
      <c r="D7" s="94" t="s">
        <v>214</v>
      </c>
      <c r="E7" s="40" t="s">
        <v>281</v>
      </c>
      <c r="F7" s="163" t="s">
        <v>214</v>
      </c>
      <c r="G7" s="42" t="s">
        <v>281</v>
      </c>
      <c r="H7" s="94" t="s">
        <v>214</v>
      </c>
      <c r="I7" s="40" t="s">
        <v>281</v>
      </c>
      <c r="J7" s="163" t="s">
        <v>214</v>
      </c>
      <c r="K7" s="42" t="s">
        <v>281</v>
      </c>
      <c r="L7" s="94" t="s">
        <v>214</v>
      </c>
    </row>
    <row r="8" spans="2:17" ht="15" customHeight="1" x14ac:dyDescent="0.25">
      <c r="B8" s="174" t="s">
        <v>27</v>
      </c>
      <c r="C8" s="175">
        <v>41866</v>
      </c>
      <c r="D8" s="54">
        <v>0.35063651591289779</v>
      </c>
      <c r="E8" s="176">
        <v>28352</v>
      </c>
      <c r="F8" s="177">
        <v>0.41335471643096661</v>
      </c>
      <c r="G8" s="175">
        <v>13478</v>
      </c>
      <c r="H8" s="54">
        <v>0.27007855081756971</v>
      </c>
      <c r="I8" s="176">
        <v>22</v>
      </c>
      <c r="J8" s="178">
        <v>4.3222003929273084E-2</v>
      </c>
      <c r="K8" s="175">
        <v>14</v>
      </c>
      <c r="L8" s="54">
        <v>3.5264483627204031E-2</v>
      </c>
      <c r="M8" s="179"/>
      <c r="N8" s="179"/>
    </row>
    <row r="9" spans="2:17" ht="15" customHeight="1" x14ac:dyDescent="0.25">
      <c r="B9" s="174" t="s">
        <v>182</v>
      </c>
      <c r="C9" s="175">
        <v>0</v>
      </c>
      <c r="D9" s="54">
        <v>0</v>
      </c>
      <c r="E9" s="176">
        <v>0</v>
      </c>
      <c r="F9" s="180">
        <v>0</v>
      </c>
      <c r="G9" s="175">
        <v>0</v>
      </c>
      <c r="H9" s="181">
        <v>0</v>
      </c>
      <c r="I9" s="176">
        <v>0</v>
      </c>
      <c r="J9" s="182" t="s">
        <v>86</v>
      </c>
      <c r="K9" s="175">
        <v>0</v>
      </c>
      <c r="L9" s="54">
        <v>0</v>
      </c>
      <c r="M9" s="179"/>
      <c r="N9" s="179"/>
    </row>
    <row r="10" spans="2:17" ht="15" customHeight="1" x14ac:dyDescent="0.25">
      <c r="B10" s="174" t="s">
        <v>183</v>
      </c>
      <c r="C10" s="175">
        <v>77</v>
      </c>
      <c r="D10" s="54">
        <v>6.448911222780569E-4</v>
      </c>
      <c r="E10" s="176">
        <v>18</v>
      </c>
      <c r="F10" s="177">
        <v>2.6242892549934393E-4</v>
      </c>
      <c r="G10" s="175">
        <v>24</v>
      </c>
      <c r="H10" s="54">
        <v>4.8092337287592178E-4</v>
      </c>
      <c r="I10" s="176">
        <v>0</v>
      </c>
      <c r="J10" s="182" t="s">
        <v>86</v>
      </c>
      <c r="K10" s="175">
        <v>35</v>
      </c>
      <c r="L10" s="54">
        <v>8.8161209068010074E-2</v>
      </c>
      <c r="M10" s="179"/>
      <c r="N10" s="179"/>
    </row>
    <row r="11" spans="2:17" ht="15" customHeight="1" x14ac:dyDescent="0.25">
      <c r="B11" s="174" t="s">
        <v>28</v>
      </c>
      <c r="C11" s="175">
        <v>37617</v>
      </c>
      <c r="D11" s="54">
        <v>0.31505025125628139</v>
      </c>
      <c r="E11" s="176">
        <v>14728</v>
      </c>
      <c r="F11" s="177">
        <v>0.21472517859746318</v>
      </c>
      <c r="G11" s="175">
        <v>22869</v>
      </c>
      <c r="H11" s="54">
        <v>0.45825985892914395</v>
      </c>
      <c r="I11" s="176">
        <v>0</v>
      </c>
      <c r="J11" s="182" t="s">
        <v>86</v>
      </c>
      <c r="K11" s="175">
        <v>20</v>
      </c>
      <c r="L11" s="54">
        <v>5.0377833753148617E-2</v>
      </c>
      <c r="M11" s="179"/>
      <c r="N11" s="179"/>
    </row>
    <row r="12" spans="2:17" ht="15" customHeight="1" x14ac:dyDescent="0.25">
      <c r="B12" s="174" t="s">
        <v>215</v>
      </c>
      <c r="C12" s="175">
        <v>249</v>
      </c>
      <c r="D12" s="54">
        <v>2.0854271356783921E-3</v>
      </c>
      <c r="E12" s="176">
        <v>234</v>
      </c>
      <c r="F12" s="180">
        <v>0</v>
      </c>
      <c r="G12" s="175">
        <v>0</v>
      </c>
      <c r="H12" s="181">
        <v>0</v>
      </c>
      <c r="I12" s="176">
        <v>0</v>
      </c>
      <c r="J12" s="182" t="s">
        <v>86</v>
      </c>
      <c r="K12" s="175">
        <v>15</v>
      </c>
      <c r="L12" s="54">
        <v>3.7783375314861464E-2</v>
      </c>
      <c r="M12" s="179"/>
      <c r="N12" s="179"/>
    </row>
    <row r="13" spans="2:17" ht="15" customHeight="1" x14ac:dyDescent="0.25">
      <c r="B13" s="174" t="s">
        <v>185</v>
      </c>
      <c r="C13" s="175">
        <v>1016</v>
      </c>
      <c r="D13" s="54">
        <v>8.5092127303182576E-3</v>
      </c>
      <c r="E13" s="176">
        <v>986</v>
      </c>
      <c r="F13" s="177">
        <v>1.4375273363464062E-2</v>
      </c>
      <c r="G13" s="175">
        <v>30</v>
      </c>
      <c r="H13" s="54">
        <v>6.0115421609490218E-4</v>
      </c>
      <c r="I13" s="176">
        <v>0</v>
      </c>
      <c r="J13" s="182" t="s">
        <v>86</v>
      </c>
      <c r="K13" s="175">
        <v>0</v>
      </c>
      <c r="L13" s="54">
        <v>0</v>
      </c>
      <c r="M13" s="179"/>
      <c r="N13" s="179"/>
    </row>
    <row r="14" spans="2:17" ht="15" customHeight="1" x14ac:dyDescent="0.25">
      <c r="B14" s="174" t="s">
        <v>186</v>
      </c>
      <c r="C14" s="175">
        <v>14</v>
      </c>
      <c r="D14" s="54">
        <v>1.1725293132328308E-4</v>
      </c>
      <c r="E14" s="176">
        <v>0</v>
      </c>
      <c r="F14" s="180">
        <v>4</v>
      </c>
      <c r="G14" s="175">
        <v>4</v>
      </c>
      <c r="H14" s="181">
        <v>0</v>
      </c>
      <c r="I14" s="176">
        <v>0</v>
      </c>
      <c r="J14" s="182" t="s">
        <v>86</v>
      </c>
      <c r="K14" s="175">
        <v>10</v>
      </c>
      <c r="L14" s="54">
        <v>2.5188916876574308E-2</v>
      </c>
      <c r="M14" s="179"/>
      <c r="N14" s="179"/>
      <c r="O14" s="179"/>
      <c r="P14" s="179"/>
      <c r="Q14" s="179"/>
    </row>
    <row r="15" spans="2:17" ht="15" customHeight="1" x14ac:dyDescent="0.25">
      <c r="B15" s="174" t="s">
        <v>187</v>
      </c>
      <c r="C15" s="175">
        <v>200</v>
      </c>
      <c r="D15" s="54">
        <v>1.6750418760469012E-3</v>
      </c>
      <c r="E15" s="176">
        <v>46</v>
      </c>
      <c r="F15" s="177">
        <v>6.7065169849832339E-4</v>
      </c>
      <c r="G15" s="175">
        <v>16</v>
      </c>
      <c r="H15" s="54">
        <v>3.2061558191728119E-4</v>
      </c>
      <c r="I15" s="176">
        <v>108</v>
      </c>
      <c r="J15" s="178">
        <v>0.21218074656188604</v>
      </c>
      <c r="K15" s="175">
        <v>30</v>
      </c>
      <c r="L15" s="54">
        <v>7.5566750629722929E-2</v>
      </c>
      <c r="M15" s="179"/>
      <c r="N15" s="179"/>
      <c r="O15" s="179"/>
      <c r="P15" s="179"/>
      <c r="Q15" s="179"/>
    </row>
    <row r="16" spans="2:17" ht="15" customHeight="1" x14ac:dyDescent="0.25">
      <c r="B16" s="174" t="s">
        <v>188</v>
      </c>
      <c r="C16" s="175">
        <v>1332</v>
      </c>
      <c r="D16" s="54">
        <v>1.1155778894472362E-2</v>
      </c>
      <c r="E16" s="176">
        <v>907</v>
      </c>
      <c r="F16" s="177">
        <v>1.3223501968216941E-2</v>
      </c>
      <c r="G16" s="175">
        <v>370</v>
      </c>
      <c r="H16" s="54">
        <v>7.4142353318371271E-3</v>
      </c>
      <c r="I16" s="176">
        <v>38</v>
      </c>
      <c r="J16" s="178">
        <v>7.4656188605108059E-2</v>
      </c>
      <c r="K16" s="175">
        <v>17</v>
      </c>
      <c r="L16" s="54">
        <v>4.2821158690176324E-2</v>
      </c>
      <c r="M16" s="179"/>
      <c r="N16" s="179"/>
      <c r="O16" s="179"/>
      <c r="P16" s="179"/>
      <c r="Q16" s="179"/>
    </row>
    <row r="17" spans="2:17" ht="15" customHeight="1" x14ac:dyDescent="0.25">
      <c r="B17" s="174" t="s">
        <v>216</v>
      </c>
      <c r="C17" s="175">
        <v>4</v>
      </c>
      <c r="D17" s="54">
        <v>3.3500837520938026E-5</v>
      </c>
      <c r="E17" s="176">
        <v>0</v>
      </c>
      <c r="F17" s="180">
        <v>0</v>
      </c>
      <c r="G17" s="175">
        <v>0</v>
      </c>
      <c r="H17" s="181">
        <v>0</v>
      </c>
      <c r="I17" s="176">
        <v>0</v>
      </c>
      <c r="J17" s="182" t="s">
        <v>86</v>
      </c>
      <c r="K17" s="175">
        <v>4</v>
      </c>
      <c r="L17" s="54">
        <v>1.0075566750629723E-2</v>
      </c>
      <c r="M17" s="179"/>
      <c r="N17" s="179"/>
      <c r="O17" s="179"/>
      <c r="P17" s="179"/>
      <c r="Q17" s="179"/>
    </row>
    <row r="18" spans="2:17" ht="15" customHeight="1" x14ac:dyDescent="0.25">
      <c r="B18" s="174" t="s">
        <v>217</v>
      </c>
      <c r="C18" s="175">
        <v>2299</v>
      </c>
      <c r="D18" s="54">
        <v>1.9254606365159129E-2</v>
      </c>
      <c r="E18" s="176">
        <v>2261</v>
      </c>
      <c r="F18" s="177">
        <v>3.2963988919667592E-2</v>
      </c>
      <c r="G18" s="175">
        <v>0</v>
      </c>
      <c r="H18" s="54">
        <v>0</v>
      </c>
      <c r="I18" s="176">
        <v>15</v>
      </c>
      <c r="J18" s="178">
        <v>2.9469548133595286E-2</v>
      </c>
      <c r="K18" s="175">
        <v>23</v>
      </c>
      <c r="L18" s="54">
        <v>5.793450881612091E-2</v>
      </c>
      <c r="M18" s="179"/>
      <c r="N18" s="179"/>
      <c r="O18" s="179"/>
      <c r="P18" s="179"/>
      <c r="Q18" s="179"/>
    </row>
    <row r="19" spans="2:17" ht="15" customHeight="1" x14ac:dyDescent="0.25">
      <c r="B19" s="174" t="s">
        <v>218</v>
      </c>
      <c r="C19" s="175">
        <v>69</v>
      </c>
      <c r="D19" s="54">
        <v>5.7788944723618087E-4</v>
      </c>
      <c r="E19" s="176">
        <v>0</v>
      </c>
      <c r="F19" s="180">
        <v>0</v>
      </c>
      <c r="G19" s="175">
        <v>0</v>
      </c>
      <c r="H19" s="183" t="s">
        <v>86</v>
      </c>
      <c r="I19" s="176">
        <v>65</v>
      </c>
      <c r="J19" s="178">
        <v>0.12770137524557956</v>
      </c>
      <c r="K19" s="175">
        <v>4</v>
      </c>
      <c r="L19" s="54">
        <v>1.0075566750629723E-2</v>
      </c>
      <c r="M19" s="179"/>
      <c r="N19" s="179"/>
      <c r="O19" s="179"/>
      <c r="P19" s="179"/>
      <c r="Q19" s="179"/>
    </row>
    <row r="20" spans="2:17" ht="15" customHeight="1" x14ac:dyDescent="0.25">
      <c r="B20" s="174" t="s">
        <v>192</v>
      </c>
      <c r="C20" s="175">
        <v>63</v>
      </c>
      <c r="D20" s="54">
        <v>5.2763819095477389E-4</v>
      </c>
      <c r="E20" s="176">
        <v>16</v>
      </c>
      <c r="F20" s="180">
        <v>0</v>
      </c>
      <c r="G20" s="175">
        <v>0</v>
      </c>
      <c r="H20" s="183" t="s">
        <v>86</v>
      </c>
      <c r="I20" s="176">
        <v>0</v>
      </c>
      <c r="J20" s="182" t="s">
        <v>86</v>
      </c>
      <c r="K20" s="175">
        <v>47</v>
      </c>
      <c r="L20" s="54">
        <v>0.11838790931989925</v>
      </c>
      <c r="M20" s="179"/>
      <c r="N20" s="179"/>
      <c r="O20" s="179"/>
      <c r="P20" s="179"/>
      <c r="Q20" s="179"/>
    </row>
    <row r="21" spans="2:17" ht="15" customHeight="1" x14ac:dyDescent="0.25">
      <c r="B21" s="174" t="s">
        <v>219</v>
      </c>
      <c r="C21" s="175">
        <v>1007</v>
      </c>
      <c r="D21" s="54">
        <v>8.4338358458961472E-3</v>
      </c>
      <c r="E21" s="176">
        <v>750</v>
      </c>
      <c r="F21" s="177">
        <v>1.0934538562472663E-2</v>
      </c>
      <c r="G21" s="175">
        <v>222</v>
      </c>
      <c r="H21" s="54">
        <v>4.4485411991022766E-3</v>
      </c>
      <c r="I21" s="176">
        <v>22</v>
      </c>
      <c r="J21" s="178">
        <v>4.3222003929273084E-2</v>
      </c>
      <c r="K21" s="175">
        <v>13</v>
      </c>
      <c r="L21" s="54">
        <v>3.2745591939546598E-2</v>
      </c>
      <c r="M21" s="179"/>
      <c r="N21" s="179"/>
      <c r="O21" s="179"/>
      <c r="P21" s="179"/>
      <c r="Q21" s="179"/>
    </row>
    <row r="22" spans="2:17" ht="15" customHeight="1" x14ac:dyDescent="0.25">
      <c r="B22" s="174" t="s">
        <v>220</v>
      </c>
      <c r="C22" s="175">
        <v>20</v>
      </c>
      <c r="D22" s="54">
        <v>1.6750418760469013E-4</v>
      </c>
      <c r="E22" s="176">
        <v>0</v>
      </c>
      <c r="F22" s="180">
        <v>0</v>
      </c>
      <c r="G22" s="175">
        <v>0</v>
      </c>
      <c r="H22" s="183" t="s">
        <v>86</v>
      </c>
      <c r="I22" s="176">
        <v>0</v>
      </c>
      <c r="J22" s="182" t="s">
        <v>86</v>
      </c>
      <c r="K22" s="175">
        <v>20</v>
      </c>
      <c r="L22" s="54">
        <v>5.0377833753148617E-2</v>
      </c>
      <c r="M22" s="179"/>
      <c r="N22" s="179"/>
      <c r="O22" s="179"/>
      <c r="P22" s="179"/>
      <c r="Q22" s="179"/>
    </row>
    <row r="23" spans="2:17" ht="15" customHeight="1" x14ac:dyDescent="0.25">
      <c r="B23" s="174" t="s">
        <v>221</v>
      </c>
      <c r="C23" s="175">
        <v>101</v>
      </c>
      <c r="D23" s="54">
        <v>8.4589614740368513E-4</v>
      </c>
      <c r="E23" s="176">
        <v>23</v>
      </c>
      <c r="F23" s="177">
        <v>3.353258492491617E-4</v>
      </c>
      <c r="G23" s="175">
        <v>34</v>
      </c>
      <c r="H23" s="54">
        <v>6.8130811157422256E-4</v>
      </c>
      <c r="I23" s="176">
        <v>28</v>
      </c>
      <c r="J23" s="178">
        <v>5.50098231827112E-2</v>
      </c>
      <c r="K23" s="175">
        <v>16</v>
      </c>
      <c r="L23" s="54">
        <v>4.0302267002518891E-2</v>
      </c>
      <c r="M23" s="179"/>
      <c r="N23" s="179"/>
      <c r="O23" s="179"/>
      <c r="P23" s="179"/>
      <c r="Q23" s="179"/>
    </row>
    <row r="24" spans="2:17" ht="15" customHeight="1" x14ac:dyDescent="0.25">
      <c r="B24" s="174" t="s">
        <v>29</v>
      </c>
      <c r="C24" s="175">
        <v>18312</v>
      </c>
      <c r="D24" s="54">
        <v>0.15336683417085428</v>
      </c>
      <c r="E24" s="176">
        <v>12687</v>
      </c>
      <c r="F24" s="177">
        <v>0.18496865432278758</v>
      </c>
      <c r="G24" s="175">
        <v>5625</v>
      </c>
      <c r="H24" s="54">
        <v>0.11271641551779417</v>
      </c>
      <c r="I24" s="176">
        <v>0</v>
      </c>
      <c r="J24" s="182" t="s">
        <v>86</v>
      </c>
      <c r="K24" s="175">
        <v>0</v>
      </c>
      <c r="L24" s="85" t="s">
        <v>86</v>
      </c>
      <c r="M24" s="179"/>
      <c r="N24" s="179"/>
      <c r="O24" s="179"/>
      <c r="P24" s="179"/>
      <c r="Q24" s="179"/>
    </row>
    <row r="25" spans="2:17" ht="15" customHeight="1" x14ac:dyDescent="0.25">
      <c r="B25" s="174" t="s">
        <v>196</v>
      </c>
      <c r="C25" s="175">
        <v>1838</v>
      </c>
      <c r="D25" s="54">
        <v>1.5393634840871022E-2</v>
      </c>
      <c r="E25" s="176">
        <v>1355</v>
      </c>
      <c r="F25" s="177">
        <v>1.9755066336200611E-2</v>
      </c>
      <c r="G25" s="175">
        <v>342</v>
      </c>
      <c r="H25" s="54">
        <v>6.8531580634818854E-3</v>
      </c>
      <c r="I25" s="176">
        <v>78</v>
      </c>
      <c r="J25" s="178">
        <v>0.15324165029469547</v>
      </c>
      <c r="K25" s="175">
        <v>63</v>
      </c>
      <c r="L25" s="54">
        <v>0.15869017632241814</v>
      </c>
      <c r="M25" s="179"/>
      <c r="N25" s="179"/>
      <c r="O25" s="179"/>
      <c r="P25" s="179"/>
      <c r="Q25" s="179"/>
    </row>
    <row r="26" spans="2:17" ht="15" customHeight="1" x14ac:dyDescent="0.25">
      <c r="B26" s="174" t="s">
        <v>197</v>
      </c>
      <c r="C26" s="175">
        <v>37</v>
      </c>
      <c r="D26" s="54">
        <v>3.0988274706867671E-4</v>
      </c>
      <c r="E26" s="176">
        <v>21</v>
      </c>
      <c r="F26" s="177">
        <v>3.061670797492346E-4</v>
      </c>
      <c r="G26" s="175">
        <v>7</v>
      </c>
      <c r="H26" s="54">
        <v>1.4026931708881053E-4</v>
      </c>
      <c r="I26" s="176">
        <v>0</v>
      </c>
      <c r="J26" s="178">
        <v>0</v>
      </c>
      <c r="K26" s="175">
        <v>9</v>
      </c>
      <c r="L26" s="54">
        <v>2.2670025188916875E-2</v>
      </c>
      <c r="M26" s="179"/>
      <c r="N26" s="179"/>
      <c r="O26" s="179"/>
      <c r="P26" s="179"/>
      <c r="Q26" s="179"/>
    </row>
    <row r="27" spans="2:17" ht="15" customHeight="1" x14ac:dyDescent="0.25">
      <c r="B27" s="174" t="s">
        <v>198</v>
      </c>
      <c r="C27" s="175">
        <v>38</v>
      </c>
      <c r="D27" s="54">
        <v>3.1825795644891124E-4</v>
      </c>
      <c r="E27" s="176">
        <v>0</v>
      </c>
      <c r="F27" s="180">
        <v>9</v>
      </c>
      <c r="G27" s="175">
        <v>9</v>
      </c>
      <c r="H27" s="183" t="s">
        <v>86</v>
      </c>
      <c r="I27" s="176">
        <v>16</v>
      </c>
      <c r="J27" s="178">
        <v>3.1434184675834968E-2</v>
      </c>
      <c r="K27" s="175">
        <v>13</v>
      </c>
      <c r="L27" s="54">
        <v>3.2745591939546598E-2</v>
      </c>
      <c r="M27" s="179"/>
      <c r="N27" s="179"/>
      <c r="O27" s="179"/>
      <c r="P27" s="179"/>
      <c r="Q27" s="179"/>
    </row>
    <row r="28" spans="2:17" ht="15" customHeight="1" x14ac:dyDescent="0.25">
      <c r="B28" s="174" t="s">
        <v>199</v>
      </c>
      <c r="C28" s="175">
        <v>3557</v>
      </c>
      <c r="D28" s="54">
        <v>2.9790619765494138E-2</v>
      </c>
      <c r="E28" s="176">
        <v>652</v>
      </c>
      <c r="F28" s="177">
        <v>9.5057588569762361E-3</v>
      </c>
      <c r="G28" s="175">
        <v>2859</v>
      </c>
      <c r="H28" s="54">
        <v>5.7289996793844181E-2</v>
      </c>
      <c r="I28" s="176">
        <v>32</v>
      </c>
      <c r="J28" s="182" t="s">
        <v>86</v>
      </c>
      <c r="K28" s="175">
        <v>14</v>
      </c>
      <c r="L28" s="54">
        <v>3.5264483627204031E-2</v>
      </c>
      <c r="M28" s="179"/>
      <c r="N28" s="179"/>
      <c r="O28" s="179"/>
      <c r="P28" s="179"/>
      <c r="Q28" s="179"/>
    </row>
    <row r="29" spans="2:17" ht="15" customHeight="1" x14ac:dyDescent="0.25">
      <c r="B29" s="174" t="s">
        <v>222</v>
      </c>
      <c r="C29" s="175">
        <v>2480</v>
      </c>
      <c r="D29" s="54">
        <v>2.0770519262981575E-2</v>
      </c>
      <c r="E29" s="176">
        <v>2474</v>
      </c>
      <c r="F29" s="177">
        <v>3.6069397871409829E-2</v>
      </c>
      <c r="G29" s="175">
        <v>6</v>
      </c>
      <c r="H29" s="54">
        <v>1.2023084321898044E-4</v>
      </c>
      <c r="I29" s="176">
        <v>0</v>
      </c>
      <c r="J29" s="182" t="s">
        <v>86</v>
      </c>
      <c r="K29" s="175">
        <v>0</v>
      </c>
      <c r="L29" s="54">
        <v>0</v>
      </c>
      <c r="M29" s="179"/>
      <c r="N29" s="179"/>
      <c r="O29" s="179"/>
      <c r="P29" s="179"/>
      <c r="Q29" s="179"/>
    </row>
    <row r="30" spans="2:17" ht="15" customHeight="1" x14ac:dyDescent="0.25">
      <c r="B30" s="174" t="s">
        <v>201</v>
      </c>
      <c r="C30" s="175">
        <v>810</v>
      </c>
      <c r="D30" s="54">
        <v>6.7839195979899495E-3</v>
      </c>
      <c r="E30" s="176">
        <v>804</v>
      </c>
      <c r="F30" s="177">
        <v>1.1721825338970695E-2</v>
      </c>
      <c r="G30" s="175">
        <v>6</v>
      </c>
      <c r="H30" s="54">
        <v>1.2023084321898044E-4</v>
      </c>
      <c r="I30" s="176">
        <v>0</v>
      </c>
      <c r="J30" s="182" t="s">
        <v>86</v>
      </c>
      <c r="K30" s="175">
        <v>0</v>
      </c>
      <c r="L30" s="85" t="s">
        <v>86</v>
      </c>
      <c r="M30" s="179"/>
      <c r="N30" s="179"/>
      <c r="O30" s="179"/>
      <c r="P30" s="179"/>
      <c r="Q30" s="179"/>
    </row>
    <row r="31" spans="2:17" ht="15" customHeight="1" x14ac:dyDescent="0.25">
      <c r="B31" s="174" t="s">
        <v>202</v>
      </c>
      <c r="C31" s="175">
        <v>5851</v>
      </c>
      <c r="D31" s="54">
        <v>4.9003350083752097E-2</v>
      </c>
      <c r="E31" s="176">
        <v>2143</v>
      </c>
      <c r="F31" s="177">
        <v>3.1243621519171892E-2</v>
      </c>
      <c r="G31" s="175">
        <v>3708</v>
      </c>
      <c r="H31" s="54">
        <v>7.4302661109329912E-2</v>
      </c>
      <c r="I31" s="176">
        <v>0</v>
      </c>
      <c r="J31" s="182" t="s">
        <v>86</v>
      </c>
      <c r="K31" s="175">
        <v>0</v>
      </c>
      <c r="L31" s="85" t="s">
        <v>86</v>
      </c>
      <c r="M31" s="179"/>
      <c r="N31" s="179"/>
      <c r="O31" s="179"/>
      <c r="P31" s="179"/>
      <c r="Q31" s="179"/>
    </row>
    <row r="32" spans="2:17" ht="15" customHeight="1" x14ac:dyDescent="0.25">
      <c r="B32" s="174" t="s">
        <v>223</v>
      </c>
      <c r="C32" s="175">
        <v>14</v>
      </c>
      <c r="D32" s="54">
        <v>1.1725293132328308E-4</v>
      </c>
      <c r="E32" s="176">
        <v>14</v>
      </c>
      <c r="F32" s="177">
        <v>2.0411138649948973E-4</v>
      </c>
      <c r="G32" s="175">
        <v>0</v>
      </c>
      <c r="H32" s="183" t="s">
        <v>86</v>
      </c>
      <c r="I32" s="176">
        <v>0</v>
      </c>
      <c r="J32" s="182" t="s">
        <v>86</v>
      </c>
      <c r="K32" s="175">
        <v>0</v>
      </c>
      <c r="L32" s="54">
        <v>0</v>
      </c>
      <c r="M32" s="179"/>
      <c r="N32" s="179"/>
      <c r="O32" s="179"/>
      <c r="P32" s="179"/>
      <c r="Q32" s="179"/>
    </row>
    <row r="33" spans="2:17" ht="15" customHeight="1" x14ac:dyDescent="0.25">
      <c r="B33" s="174" t="s">
        <v>204</v>
      </c>
      <c r="C33" s="175">
        <v>45</v>
      </c>
      <c r="D33" s="54">
        <v>3.7688442211055275E-4</v>
      </c>
      <c r="E33" s="176">
        <v>0</v>
      </c>
      <c r="F33" s="177">
        <v>0</v>
      </c>
      <c r="G33" s="175">
        <v>10</v>
      </c>
      <c r="H33" s="54">
        <v>2.0038473869830073E-4</v>
      </c>
      <c r="I33" s="176">
        <v>24</v>
      </c>
      <c r="J33" s="182" t="s">
        <v>86</v>
      </c>
      <c r="K33" s="175">
        <v>11</v>
      </c>
      <c r="L33" s="85" t="s">
        <v>86</v>
      </c>
      <c r="M33" s="179"/>
      <c r="N33" s="179"/>
      <c r="O33" s="179"/>
      <c r="P33" s="179"/>
      <c r="Q33" s="179"/>
    </row>
    <row r="34" spans="2:17" ht="15" customHeight="1" x14ac:dyDescent="0.25">
      <c r="B34" s="174" t="s">
        <v>205</v>
      </c>
      <c r="C34" s="175">
        <v>282</v>
      </c>
      <c r="D34" s="54">
        <v>2.3618090452261304E-3</v>
      </c>
      <c r="E34" s="176">
        <v>0</v>
      </c>
      <c r="F34" s="177">
        <v>0</v>
      </c>
      <c r="G34" s="175">
        <v>272</v>
      </c>
      <c r="H34" s="54">
        <v>5.4504648925937805E-3</v>
      </c>
      <c r="I34" s="176">
        <v>0</v>
      </c>
      <c r="J34" s="182" t="s">
        <v>86</v>
      </c>
      <c r="K34" s="175">
        <v>10</v>
      </c>
      <c r="L34" s="54">
        <v>2.5188916876574308E-2</v>
      </c>
      <c r="M34" s="179"/>
      <c r="N34" s="179"/>
      <c r="O34" s="179"/>
      <c r="P34" s="179"/>
      <c r="Q34" s="179"/>
    </row>
    <row r="35" spans="2:17" ht="15" customHeight="1" x14ac:dyDescent="0.25">
      <c r="B35" s="174" t="s">
        <v>206</v>
      </c>
      <c r="C35" s="175">
        <v>24</v>
      </c>
      <c r="D35" s="54">
        <v>2.0100502512562814E-4</v>
      </c>
      <c r="E35" s="176">
        <v>0</v>
      </c>
      <c r="F35" s="177">
        <v>0</v>
      </c>
      <c r="G35" s="175">
        <v>0</v>
      </c>
      <c r="H35" s="183" t="s">
        <v>86</v>
      </c>
      <c r="I35" s="176">
        <v>21</v>
      </c>
      <c r="J35" s="178">
        <v>4.1257367387033402E-2</v>
      </c>
      <c r="K35" s="175">
        <v>3</v>
      </c>
      <c r="L35" s="85" t="s">
        <v>86</v>
      </c>
      <c r="M35" s="179"/>
      <c r="N35" s="179"/>
      <c r="O35" s="179"/>
      <c r="P35" s="179"/>
      <c r="Q35" s="179"/>
    </row>
    <row r="36" spans="2:17" ht="15" customHeight="1" x14ac:dyDescent="0.25">
      <c r="B36" s="174" t="s">
        <v>207</v>
      </c>
      <c r="C36" s="175">
        <v>7</v>
      </c>
      <c r="D36" s="54">
        <v>5.8626465661641541E-5</v>
      </c>
      <c r="E36" s="176">
        <v>0</v>
      </c>
      <c r="F36" s="177">
        <v>0</v>
      </c>
      <c r="G36" s="175">
        <v>7</v>
      </c>
      <c r="H36" s="54">
        <v>1.4026931708881053E-4</v>
      </c>
      <c r="I36" s="176">
        <v>0</v>
      </c>
      <c r="J36" s="182" t="s">
        <v>86</v>
      </c>
      <c r="K36" s="175">
        <v>0</v>
      </c>
      <c r="L36" s="54">
        <v>0</v>
      </c>
      <c r="M36" s="179"/>
      <c r="N36" s="179"/>
      <c r="O36" s="179"/>
      <c r="P36" s="179"/>
      <c r="Q36" s="179"/>
    </row>
    <row r="37" spans="2:17" ht="15" customHeight="1" x14ac:dyDescent="0.25">
      <c r="B37" s="174" t="s">
        <v>224</v>
      </c>
      <c r="C37" s="175">
        <v>0</v>
      </c>
      <c r="D37" s="54">
        <v>0</v>
      </c>
      <c r="E37" s="176">
        <v>0</v>
      </c>
      <c r="F37" s="177">
        <v>0</v>
      </c>
      <c r="G37" s="175">
        <v>0</v>
      </c>
      <c r="H37" s="183" t="s">
        <v>86</v>
      </c>
      <c r="I37" s="176">
        <v>0</v>
      </c>
      <c r="J37" s="182" t="s">
        <v>86</v>
      </c>
      <c r="K37" s="175">
        <v>0</v>
      </c>
      <c r="L37" s="54">
        <v>0</v>
      </c>
      <c r="M37" s="179"/>
      <c r="N37" s="179"/>
      <c r="O37" s="179"/>
      <c r="P37" s="179"/>
      <c r="Q37" s="179"/>
    </row>
    <row r="38" spans="2:17" ht="15" customHeight="1" x14ac:dyDescent="0.25">
      <c r="B38" s="174" t="s">
        <v>209</v>
      </c>
      <c r="C38" s="175">
        <v>171</v>
      </c>
      <c r="D38" s="54">
        <v>1.4321608040201005E-3</v>
      </c>
      <c r="E38" s="176">
        <v>119</v>
      </c>
      <c r="F38" s="177">
        <v>1.7349467852456626E-3</v>
      </c>
      <c r="G38" s="175">
        <v>6</v>
      </c>
      <c r="H38" s="54">
        <v>1.2023084321898044E-4</v>
      </c>
      <c r="I38" s="176">
        <v>40</v>
      </c>
      <c r="J38" s="178">
        <v>7.8585461689587424E-2</v>
      </c>
      <c r="K38" s="175">
        <v>6</v>
      </c>
      <c r="L38" s="54">
        <v>1.5113350125944584E-2</v>
      </c>
      <c r="M38" s="179"/>
      <c r="N38" s="179"/>
      <c r="O38" s="179"/>
      <c r="P38" s="179"/>
      <c r="Q38" s="179"/>
    </row>
    <row r="39" spans="2:17" ht="15" customHeight="1" x14ac:dyDescent="0.25">
      <c r="B39" s="169" t="s">
        <v>225</v>
      </c>
      <c r="C39" s="184">
        <v>119400</v>
      </c>
      <c r="D39" s="185">
        <v>1</v>
      </c>
      <c r="E39" s="184">
        <v>68590</v>
      </c>
      <c r="F39" s="185">
        <v>1</v>
      </c>
      <c r="G39" s="184">
        <v>49904</v>
      </c>
      <c r="H39" s="186">
        <v>1</v>
      </c>
      <c r="I39" s="184">
        <v>509</v>
      </c>
      <c r="J39" s="186">
        <v>1</v>
      </c>
      <c r="K39" s="184">
        <v>397</v>
      </c>
      <c r="L39" s="185">
        <v>1</v>
      </c>
    </row>
    <row r="40" spans="2:17" ht="30" customHeight="1" x14ac:dyDescent="0.25">
      <c r="B40" s="229" t="s">
        <v>226</v>
      </c>
      <c r="C40" s="229"/>
      <c r="D40" s="229"/>
      <c r="E40" s="229"/>
      <c r="F40" s="229"/>
      <c r="G40" s="229"/>
      <c r="H40" s="229"/>
      <c r="I40" s="229"/>
      <c r="J40" s="229"/>
      <c r="K40" s="229"/>
      <c r="L40" s="229"/>
    </row>
    <row r="41" spans="2:17" x14ac:dyDescent="0.25">
      <c r="B41" s="187" t="s">
        <v>227</v>
      </c>
    </row>
  </sheetData>
  <mergeCells count="8">
    <mergeCell ref="B40:L40"/>
    <mergeCell ref="B5:L5"/>
    <mergeCell ref="B6:B7"/>
    <mergeCell ref="C6:D6"/>
    <mergeCell ref="E6:F6"/>
    <mergeCell ref="G6:H6"/>
    <mergeCell ref="I6:J6"/>
    <mergeCell ref="K6:L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2" max="39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rgb="FF000099"/>
    <pageSetUpPr autoPageBreaks="0" fitToPage="1"/>
  </sheetPr>
  <dimension ref="B1:J90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 x14ac:dyDescent="0.25"/>
  <cols>
    <col min="1" max="1" width="15.7109375" style="160" customWidth="1"/>
    <col min="2" max="2" width="21.7109375" style="160" customWidth="1"/>
    <col min="3" max="4" width="11.7109375" style="188" customWidth="1"/>
    <col min="5" max="5" width="9.7109375" style="160" customWidth="1"/>
    <col min="6" max="6" width="21.7109375" style="160" customWidth="1"/>
    <col min="7" max="8" width="11.7109375" style="188" customWidth="1"/>
    <col min="9" max="255" width="16.5703125" style="160"/>
    <col min="256" max="257" width="14.28515625" style="160" customWidth="1"/>
    <col min="258" max="258" width="25.7109375" style="160" customWidth="1"/>
    <col min="259" max="259" width="13.85546875" style="160" customWidth="1"/>
    <col min="260" max="260" width="13.7109375" style="160" customWidth="1"/>
    <col min="261" max="263" width="9.7109375" style="160" customWidth="1"/>
    <col min="264" max="511" width="16.5703125" style="160"/>
    <col min="512" max="513" width="14.28515625" style="160" customWidth="1"/>
    <col min="514" max="514" width="25.7109375" style="160" customWidth="1"/>
    <col min="515" max="515" width="13.85546875" style="160" customWidth="1"/>
    <col min="516" max="516" width="13.7109375" style="160" customWidth="1"/>
    <col min="517" max="519" width="9.7109375" style="160" customWidth="1"/>
    <col min="520" max="767" width="16.5703125" style="160"/>
    <col min="768" max="769" width="14.28515625" style="160" customWidth="1"/>
    <col min="770" max="770" width="25.7109375" style="160" customWidth="1"/>
    <col min="771" max="771" width="13.85546875" style="160" customWidth="1"/>
    <col min="772" max="772" width="13.7109375" style="160" customWidth="1"/>
    <col min="773" max="775" width="9.7109375" style="160" customWidth="1"/>
    <col min="776" max="1023" width="16.5703125" style="160"/>
    <col min="1024" max="1025" width="14.28515625" style="160" customWidth="1"/>
    <col min="1026" max="1026" width="25.7109375" style="160" customWidth="1"/>
    <col min="1027" max="1027" width="13.85546875" style="160" customWidth="1"/>
    <col min="1028" max="1028" width="13.7109375" style="160" customWidth="1"/>
    <col min="1029" max="1031" width="9.7109375" style="160" customWidth="1"/>
    <col min="1032" max="1279" width="16.5703125" style="160"/>
    <col min="1280" max="1281" width="14.28515625" style="160" customWidth="1"/>
    <col min="1282" max="1282" width="25.7109375" style="160" customWidth="1"/>
    <col min="1283" max="1283" width="13.85546875" style="160" customWidth="1"/>
    <col min="1284" max="1284" width="13.7109375" style="160" customWidth="1"/>
    <col min="1285" max="1287" width="9.7109375" style="160" customWidth="1"/>
    <col min="1288" max="1535" width="16.5703125" style="160"/>
    <col min="1536" max="1537" width="14.28515625" style="160" customWidth="1"/>
    <col min="1538" max="1538" width="25.7109375" style="160" customWidth="1"/>
    <col min="1539" max="1539" width="13.85546875" style="160" customWidth="1"/>
    <col min="1540" max="1540" width="13.7109375" style="160" customWidth="1"/>
    <col min="1541" max="1543" width="9.7109375" style="160" customWidth="1"/>
    <col min="1544" max="1791" width="16.5703125" style="160"/>
    <col min="1792" max="1793" width="14.28515625" style="160" customWidth="1"/>
    <col min="1794" max="1794" width="25.7109375" style="160" customWidth="1"/>
    <col min="1795" max="1795" width="13.85546875" style="160" customWidth="1"/>
    <col min="1796" max="1796" width="13.7109375" style="160" customWidth="1"/>
    <col min="1797" max="1799" width="9.7109375" style="160" customWidth="1"/>
    <col min="1800" max="2047" width="16.5703125" style="160"/>
    <col min="2048" max="2049" width="14.28515625" style="160" customWidth="1"/>
    <col min="2050" max="2050" width="25.7109375" style="160" customWidth="1"/>
    <col min="2051" max="2051" width="13.85546875" style="160" customWidth="1"/>
    <col min="2052" max="2052" width="13.7109375" style="160" customWidth="1"/>
    <col min="2053" max="2055" width="9.7109375" style="160" customWidth="1"/>
    <col min="2056" max="2303" width="16.5703125" style="160"/>
    <col min="2304" max="2305" width="14.28515625" style="160" customWidth="1"/>
    <col min="2306" max="2306" width="25.7109375" style="160" customWidth="1"/>
    <col min="2307" max="2307" width="13.85546875" style="160" customWidth="1"/>
    <col min="2308" max="2308" width="13.7109375" style="160" customWidth="1"/>
    <col min="2309" max="2311" width="9.7109375" style="160" customWidth="1"/>
    <col min="2312" max="2559" width="16.5703125" style="160"/>
    <col min="2560" max="2561" width="14.28515625" style="160" customWidth="1"/>
    <col min="2562" max="2562" width="25.7109375" style="160" customWidth="1"/>
    <col min="2563" max="2563" width="13.85546875" style="160" customWidth="1"/>
    <col min="2564" max="2564" width="13.7109375" style="160" customWidth="1"/>
    <col min="2565" max="2567" width="9.7109375" style="160" customWidth="1"/>
    <col min="2568" max="2815" width="16.5703125" style="160"/>
    <col min="2816" max="2817" width="14.28515625" style="160" customWidth="1"/>
    <col min="2818" max="2818" width="25.7109375" style="160" customWidth="1"/>
    <col min="2819" max="2819" width="13.85546875" style="160" customWidth="1"/>
    <col min="2820" max="2820" width="13.7109375" style="160" customWidth="1"/>
    <col min="2821" max="2823" width="9.7109375" style="160" customWidth="1"/>
    <col min="2824" max="3071" width="16.5703125" style="160"/>
    <col min="3072" max="3073" width="14.28515625" style="160" customWidth="1"/>
    <col min="3074" max="3074" width="25.7109375" style="160" customWidth="1"/>
    <col min="3075" max="3075" width="13.85546875" style="160" customWidth="1"/>
    <col min="3076" max="3076" width="13.7109375" style="160" customWidth="1"/>
    <col min="3077" max="3079" width="9.7109375" style="160" customWidth="1"/>
    <col min="3080" max="3327" width="16.5703125" style="160"/>
    <col min="3328" max="3329" width="14.28515625" style="160" customWidth="1"/>
    <col min="3330" max="3330" width="25.7109375" style="160" customWidth="1"/>
    <col min="3331" max="3331" width="13.85546875" style="160" customWidth="1"/>
    <col min="3332" max="3332" width="13.7109375" style="160" customWidth="1"/>
    <col min="3333" max="3335" width="9.7109375" style="160" customWidth="1"/>
    <col min="3336" max="3583" width="16.5703125" style="160"/>
    <col min="3584" max="3585" width="14.28515625" style="160" customWidth="1"/>
    <col min="3586" max="3586" width="25.7109375" style="160" customWidth="1"/>
    <col min="3587" max="3587" width="13.85546875" style="160" customWidth="1"/>
    <col min="3588" max="3588" width="13.7109375" style="160" customWidth="1"/>
    <col min="3589" max="3591" width="9.7109375" style="160" customWidth="1"/>
    <col min="3592" max="3839" width="16.5703125" style="160"/>
    <col min="3840" max="3841" width="14.28515625" style="160" customWidth="1"/>
    <col min="3842" max="3842" width="25.7109375" style="160" customWidth="1"/>
    <col min="3843" max="3843" width="13.85546875" style="160" customWidth="1"/>
    <col min="3844" max="3844" width="13.7109375" style="160" customWidth="1"/>
    <col min="3845" max="3847" width="9.7109375" style="160" customWidth="1"/>
    <col min="3848" max="4095" width="16.5703125" style="160"/>
    <col min="4096" max="4097" width="14.28515625" style="160" customWidth="1"/>
    <col min="4098" max="4098" width="25.7109375" style="160" customWidth="1"/>
    <col min="4099" max="4099" width="13.85546875" style="160" customWidth="1"/>
    <col min="4100" max="4100" width="13.7109375" style="160" customWidth="1"/>
    <col min="4101" max="4103" width="9.7109375" style="160" customWidth="1"/>
    <col min="4104" max="4351" width="16.5703125" style="160"/>
    <col min="4352" max="4353" width="14.28515625" style="160" customWidth="1"/>
    <col min="4354" max="4354" width="25.7109375" style="160" customWidth="1"/>
    <col min="4355" max="4355" width="13.85546875" style="160" customWidth="1"/>
    <col min="4356" max="4356" width="13.7109375" style="160" customWidth="1"/>
    <col min="4357" max="4359" width="9.7109375" style="160" customWidth="1"/>
    <col min="4360" max="4607" width="16.5703125" style="160"/>
    <col min="4608" max="4609" width="14.28515625" style="160" customWidth="1"/>
    <col min="4610" max="4610" width="25.7109375" style="160" customWidth="1"/>
    <col min="4611" max="4611" width="13.85546875" style="160" customWidth="1"/>
    <col min="4612" max="4612" width="13.7109375" style="160" customWidth="1"/>
    <col min="4613" max="4615" width="9.7109375" style="160" customWidth="1"/>
    <col min="4616" max="4863" width="16.5703125" style="160"/>
    <col min="4864" max="4865" width="14.28515625" style="160" customWidth="1"/>
    <col min="4866" max="4866" width="25.7109375" style="160" customWidth="1"/>
    <col min="4867" max="4867" width="13.85546875" style="160" customWidth="1"/>
    <col min="4868" max="4868" width="13.7109375" style="160" customWidth="1"/>
    <col min="4869" max="4871" width="9.7109375" style="160" customWidth="1"/>
    <col min="4872" max="5119" width="16.5703125" style="160"/>
    <col min="5120" max="5121" width="14.28515625" style="160" customWidth="1"/>
    <col min="5122" max="5122" width="25.7109375" style="160" customWidth="1"/>
    <col min="5123" max="5123" width="13.85546875" style="160" customWidth="1"/>
    <col min="5124" max="5124" width="13.7109375" style="160" customWidth="1"/>
    <col min="5125" max="5127" width="9.7109375" style="160" customWidth="1"/>
    <col min="5128" max="5375" width="16.5703125" style="160"/>
    <col min="5376" max="5377" width="14.28515625" style="160" customWidth="1"/>
    <col min="5378" max="5378" width="25.7109375" style="160" customWidth="1"/>
    <col min="5379" max="5379" width="13.85546875" style="160" customWidth="1"/>
    <col min="5380" max="5380" width="13.7109375" style="160" customWidth="1"/>
    <col min="5381" max="5383" width="9.7109375" style="160" customWidth="1"/>
    <col min="5384" max="5631" width="16.5703125" style="160"/>
    <col min="5632" max="5633" width="14.28515625" style="160" customWidth="1"/>
    <col min="5634" max="5634" width="25.7109375" style="160" customWidth="1"/>
    <col min="5635" max="5635" width="13.85546875" style="160" customWidth="1"/>
    <col min="5636" max="5636" width="13.7109375" style="160" customWidth="1"/>
    <col min="5637" max="5639" width="9.7109375" style="160" customWidth="1"/>
    <col min="5640" max="5887" width="16.5703125" style="160"/>
    <col min="5888" max="5889" width="14.28515625" style="160" customWidth="1"/>
    <col min="5890" max="5890" width="25.7109375" style="160" customWidth="1"/>
    <col min="5891" max="5891" width="13.85546875" style="160" customWidth="1"/>
    <col min="5892" max="5892" width="13.7109375" style="160" customWidth="1"/>
    <col min="5893" max="5895" width="9.7109375" style="160" customWidth="1"/>
    <col min="5896" max="6143" width="16.5703125" style="160"/>
    <col min="6144" max="6145" width="14.28515625" style="160" customWidth="1"/>
    <col min="6146" max="6146" width="25.7109375" style="160" customWidth="1"/>
    <col min="6147" max="6147" width="13.85546875" style="160" customWidth="1"/>
    <col min="6148" max="6148" width="13.7109375" style="160" customWidth="1"/>
    <col min="6149" max="6151" width="9.7109375" style="160" customWidth="1"/>
    <col min="6152" max="6399" width="16.5703125" style="160"/>
    <col min="6400" max="6401" width="14.28515625" style="160" customWidth="1"/>
    <col min="6402" max="6402" width="25.7109375" style="160" customWidth="1"/>
    <col min="6403" max="6403" width="13.85546875" style="160" customWidth="1"/>
    <col min="6404" max="6404" width="13.7109375" style="160" customWidth="1"/>
    <col min="6405" max="6407" width="9.7109375" style="160" customWidth="1"/>
    <col min="6408" max="6655" width="16.5703125" style="160"/>
    <col min="6656" max="6657" width="14.28515625" style="160" customWidth="1"/>
    <col min="6658" max="6658" width="25.7109375" style="160" customWidth="1"/>
    <col min="6659" max="6659" width="13.85546875" style="160" customWidth="1"/>
    <col min="6660" max="6660" width="13.7109375" style="160" customWidth="1"/>
    <col min="6661" max="6663" width="9.7109375" style="160" customWidth="1"/>
    <col min="6664" max="6911" width="16.5703125" style="160"/>
    <col min="6912" max="6913" width="14.28515625" style="160" customWidth="1"/>
    <col min="6914" max="6914" width="25.7109375" style="160" customWidth="1"/>
    <col min="6915" max="6915" width="13.85546875" style="160" customWidth="1"/>
    <col min="6916" max="6916" width="13.7109375" style="160" customWidth="1"/>
    <col min="6917" max="6919" width="9.7109375" style="160" customWidth="1"/>
    <col min="6920" max="7167" width="16.5703125" style="160"/>
    <col min="7168" max="7169" width="14.28515625" style="160" customWidth="1"/>
    <col min="7170" max="7170" width="25.7109375" style="160" customWidth="1"/>
    <col min="7171" max="7171" width="13.85546875" style="160" customWidth="1"/>
    <col min="7172" max="7172" width="13.7109375" style="160" customWidth="1"/>
    <col min="7173" max="7175" width="9.7109375" style="160" customWidth="1"/>
    <col min="7176" max="7423" width="16.5703125" style="160"/>
    <col min="7424" max="7425" width="14.28515625" style="160" customWidth="1"/>
    <col min="7426" max="7426" width="25.7109375" style="160" customWidth="1"/>
    <col min="7427" max="7427" width="13.85546875" style="160" customWidth="1"/>
    <col min="7428" max="7428" width="13.7109375" style="160" customWidth="1"/>
    <col min="7429" max="7431" width="9.7109375" style="160" customWidth="1"/>
    <col min="7432" max="7679" width="16.5703125" style="160"/>
    <col min="7680" max="7681" width="14.28515625" style="160" customWidth="1"/>
    <col min="7682" max="7682" width="25.7109375" style="160" customWidth="1"/>
    <col min="7683" max="7683" width="13.85546875" style="160" customWidth="1"/>
    <col min="7684" max="7684" width="13.7109375" style="160" customWidth="1"/>
    <col min="7685" max="7687" width="9.7109375" style="160" customWidth="1"/>
    <col min="7688" max="7935" width="16.5703125" style="160"/>
    <col min="7936" max="7937" width="14.28515625" style="160" customWidth="1"/>
    <col min="7938" max="7938" width="25.7109375" style="160" customWidth="1"/>
    <col min="7939" max="7939" width="13.85546875" style="160" customWidth="1"/>
    <col min="7940" max="7940" width="13.7109375" style="160" customWidth="1"/>
    <col min="7941" max="7943" width="9.7109375" style="160" customWidth="1"/>
    <col min="7944" max="8191" width="16.5703125" style="160"/>
    <col min="8192" max="8193" width="14.28515625" style="160" customWidth="1"/>
    <col min="8194" max="8194" width="25.7109375" style="160" customWidth="1"/>
    <col min="8195" max="8195" width="13.85546875" style="160" customWidth="1"/>
    <col min="8196" max="8196" width="13.7109375" style="160" customWidth="1"/>
    <col min="8197" max="8199" width="9.7109375" style="160" customWidth="1"/>
    <col min="8200" max="8447" width="16.5703125" style="160"/>
    <col min="8448" max="8449" width="14.28515625" style="160" customWidth="1"/>
    <col min="8450" max="8450" width="25.7109375" style="160" customWidth="1"/>
    <col min="8451" max="8451" width="13.85546875" style="160" customWidth="1"/>
    <col min="8452" max="8452" width="13.7109375" style="160" customWidth="1"/>
    <col min="8453" max="8455" width="9.7109375" style="160" customWidth="1"/>
    <col min="8456" max="8703" width="16.5703125" style="160"/>
    <col min="8704" max="8705" width="14.28515625" style="160" customWidth="1"/>
    <col min="8706" max="8706" width="25.7109375" style="160" customWidth="1"/>
    <col min="8707" max="8707" width="13.85546875" style="160" customWidth="1"/>
    <col min="8708" max="8708" width="13.7109375" style="160" customWidth="1"/>
    <col min="8709" max="8711" width="9.7109375" style="160" customWidth="1"/>
    <col min="8712" max="8959" width="16.5703125" style="160"/>
    <col min="8960" max="8961" width="14.28515625" style="160" customWidth="1"/>
    <col min="8962" max="8962" width="25.7109375" style="160" customWidth="1"/>
    <col min="8963" max="8963" width="13.85546875" style="160" customWidth="1"/>
    <col min="8964" max="8964" width="13.7109375" style="160" customWidth="1"/>
    <col min="8965" max="8967" width="9.7109375" style="160" customWidth="1"/>
    <col min="8968" max="9215" width="16.5703125" style="160"/>
    <col min="9216" max="9217" width="14.28515625" style="160" customWidth="1"/>
    <col min="9218" max="9218" width="25.7109375" style="160" customWidth="1"/>
    <col min="9219" max="9219" width="13.85546875" style="160" customWidth="1"/>
    <col min="9220" max="9220" width="13.7109375" style="160" customWidth="1"/>
    <col min="9221" max="9223" width="9.7109375" style="160" customWidth="1"/>
    <col min="9224" max="9471" width="16.5703125" style="160"/>
    <col min="9472" max="9473" width="14.28515625" style="160" customWidth="1"/>
    <col min="9474" max="9474" width="25.7109375" style="160" customWidth="1"/>
    <col min="9475" max="9475" width="13.85546875" style="160" customWidth="1"/>
    <col min="9476" max="9476" width="13.7109375" style="160" customWidth="1"/>
    <col min="9477" max="9479" width="9.7109375" style="160" customWidth="1"/>
    <col min="9480" max="9727" width="16.5703125" style="160"/>
    <col min="9728" max="9729" width="14.28515625" style="160" customWidth="1"/>
    <col min="9730" max="9730" width="25.7109375" style="160" customWidth="1"/>
    <col min="9731" max="9731" width="13.85546875" style="160" customWidth="1"/>
    <col min="9732" max="9732" width="13.7109375" style="160" customWidth="1"/>
    <col min="9733" max="9735" width="9.7109375" style="160" customWidth="1"/>
    <col min="9736" max="9983" width="16.5703125" style="160"/>
    <col min="9984" max="9985" width="14.28515625" style="160" customWidth="1"/>
    <col min="9986" max="9986" width="25.7109375" style="160" customWidth="1"/>
    <col min="9987" max="9987" width="13.85546875" style="160" customWidth="1"/>
    <col min="9988" max="9988" width="13.7109375" style="160" customWidth="1"/>
    <col min="9989" max="9991" width="9.7109375" style="160" customWidth="1"/>
    <col min="9992" max="10239" width="16.5703125" style="160"/>
    <col min="10240" max="10241" width="14.28515625" style="160" customWidth="1"/>
    <col min="10242" max="10242" width="25.7109375" style="160" customWidth="1"/>
    <col min="10243" max="10243" width="13.85546875" style="160" customWidth="1"/>
    <col min="10244" max="10244" width="13.7109375" style="160" customWidth="1"/>
    <col min="10245" max="10247" width="9.7109375" style="160" customWidth="1"/>
    <col min="10248" max="10495" width="16.5703125" style="160"/>
    <col min="10496" max="10497" width="14.28515625" style="160" customWidth="1"/>
    <col min="10498" max="10498" width="25.7109375" style="160" customWidth="1"/>
    <col min="10499" max="10499" width="13.85546875" style="160" customWidth="1"/>
    <col min="10500" max="10500" width="13.7109375" style="160" customWidth="1"/>
    <col min="10501" max="10503" width="9.7109375" style="160" customWidth="1"/>
    <col min="10504" max="10751" width="16.5703125" style="160"/>
    <col min="10752" max="10753" width="14.28515625" style="160" customWidth="1"/>
    <col min="10754" max="10754" width="25.7109375" style="160" customWidth="1"/>
    <col min="10755" max="10755" width="13.85546875" style="160" customWidth="1"/>
    <col min="10756" max="10756" width="13.7109375" style="160" customWidth="1"/>
    <col min="10757" max="10759" width="9.7109375" style="160" customWidth="1"/>
    <col min="10760" max="11007" width="16.5703125" style="160"/>
    <col min="11008" max="11009" width="14.28515625" style="160" customWidth="1"/>
    <col min="11010" max="11010" width="25.7109375" style="160" customWidth="1"/>
    <col min="11011" max="11011" width="13.85546875" style="160" customWidth="1"/>
    <col min="11012" max="11012" width="13.7109375" style="160" customWidth="1"/>
    <col min="11013" max="11015" width="9.7109375" style="160" customWidth="1"/>
    <col min="11016" max="11263" width="16.5703125" style="160"/>
    <col min="11264" max="11265" width="14.28515625" style="160" customWidth="1"/>
    <col min="11266" max="11266" width="25.7109375" style="160" customWidth="1"/>
    <col min="11267" max="11267" width="13.85546875" style="160" customWidth="1"/>
    <col min="11268" max="11268" width="13.7109375" style="160" customWidth="1"/>
    <col min="11269" max="11271" width="9.7109375" style="160" customWidth="1"/>
    <col min="11272" max="11519" width="16.5703125" style="160"/>
    <col min="11520" max="11521" width="14.28515625" style="160" customWidth="1"/>
    <col min="11522" max="11522" width="25.7109375" style="160" customWidth="1"/>
    <col min="11523" max="11523" width="13.85546875" style="160" customWidth="1"/>
    <col min="11524" max="11524" width="13.7109375" style="160" customWidth="1"/>
    <col min="11525" max="11527" width="9.7109375" style="160" customWidth="1"/>
    <col min="11528" max="11775" width="16.5703125" style="160"/>
    <col min="11776" max="11777" width="14.28515625" style="160" customWidth="1"/>
    <col min="11778" max="11778" width="25.7109375" style="160" customWidth="1"/>
    <col min="11779" max="11779" width="13.85546875" style="160" customWidth="1"/>
    <col min="11780" max="11780" width="13.7109375" style="160" customWidth="1"/>
    <col min="11781" max="11783" width="9.7109375" style="160" customWidth="1"/>
    <col min="11784" max="12031" width="16.5703125" style="160"/>
    <col min="12032" max="12033" width="14.28515625" style="160" customWidth="1"/>
    <col min="12034" max="12034" width="25.7109375" style="160" customWidth="1"/>
    <col min="12035" max="12035" width="13.85546875" style="160" customWidth="1"/>
    <col min="12036" max="12036" width="13.7109375" style="160" customWidth="1"/>
    <col min="12037" max="12039" width="9.7109375" style="160" customWidth="1"/>
    <col min="12040" max="12287" width="16.5703125" style="160"/>
    <col min="12288" max="12289" width="14.28515625" style="160" customWidth="1"/>
    <col min="12290" max="12290" width="25.7109375" style="160" customWidth="1"/>
    <col min="12291" max="12291" width="13.85546875" style="160" customWidth="1"/>
    <col min="12292" max="12292" width="13.7109375" style="160" customWidth="1"/>
    <col min="12293" max="12295" width="9.7109375" style="160" customWidth="1"/>
    <col min="12296" max="12543" width="16.5703125" style="160"/>
    <col min="12544" max="12545" width="14.28515625" style="160" customWidth="1"/>
    <col min="12546" max="12546" width="25.7109375" style="160" customWidth="1"/>
    <col min="12547" max="12547" width="13.85546875" style="160" customWidth="1"/>
    <col min="12548" max="12548" width="13.7109375" style="160" customWidth="1"/>
    <col min="12549" max="12551" width="9.7109375" style="160" customWidth="1"/>
    <col min="12552" max="12799" width="16.5703125" style="160"/>
    <col min="12800" max="12801" width="14.28515625" style="160" customWidth="1"/>
    <col min="12802" max="12802" width="25.7109375" style="160" customWidth="1"/>
    <col min="12803" max="12803" width="13.85546875" style="160" customWidth="1"/>
    <col min="12804" max="12804" width="13.7109375" style="160" customWidth="1"/>
    <col min="12805" max="12807" width="9.7109375" style="160" customWidth="1"/>
    <col min="12808" max="13055" width="16.5703125" style="160"/>
    <col min="13056" max="13057" width="14.28515625" style="160" customWidth="1"/>
    <col min="13058" max="13058" width="25.7109375" style="160" customWidth="1"/>
    <col min="13059" max="13059" width="13.85546875" style="160" customWidth="1"/>
    <col min="13060" max="13060" width="13.7109375" style="160" customWidth="1"/>
    <col min="13061" max="13063" width="9.7109375" style="160" customWidth="1"/>
    <col min="13064" max="13311" width="16.5703125" style="160"/>
    <col min="13312" max="13313" width="14.28515625" style="160" customWidth="1"/>
    <col min="13314" max="13314" width="25.7109375" style="160" customWidth="1"/>
    <col min="13315" max="13315" width="13.85546875" style="160" customWidth="1"/>
    <col min="13316" max="13316" width="13.7109375" style="160" customWidth="1"/>
    <col min="13317" max="13319" width="9.7109375" style="160" customWidth="1"/>
    <col min="13320" max="13567" width="16.5703125" style="160"/>
    <col min="13568" max="13569" width="14.28515625" style="160" customWidth="1"/>
    <col min="13570" max="13570" width="25.7109375" style="160" customWidth="1"/>
    <col min="13571" max="13571" width="13.85546875" style="160" customWidth="1"/>
    <col min="13572" max="13572" width="13.7109375" style="160" customWidth="1"/>
    <col min="13573" max="13575" width="9.7109375" style="160" customWidth="1"/>
    <col min="13576" max="13823" width="16.5703125" style="160"/>
    <col min="13824" max="13825" width="14.28515625" style="160" customWidth="1"/>
    <col min="13826" max="13826" width="25.7109375" style="160" customWidth="1"/>
    <col min="13827" max="13827" width="13.85546875" style="160" customWidth="1"/>
    <col min="13828" max="13828" width="13.7109375" style="160" customWidth="1"/>
    <col min="13829" max="13831" width="9.7109375" style="160" customWidth="1"/>
    <col min="13832" max="14079" width="16.5703125" style="160"/>
    <col min="14080" max="14081" width="14.28515625" style="160" customWidth="1"/>
    <col min="14082" max="14082" width="25.7109375" style="160" customWidth="1"/>
    <col min="14083" max="14083" width="13.85546875" style="160" customWidth="1"/>
    <col min="14084" max="14084" width="13.7109375" style="160" customWidth="1"/>
    <col min="14085" max="14087" width="9.7109375" style="160" customWidth="1"/>
    <col min="14088" max="14335" width="16.5703125" style="160"/>
    <col min="14336" max="14337" width="14.28515625" style="160" customWidth="1"/>
    <col min="14338" max="14338" width="25.7109375" style="160" customWidth="1"/>
    <col min="14339" max="14339" width="13.85546875" style="160" customWidth="1"/>
    <col min="14340" max="14340" width="13.7109375" style="160" customWidth="1"/>
    <col min="14341" max="14343" width="9.7109375" style="160" customWidth="1"/>
    <col min="14344" max="14591" width="16.5703125" style="160"/>
    <col min="14592" max="14593" width="14.28515625" style="160" customWidth="1"/>
    <col min="14594" max="14594" width="25.7109375" style="160" customWidth="1"/>
    <col min="14595" max="14595" width="13.85546875" style="160" customWidth="1"/>
    <col min="14596" max="14596" width="13.7109375" style="160" customWidth="1"/>
    <col min="14597" max="14599" width="9.7109375" style="160" customWidth="1"/>
    <col min="14600" max="14847" width="16.5703125" style="160"/>
    <col min="14848" max="14849" width="14.28515625" style="160" customWidth="1"/>
    <col min="14850" max="14850" width="25.7109375" style="160" customWidth="1"/>
    <col min="14851" max="14851" width="13.85546875" style="160" customWidth="1"/>
    <col min="14852" max="14852" width="13.7109375" style="160" customWidth="1"/>
    <col min="14853" max="14855" width="9.7109375" style="160" customWidth="1"/>
    <col min="14856" max="15103" width="16.5703125" style="160"/>
    <col min="15104" max="15105" width="14.28515625" style="160" customWidth="1"/>
    <col min="15106" max="15106" width="25.7109375" style="160" customWidth="1"/>
    <col min="15107" max="15107" width="13.85546875" style="160" customWidth="1"/>
    <col min="15108" max="15108" width="13.7109375" style="160" customWidth="1"/>
    <col min="15109" max="15111" width="9.7109375" style="160" customWidth="1"/>
    <col min="15112" max="15359" width="16.5703125" style="160"/>
    <col min="15360" max="15361" width="14.28515625" style="160" customWidth="1"/>
    <col min="15362" max="15362" width="25.7109375" style="160" customWidth="1"/>
    <col min="15363" max="15363" width="13.85546875" style="160" customWidth="1"/>
    <col min="15364" max="15364" width="13.7109375" style="160" customWidth="1"/>
    <col min="15365" max="15367" width="9.7109375" style="160" customWidth="1"/>
    <col min="15368" max="15615" width="16.5703125" style="160"/>
    <col min="15616" max="15617" width="14.28515625" style="160" customWidth="1"/>
    <col min="15618" max="15618" width="25.7109375" style="160" customWidth="1"/>
    <col min="15619" max="15619" width="13.85546875" style="160" customWidth="1"/>
    <col min="15620" max="15620" width="13.7109375" style="160" customWidth="1"/>
    <col min="15621" max="15623" width="9.7109375" style="160" customWidth="1"/>
    <col min="15624" max="15871" width="16.5703125" style="160"/>
    <col min="15872" max="15873" width="14.28515625" style="160" customWidth="1"/>
    <col min="15874" max="15874" width="25.7109375" style="160" customWidth="1"/>
    <col min="15875" max="15875" width="13.85546875" style="160" customWidth="1"/>
    <col min="15876" max="15876" width="13.7109375" style="160" customWidth="1"/>
    <col min="15877" max="15879" width="9.7109375" style="160" customWidth="1"/>
    <col min="15880" max="16127" width="16.5703125" style="160"/>
    <col min="16128" max="16129" width="14.28515625" style="160" customWidth="1"/>
    <col min="16130" max="16130" width="25.7109375" style="160" customWidth="1"/>
    <col min="16131" max="16131" width="13.85546875" style="160" customWidth="1"/>
    <col min="16132" max="16132" width="13.7109375" style="160" customWidth="1"/>
    <col min="16133" max="16135" width="9.7109375" style="160" customWidth="1"/>
    <col min="16136" max="16384" width="16.5703125" style="160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54" customHeight="1" x14ac:dyDescent="0.25">
      <c r="B5" s="225" t="s">
        <v>228</v>
      </c>
      <c r="C5" s="225"/>
      <c r="D5" s="225"/>
      <c r="E5" s="189"/>
      <c r="F5" s="225" t="s">
        <v>229</v>
      </c>
      <c r="G5" s="225"/>
      <c r="H5" s="225"/>
    </row>
    <row r="6" spans="2:8" ht="30" customHeight="1" x14ac:dyDescent="0.25">
      <c r="B6" s="41"/>
      <c r="C6" s="190" t="str">
        <f>'Cuotas Plazas Autorizadas05'!$C$7</f>
        <v>agosto 2013</v>
      </c>
      <c r="D6" s="191" t="s">
        <v>49</v>
      </c>
      <c r="F6" s="41"/>
      <c r="G6" s="190" t="str">
        <f>'Cuotas Plazas Autorizadas05'!$C$7</f>
        <v>agosto 2013</v>
      </c>
      <c r="H6" s="191" t="s">
        <v>49</v>
      </c>
    </row>
    <row r="7" spans="2:8" ht="15" customHeight="1" x14ac:dyDescent="0.25">
      <c r="B7" s="192" t="s">
        <v>178</v>
      </c>
      <c r="C7" s="193">
        <v>83221</v>
      </c>
      <c r="D7" s="194">
        <f t="shared" ref="D7:D17" si="0">IFERROR(C7/$C$7,"-")</f>
        <v>1</v>
      </c>
      <c r="F7" s="192" t="s">
        <v>178</v>
      </c>
      <c r="G7" s="193">
        <v>100728</v>
      </c>
      <c r="H7" s="194">
        <f>IFERROR(G7/$G$7,"-")</f>
        <v>1</v>
      </c>
    </row>
    <row r="8" spans="2:8" ht="15" customHeight="1" x14ac:dyDescent="0.25">
      <c r="B8" s="195" t="s">
        <v>148</v>
      </c>
      <c r="C8" s="196">
        <v>28352</v>
      </c>
      <c r="D8" s="197">
        <f t="shared" si="0"/>
        <v>0.34068324100887998</v>
      </c>
      <c r="E8" s="179"/>
      <c r="F8" s="195" t="s">
        <v>148</v>
      </c>
      <c r="G8" s="196">
        <v>14728</v>
      </c>
      <c r="H8" s="197">
        <f t="shared" ref="H8:H31" si="1">IFERROR(G8/$G$7,"-")</f>
        <v>0.14621555079024701</v>
      </c>
    </row>
    <row r="9" spans="2:8" ht="15" customHeight="1" x14ac:dyDescent="0.2">
      <c r="B9" s="55" t="s">
        <v>230</v>
      </c>
      <c r="C9" s="198">
        <v>477</v>
      </c>
      <c r="D9" s="199">
        <f t="shared" si="0"/>
        <v>5.7317263671429084E-3</v>
      </c>
      <c r="E9" s="179"/>
      <c r="F9" s="55" t="s">
        <v>230</v>
      </c>
      <c r="G9" s="198">
        <v>190</v>
      </c>
      <c r="H9" s="199">
        <f t="shared" si="1"/>
        <v>1.8862679691843381E-3</v>
      </c>
    </row>
    <row r="10" spans="2:8" ht="15" customHeight="1" x14ac:dyDescent="0.2">
      <c r="B10" s="55" t="s">
        <v>231</v>
      </c>
      <c r="C10" s="198">
        <v>1155</v>
      </c>
      <c r="D10" s="199">
        <f t="shared" si="0"/>
        <v>1.3878708499056728E-2</v>
      </c>
      <c r="E10" s="179"/>
      <c r="F10" s="55" t="s">
        <v>231</v>
      </c>
      <c r="G10" s="198">
        <v>96</v>
      </c>
      <c r="H10" s="199">
        <f t="shared" si="1"/>
        <v>9.5306171074577078E-4</v>
      </c>
    </row>
    <row r="11" spans="2:8" ht="15" customHeight="1" x14ac:dyDescent="0.2">
      <c r="B11" s="55" t="s">
        <v>232</v>
      </c>
      <c r="C11" s="198">
        <v>7102</v>
      </c>
      <c r="D11" s="199">
        <f t="shared" si="0"/>
        <v>8.5339037021905526E-2</v>
      </c>
      <c r="E11" s="179"/>
      <c r="F11" s="55" t="s">
        <v>232</v>
      </c>
      <c r="G11" s="198">
        <v>4571</v>
      </c>
      <c r="H11" s="199">
        <f t="shared" si="1"/>
        <v>4.5379636248113732E-2</v>
      </c>
    </row>
    <row r="12" spans="2:8" ht="15" customHeight="1" x14ac:dyDescent="0.2">
      <c r="B12" s="55" t="s">
        <v>233</v>
      </c>
      <c r="C12" s="198">
        <v>14308</v>
      </c>
      <c r="D12" s="199">
        <f t="shared" si="0"/>
        <v>0.17192775861861789</v>
      </c>
      <c r="E12" s="179"/>
      <c r="F12" s="55" t="s">
        <v>233</v>
      </c>
      <c r="G12" s="198">
        <v>8260</v>
      </c>
      <c r="H12" s="199">
        <f t="shared" si="1"/>
        <v>8.2003018028750693E-2</v>
      </c>
    </row>
    <row r="13" spans="2:8" ht="15" customHeight="1" x14ac:dyDescent="0.2">
      <c r="B13" s="55" t="s">
        <v>234</v>
      </c>
      <c r="C13" s="198">
        <v>5310</v>
      </c>
      <c r="D13" s="199">
        <f t="shared" si="0"/>
        <v>6.380601050215691E-2</v>
      </c>
      <c r="E13" s="179"/>
      <c r="F13" s="55" t="s">
        <v>234</v>
      </c>
      <c r="G13" s="198">
        <v>1611</v>
      </c>
      <c r="H13" s="199">
        <f t="shared" si="1"/>
        <v>1.5993566833452467E-2</v>
      </c>
    </row>
    <row r="14" spans="2:8" ht="15" hidden="1" customHeight="1" x14ac:dyDescent="0.2">
      <c r="B14" s="55" t="s">
        <v>235</v>
      </c>
      <c r="C14" s="198" t="s">
        <v>86</v>
      </c>
      <c r="D14" s="199" t="str">
        <f t="shared" si="0"/>
        <v>-</v>
      </c>
      <c r="E14" s="179"/>
      <c r="F14" s="55" t="s">
        <v>235</v>
      </c>
      <c r="G14" s="198" t="s">
        <v>86</v>
      </c>
      <c r="H14" s="199" t="str">
        <f t="shared" si="1"/>
        <v>-</v>
      </c>
    </row>
    <row r="15" spans="2:8" ht="15" customHeight="1" x14ac:dyDescent="0.25">
      <c r="B15" s="195" t="s">
        <v>149</v>
      </c>
      <c r="C15" s="196">
        <v>13478</v>
      </c>
      <c r="D15" s="197">
        <f t="shared" si="0"/>
        <v>0.16195431441583255</v>
      </c>
      <c r="E15" s="179"/>
      <c r="F15" s="195" t="s">
        <v>149</v>
      </c>
      <c r="G15" s="196">
        <v>22869</v>
      </c>
      <c r="H15" s="197">
        <f t="shared" si="1"/>
        <v>0.22703716940671909</v>
      </c>
    </row>
    <row r="16" spans="2:8" ht="15" customHeight="1" x14ac:dyDescent="0.2">
      <c r="B16" s="55" t="s">
        <v>236</v>
      </c>
      <c r="C16" s="198">
        <v>1041</v>
      </c>
      <c r="D16" s="199">
        <f t="shared" si="0"/>
        <v>1.2508861945903078E-2</v>
      </c>
      <c r="E16" s="179"/>
      <c r="F16" s="55" t="s">
        <v>236</v>
      </c>
      <c r="G16" s="198">
        <v>3294</v>
      </c>
      <c r="H16" s="199">
        <f t="shared" si="1"/>
        <v>3.2701929949964258E-2</v>
      </c>
    </row>
    <row r="17" spans="2:10" ht="15" customHeight="1" x14ac:dyDescent="0.2">
      <c r="B17" s="55" t="s">
        <v>237</v>
      </c>
      <c r="C17" s="198">
        <v>5645</v>
      </c>
      <c r="D17" s="199">
        <f t="shared" si="0"/>
        <v>6.7831436776775098E-2</v>
      </c>
      <c r="E17" s="179"/>
      <c r="F17" s="55" t="s">
        <v>237</v>
      </c>
      <c r="G17" s="198">
        <v>5173</v>
      </c>
      <c r="H17" s="199">
        <f t="shared" si="1"/>
        <v>5.1356127392582003E-2</v>
      </c>
    </row>
    <row r="18" spans="2:10" ht="15" customHeight="1" x14ac:dyDescent="0.2">
      <c r="B18" s="55" t="s">
        <v>238</v>
      </c>
      <c r="C18" s="198">
        <v>6604</v>
      </c>
      <c r="D18" s="199">
        <f>IFERROR(C18/$C$7,"-")</f>
        <v>7.9354970500234309E-2</v>
      </c>
      <c r="E18" s="179"/>
      <c r="F18" s="55" t="s">
        <v>238</v>
      </c>
      <c r="G18" s="198">
        <v>12882</v>
      </c>
      <c r="H18" s="199">
        <f t="shared" si="1"/>
        <v>0.12788896831069813</v>
      </c>
    </row>
    <row r="19" spans="2:10" ht="15" hidden="1" customHeight="1" x14ac:dyDescent="0.2">
      <c r="B19" s="55" t="s">
        <v>239</v>
      </c>
      <c r="C19" s="198" t="s">
        <v>86</v>
      </c>
      <c r="D19" s="199" t="str">
        <f t="shared" ref="D19:D31" si="2">IFERROR(C19/$C$7,"-")</f>
        <v>-</v>
      </c>
      <c r="E19" s="179"/>
      <c r="F19" s="55" t="s">
        <v>239</v>
      </c>
      <c r="G19" s="198" t="s">
        <v>86</v>
      </c>
      <c r="H19" s="199" t="str">
        <f t="shared" si="1"/>
        <v>-</v>
      </c>
    </row>
    <row r="20" spans="2:10" ht="15" customHeight="1" x14ac:dyDescent="0.2">
      <c r="B20" s="55" t="s">
        <v>240</v>
      </c>
      <c r="C20" s="198" t="s">
        <v>86</v>
      </c>
      <c r="D20" s="199" t="str">
        <f t="shared" si="2"/>
        <v>-</v>
      </c>
      <c r="E20" s="179"/>
      <c r="F20" s="55" t="s">
        <v>240</v>
      </c>
      <c r="G20" s="198">
        <v>218</v>
      </c>
      <c r="H20" s="199">
        <f t="shared" si="1"/>
        <v>2.164244301485188E-3</v>
      </c>
    </row>
    <row r="21" spans="2:10" ht="15" customHeight="1" x14ac:dyDescent="0.2">
      <c r="B21" s="55" t="s">
        <v>235</v>
      </c>
      <c r="C21" s="200">
        <v>8</v>
      </c>
      <c r="D21" s="199">
        <f t="shared" si="2"/>
        <v>9.6129582677449205E-5</v>
      </c>
      <c r="E21" s="179"/>
      <c r="F21" s="55" t="s">
        <v>235</v>
      </c>
      <c r="G21" s="200" t="s">
        <v>86</v>
      </c>
      <c r="H21" s="199" t="str">
        <f t="shared" si="1"/>
        <v>-</v>
      </c>
    </row>
    <row r="22" spans="2:10" ht="15" customHeight="1" x14ac:dyDescent="0.25">
      <c r="B22" s="195" t="s">
        <v>241</v>
      </c>
      <c r="C22" s="201">
        <v>22</v>
      </c>
      <c r="D22" s="197">
        <f>IFERROR(C22/$C$7,"-")</f>
        <v>2.6435635236298529E-4</v>
      </c>
      <c r="E22" s="179"/>
      <c r="F22" s="195" t="s">
        <v>241</v>
      </c>
      <c r="G22" s="201">
        <v>0</v>
      </c>
      <c r="H22" s="197">
        <f t="shared" si="1"/>
        <v>0</v>
      </c>
    </row>
    <row r="23" spans="2:10" ht="15" customHeight="1" x14ac:dyDescent="0.2">
      <c r="B23" s="55" t="s">
        <v>242</v>
      </c>
      <c r="C23" s="198">
        <v>22</v>
      </c>
      <c r="D23" s="199">
        <f t="shared" si="2"/>
        <v>2.6435635236298529E-4</v>
      </c>
      <c r="E23" s="179"/>
      <c r="F23" s="55" t="s">
        <v>242</v>
      </c>
      <c r="G23" s="198" t="s">
        <v>86</v>
      </c>
      <c r="H23" s="199" t="str">
        <f t="shared" si="1"/>
        <v>-</v>
      </c>
    </row>
    <row r="24" spans="2:10" ht="15" hidden="1" customHeight="1" x14ac:dyDescent="0.2">
      <c r="B24" s="55" t="s">
        <v>243</v>
      </c>
      <c r="C24" s="198" t="s">
        <v>86</v>
      </c>
      <c r="D24" s="199" t="str">
        <f t="shared" si="2"/>
        <v>-</v>
      </c>
      <c r="E24" s="179"/>
      <c r="F24" s="55" t="s">
        <v>243</v>
      </c>
      <c r="G24" s="198" t="s">
        <v>86</v>
      </c>
      <c r="H24" s="199" t="str">
        <f t="shared" si="1"/>
        <v>-</v>
      </c>
    </row>
    <row r="25" spans="2:10" ht="15" hidden="1" customHeight="1" x14ac:dyDescent="0.2">
      <c r="B25" s="55" t="s">
        <v>235</v>
      </c>
      <c r="C25" s="198">
        <v>0</v>
      </c>
      <c r="D25" s="199">
        <f t="shared" si="2"/>
        <v>0</v>
      </c>
      <c r="E25" s="179"/>
      <c r="F25" s="55" t="s">
        <v>235</v>
      </c>
      <c r="G25" s="198">
        <v>0</v>
      </c>
      <c r="H25" s="199">
        <f t="shared" si="1"/>
        <v>0</v>
      </c>
    </row>
    <row r="26" spans="2:10" ht="15" customHeight="1" x14ac:dyDescent="0.25">
      <c r="B26" s="195" t="s">
        <v>244</v>
      </c>
      <c r="C26" s="196">
        <v>14</v>
      </c>
      <c r="D26" s="197">
        <f>IFERROR(C26/$C$7,"-")</f>
        <v>1.6822676968553612E-4</v>
      </c>
      <c r="E26" s="179"/>
      <c r="F26" s="195" t="s">
        <v>244</v>
      </c>
      <c r="G26" s="196">
        <v>20</v>
      </c>
      <c r="H26" s="197">
        <f t="shared" si="1"/>
        <v>1.9855452307203559E-4</v>
      </c>
    </row>
    <row r="27" spans="2:10" ht="15" hidden="1" customHeight="1" x14ac:dyDescent="0.2">
      <c r="B27" s="55" t="s">
        <v>245</v>
      </c>
      <c r="C27" s="200" t="s">
        <v>86</v>
      </c>
      <c r="D27" s="199" t="str">
        <f t="shared" si="2"/>
        <v>-</v>
      </c>
      <c r="E27" s="179"/>
      <c r="F27" s="55" t="s">
        <v>245</v>
      </c>
      <c r="G27" s="200" t="s">
        <v>86</v>
      </c>
      <c r="H27" s="199" t="str">
        <f t="shared" si="1"/>
        <v>-</v>
      </c>
    </row>
    <row r="28" spans="2:10" ht="15" hidden="1" customHeight="1" x14ac:dyDescent="0.2">
      <c r="B28" s="55" t="s">
        <v>246</v>
      </c>
      <c r="C28" s="200" t="s">
        <v>86</v>
      </c>
      <c r="D28" s="199" t="str">
        <f t="shared" si="2"/>
        <v>-</v>
      </c>
      <c r="E28" s="179"/>
      <c r="F28" s="55" t="s">
        <v>246</v>
      </c>
      <c r="G28" s="200" t="s">
        <v>86</v>
      </c>
      <c r="H28" s="199" t="str">
        <f t="shared" si="1"/>
        <v>-</v>
      </c>
    </row>
    <row r="29" spans="2:10" ht="15" customHeight="1" x14ac:dyDescent="0.2">
      <c r="B29" s="55" t="s">
        <v>247</v>
      </c>
      <c r="C29" s="200">
        <v>5</v>
      </c>
      <c r="D29" s="199">
        <f t="shared" si="2"/>
        <v>6.008098917340575E-5</v>
      </c>
      <c r="E29" s="202"/>
      <c r="F29" s="55" t="s">
        <v>247</v>
      </c>
      <c r="G29" s="200" t="s">
        <v>86</v>
      </c>
      <c r="H29" s="199" t="str">
        <f t="shared" si="1"/>
        <v>-</v>
      </c>
    </row>
    <row r="30" spans="2:10" ht="15" customHeight="1" x14ac:dyDescent="0.2">
      <c r="B30" s="55" t="s">
        <v>248</v>
      </c>
      <c r="C30" s="200">
        <v>9</v>
      </c>
      <c r="D30" s="199">
        <f t="shared" si="2"/>
        <v>1.0814578051213035E-4</v>
      </c>
      <c r="E30" s="202"/>
      <c r="F30" s="55" t="s">
        <v>248</v>
      </c>
      <c r="G30" s="200">
        <v>20</v>
      </c>
      <c r="H30" s="199">
        <f t="shared" si="1"/>
        <v>1.9855452307203559E-4</v>
      </c>
    </row>
    <row r="31" spans="2:10" ht="15" customHeight="1" thickBot="1" x14ac:dyDescent="0.25">
      <c r="B31" s="55" t="s">
        <v>235</v>
      </c>
      <c r="C31" s="200">
        <v>0</v>
      </c>
      <c r="D31" s="199">
        <f t="shared" si="2"/>
        <v>0</v>
      </c>
      <c r="E31" s="179"/>
      <c r="F31" s="55" t="s">
        <v>235</v>
      </c>
      <c r="G31" s="200">
        <v>0</v>
      </c>
      <c r="H31" s="199">
        <f t="shared" si="1"/>
        <v>0</v>
      </c>
    </row>
    <row r="32" spans="2:10" ht="40.5" customHeight="1" thickBot="1" x14ac:dyDescent="0.3">
      <c r="B32" s="223" t="s">
        <v>249</v>
      </c>
      <c r="C32" s="223"/>
      <c r="D32" s="223"/>
      <c r="E32" s="179"/>
      <c r="F32" s="223" t="s">
        <v>249</v>
      </c>
      <c r="G32" s="223"/>
      <c r="H32" s="223"/>
      <c r="J32" s="36" t="s">
        <v>45</v>
      </c>
    </row>
    <row r="33" spans="2:8" ht="15" customHeight="1" x14ac:dyDescent="0.25">
      <c r="C33" s="203"/>
      <c r="D33" s="203"/>
      <c r="E33" s="179"/>
      <c r="F33" s="179"/>
      <c r="G33" s="203"/>
    </row>
    <row r="34" spans="2:8" ht="54" customHeight="1" x14ac:dyDescent="0.25">
      <c r="B34" s="225" t="s">
        <v>250</v>
      </c>
      <c r="C34" s="225"/>
      <c r="D34" s="225"/>
      <c r="E34" s="189"/>
      <c r="F34" s="225" t="s">
        <v>251</v>
      </c>
      <c r="G34" s="225"/>
      <c r="H34" s="225"/>
    </row>
    <row r="35" spans="2:8" ht="30" customHeight="1" x14ac:dyDescent="0.25">
      <c r="B35" s="41"/>
      <c r="C35" s="190" t="str">
        <f>'Cuotas Plazas Autorizadas05'!$C$7</f>
        <v>agosto 2013</v>
      </c>
      <c r="D35" s="191" t="s">
        <v>49</v>
      </c>
      <c r="F35" s="41"/>
      <c r="G35" s="190" t="str">
        <f>'Cuotas Plazas Autorizadas05'!$C$7</f>
        <v>agosto 2013</v>
      </c>
      <c r="H35" s="191" t="s">
        <v>49</v>
      </c>
    </row>
    <row r="36" spans="2:8" ht="15" customHeight="1" x14ac:dyDescent="0.25">
      <c r="B36" s="192" t="s">
        <v>178</v>
      </c>
      <c r="C36" s="193">
        <v>52232</v>
      </c>
      <c r="D36" s="194">
        <f>IFERROR(C36/$C$36,"-")</f>
        <v>1</v>
      </c>
      <c r="F36" s="192" t="s">
        <v>178</v>
      </c>
      <c r="G36" s="193">
        <v>45203</v>
      </c>
      <c r="H36" s="194">
        <f>IFERROR(G36/$G$36,"-")</f>
        <v>1</v>
      </c>
    </row>
    <row r="37" spans="2:8" ht="15" customHeight="1" x14ac:dyDescent="0.25">
      <c r="B37" s="195" t="s">
        <v>148</v>
      </c>
      <c r="C37" s="196">
        <v>12687</v>
      </c>
      <c r="D37" s="197">
        <f t="shared" ref="D37:D60" si="3">IFERROR(C37/$C$36,"-")</f>
        <v>0.24289707459028947</v>
      </c>
      <c r="E37" s="179"/>
      <c r="F37" s="195" t="s">
        <v>148</v>
      </c>
      <c r="G37" s="196">
        <v>2474</v>
      </c>
      <c r="H37" s="197">
        <f t="shared" ref="H37:H60" si="4">IFERROR(G37/$G$36,"-")</f>
        <v>5.4730880693759261E-2</v>
      </c>
    </row>
    <row r="38" spans="2:8" ht="15" customHeight="1" x14ac:dyDescent="0.2">
      <c r="B38" s="55" t="s">
        <v>230</v>
      </c>
      <c r="C38" s="198">
        <v>131</v>
      </c>
      <c r="D38" s="199">
        <f t="shared" si="3"/>
        <v>2.5080410476336344E-3</v>
      </c>
      <c r="E38" s="179"/>
      <c r="F38" s="55" t="s">
        <v>230</v>
      </c>
      <c r="G38" s="198">
        <v>207</v>
      </c>
      <c r="H38" s="199">
        <f t="shared" si="4"/>
        <v>4.5793420790655485E-3</v>
      </c>
    </row>
    <row r="39" spans="2:8" ht="15" customHeight="1" x14ac:dyDescent="0.2">
      <c r="B39" s="55" t="s">
        <v>231</v>
      </c>
      <c r="C39" s="198">
        <v>317</v>
      </c>
      <c r="D39" s="199">
        <f t="shared" si="3"/>
        <v>6.0690764282432226E-3</v>
      </c>
      <c r="E39" s="179"/>
      <c r="F39" s="55" t="s">
        <v>231</v>
      </c>
      <c r="G39" s="198">
        <v>566</v>
      </c>
      <c r="H39" s="199">
        <f t="shared" si="4"/>
        <v>1.252129283454638E-2</v>
      </c>
    </row>
    <row r="40" spans="2:8" ht="15" customHeight="1" x14ac:dyDescent="0.2">
      <c r="B40" s="55" t="s">
        <v>232</v>
      </c>
      <c r="C40" s="198">
        <v>2085</v>
      </c>
      <c r="D40" s="199">
        <f t="shared" si="3"/>
        <v>3.9918057895542959E-2</v>
      </c>
      <c r="E40" s="179"/>
      <c r="F40" s="55" t="s">
        <v>232</v>
      </c>
      <c r="G40" s="198">
        <v>786</v>
      </c>
      <c r="H40" s="199">
        <f t="shared" si="4"/>
        <v>1.7388226445147446E-2</v>
      </c>
    </row>
    <row r="41" spans="2:8" ht="15" customHeight="1" x14ac:dyDescent="0.2">
      <c r="B41" s="55" t="s">
        <v>233</v>
      </c>
      <c r="C41" s="198">
        <v>9060</v>
      </c>
      <c r="D41" s="199">
        <f t="shared" si="3"/>
        <v>0.17345688466840251</v>
      </c>
      <c r="E41" s="179"/>
      <c r="F41" s="55" t="s">
        <v>233</v>
      </c>
      <c r="G41" s="198">
        <v>408</v>
      </c>
      <c r="H41" s="199">
        <f t="shared" si="4"/>
        <v>9.025949605114705E-3</v>
      </c>
    </row>
    <row r="42" spans="2:8" ht="15" customHeight="1" x14ac:dyDescent="0.2">
      <c r="B42" s="55" t="s">
        <v>234</v>
      </c>
      <c r="C42" s="198">
        <v>1094</v>
      </c>
      <c r="D42" s="199">
        <f t="shared" si="3"/>
        <v>2.0945014550467145E-2</v>
      </c>
      <c r="E42" s="179"/>
      <c r="F42" s="55" t="s">
        <v>234</v>
      </c>
      <c r="G42" s="198">
        <v>507</v>
      </c>
      <c r="H42" s="199">
        <f t="shared" si="4"/>
        <v>1.1216069729885184E-2</v>
      </c>
    </row>
    <row r="43" spans="2:8" ht="15" customHeight="1" x14ac:dyDescent="0.2">
      <c r="B43" s="55" t="s">
        <v>235</v>
      </c>
      <c r="C43" s="198" t="s">
        <v>86</v>
      </c>
      <c r="D43" s="199" t="str">
        <f t="shared" si="3"/>
        <v>-</v>
      </c>
      <c r="E43" s="179"/>
      <c r="F43" s="55" t="s">
        <v>235</v>
      </c>
      <c r="G43" s="198" t="s">
        <v>86</v>
      </c>
      <c r="H43" s="199" t="str">
        <f t="shared" si="4"/>
        <v>-</v>
      </c>
    </row>
    <row r="44" spans="2:8" ht="15" customHeight="1" x14ac:dyDescent="0.25">
      <c r="B44" s="195" t="s">
        <v>149</v>
      </c>
      <c r="C44" s="196">
        <v>5625</v>
      </c>
      <c r="D44" s="197">
        <f t="shared" si="3"/>
        <v>0.10769260223617706</v>
      </c>
      <c r="E44" s="179"/>
      <c r="F44" s="195" t="s">
        <v>149</v>
      </c>
      <c r="G44" s="196">
        <v>6</v>
      </c>
      <c r="H44" s="197">
        <f t="shared" si="4"/>
        <v>1.3273455301639271E-4</v>
      </c>
    </row>
    <row r="45" spans="2:8" ht="15" customHeight="1" x14ac:dyDescent="0.2">
      <c r="B45" s="55" t="s">
        <v>236</v>
      </c>
      <c r="C45" s="198">
        <v>182</v>
      </c>
      <c r="D45" s="199">
        <f t="shared" si="3"/>
        <v>3.484453974574973E-3</v>
      </c>
      <c r="E45" s="179"/>
      <c r="F45" s="55" t="s">
        <v>236</v>
      </c>
      <c r="G45" s="198" t="s">
        <v>86</v>
      </c>
      <c r="H45" s="199" t="str">
        <f t="shared" si="4"/>
        <v>-</v>
      </c>
    </row>
    <row r="46" spans="2:8" ht="15" customHeight="1" x14ac:dyDescent="0.2">
      <c r="B46" s="55" t="s">
        <v>237</v>
      </c>
      <c r="C46" s="198">
        <v>722</v>
      </c>
      <c r="D46" s="199">
        <f t="shared" si="3"/>
        <v>1.382294378924797E-2</v>
      </c>
      <c r="E46" s="179"/>
      <c r="F46" s="55" t="s">
        <v>237</v>
      </c>
      <c r="G46" s="198" t="s">
        <v>86</v>
      </c>
      <c r="H46" s="199" t="str">
        <f t="shared" si="4"/>
        <v>-</v>
      </c>
    </row>
    <row r="47" spans="2:8" ht="15" customHeight="1" x14ac:dyDescent="0.2">
      <c r="B47" s="55" t="s">
        <v>238</v>
      </c>
      <c r="C47" s="198">
        <v>4721</v>
      </c>
      <c r="D47" s="199">
        <f t="shared" si="3"/>
        <v>9.0385204472354111E-2</v>
      </c>
      <c r="E47" s="179"/>
      <c r="F47" s="55" t="s">
        <v>238</v>
      </c>
      <c r="G47" s="198" t="s">
        <v>86</v>
      </c>
      <c r="H47" s="199" t="str">
        <f t="shared" si="4"/>
        <v>-</v>
      </c>
    </row>
    <row r="48" spans="2:8" ht="15" customHeight="1" x14ac:dyDescent="0.2">
      <c r="B48" s="55" t="s">
        <v>239</v>
      </c>
      <c r="C48" s="198" t="s">
        <v>86</v>
      </c>
      <c r="D48" s="199" t="str">
        <f t="shared" si="3"/>
        <v>-</v>
      </c>
      <c r="E48" s="179"/>
      <c r="F48" s="55" t="s">
        <v>239</v>
      </c>
      <c r="G48" s="198" t="s">
        <v>86</v>
      </c>
      <c r="H48" s="199" t="str">
        <f t="shared" si="4"/>
        <v>-</v>
      </c>
    </row>
    <row r="49" spans="2:8" ht="15" customHeight="1" x14ac:dyDescent="0.2">
      <c r="B49" s="55" t="s">
        <v>240</v>
      </c>
      <c r="C49" s="198" t="s">
        <v>86</v>
      </c>
      <c r="D49" s="199" t="str">
        <f t="shared" si="3"/>
        <v>-</v>
      </c>
      <c r="E49" s="179"/>
      <c r="F49" s="55" t="s">
        <v>240</v>
      </c>
      <c r="G49" s="198" t="s">
        <v>86</v>
      </c>
      <c r="H49" s="199" t="str">
        <f t="shared" si="4"/>
        <v>-</v>
      </c>
    </row>
    <row r="50" spans="2:8" ht="15" customHeight="1" x14ac:dyDescent="0.2">
      <c r="B50" s="55" t="s">
        <v>235</v>
      </c>
      <c r="C50" s="200" t="s">
        <v>86</v>
      </c>
      <c r="D50" s="199" t="str">
        <f t="shared" si="3"/>
        <v>-</v>
      </c>
      <c r="E50" s="179"/>
      <c r="F50" s="55" t="s">
        <v>235</v>
      </c>
      <c r="G50" s="200" t="s">
        <v>86</v>
      </c>
      <c r="H50" s="199" t="str">
        <f t="shared" si="4"/>
        <v>-</v>
      </c>
    </row>
    <row r="51" spans="2:8" ht="15" customHeight="1" x14ac:dyDescent="0.25">
      <c r="B51" s="195" t="s">
        <v>241</v>
      </c>
      <c r="C51" s="201">
        <v>0</v>
      </c>
      <c r="D51" s="197">
        <f t="shared" si="3"/>
        <v>0</v>
      </c>
      <c r="E51" s="179"/>
      <c r="F51" s="195" t="s">
        <v>241</v>
      </c>
      <c r="G51" s="201">
        <v>0</v>
      </c>
      <c r="H51" s="197">
        <f t="shared" si="4"/>
        <v>0</v>
      </c>
    </row>
    <row r="52" spans="2:8" ht="15" customHeight="1" x14ac:dyDescent="0.2">
      <c r="B52" s="55" t="s">
        <v>242</v>
      </c>
      <c r="C52" s="198" t="s">
        <v>86</v>
      </c>
      <c r="D52" s="199" t="str">
        <f t="shared" si="3"/>
        <v>-</v>
      </c>
      <c r="E52" s="179"/>
      <c r="F52" s="55" t="s">
        <v>242</v>
      </c>
      <c r="G52" s="198" t="s">
        <v>86</v>
      </c>
      <c r="H52" s="199" t="str">
        <f t="shared" si="4"/>
        <v>-</v>
      </c>
    </row>
    <row r="53" spans="2:8" ht="15" customHeight="1" x14ac:dyDescent="0.2">
      <c r="B53" s="55" t="s">
        <v>243</v>
      </c>
      <c r="C53" s="198" t="s">
        <v>86</v>
      </c>
      <c r="D53" s="199" t="str">
        <f t="shared" si="3"/>
        <v>-</v>
      </c>
      <c r="E53" s="179"/>
      <c r="F53" s="55" t="s">
        <v>243</v>
      </c>
      <c r="G53" s="198" t="s">
        <v>86</v>
      </c>
      <c r="H53" s="199" t="str">
        <f t="shared" si="4"/>
        <v>-</v>
      </c>
    </row>
    <row r="54" spans="2:8" ht="15" customHeight="1" x14ac:dyDescent="0.2">
      <c r="B54" s="55" t="s">
        <v>235</v>
      </c>
      <c r="C54" s="198">
        <v>0</v>
      </c>
      <c r="D54" s="199">
        <f t="shared" si="3"/>
        <v>0</v>
      </c>
      <c r="E54" s="179"/>
      <c r="F54" s="55" t="s">
        <v>235</v>
      </c>
      <c r="G54" s="198">
        <v>0</v>
      </c>
      <c r="H54" s="199">
        <f t="shared" si="4"/>
        <v>0</v>
      </c>
    </row>
    <row r="55" spans="2:8" ht="15" customHeight="1" x14ac:dyDescent="0.25">
      <c r="B55" s="195" t="s">
        <v>244</v>
      </c>
      <c r="C55" s="196">
        <v>0</v>
      </c>
      <c r="D55" s="197">
        <f t="shared" si="3"/>
        <v>0</v>
      </c>
      <c r="E55" s="179"/>
      <c r="F55" s="195" t="s">
        <v>244</v>
      </c>
      <c r="G55" s="196">
        <v>0</v>
      </c>
      <c r="H55" s="197">
        <f t="shared" si="4"/>
        <v>0</v>
      </c>
    </row>
    <row r="56" spans="2:8" ht="15" customHeight="1" x14ac:dyDescent="0.2">
      <c r="B56" s="55" t="s">
        <v>245</v>
      </c>
      <c r="C56" s="200" t="s">
        <v>86</v>
      </c>
      <c r="D56" s="199" t="str">
        <f t="shared" si="3"/>
        <v>-</v>
      </c>
      <c r="E56" s="179"/>
      <c r="F56" s="55" t="s">
        <v>245</v>
      </c>
      <c r="G56" s="200">
        <v>0</v>
      </c>
      <c r="H56" s="199">
        <f t="shared" si="4"/>
        <v>0</v>
      </c>
    </row>
    <row r="57" spans="2:8" ht="15" customHeight="1" x14ac:dyDescent="0.2">
      <c r="B57" s="55" t="s">
        <v>246</v>
      </c>
      <c r="C57" s="200" t="s">
        <v>86</v>
      </c>
      <c r="D57" s="199" t="str">
        <f t="shared" si="3"/>
        <v>-</v>
      </c>
      <c r="E57" s="179"/>
      <c r="F57" s="55" t="s">
        <v>246</v>
      </c>
      <c r="G57" s="200" t="s">
        <v>86</v>
      </c>
      <c r="H57" s="199" t="str">
        <f t="shared" si="4"/>
        <v>-</v>
      </c>
    </row>
    <row r="58" spans="2:8" ht="15" customHeight="1" x14ac:dyDescent="0.2">
      <c r="B58" s="55" t="s">
        <v>247</v>
      </c>
      <c r="C58" s="200" t="s">
        <v>86</v>
      </c>
      <c r="D58" s="199" t="str">
        <f t="shared" si="3"/>
        <v>-</v>
      </c>
      <c r="E58" s="202"/>
      <c r="F58" s="55" t="s">
        <v>247</v>
      </c>
      <c r="G58" s="200" t="s">
        <v>86</v>
      </c>
      <c r="H58" s="199" t="str">
        <f t="shared" si="4"/>
        <v>-</v>
      </c>
    </row>
    <row r="59" spans="2:8" ht="15" customHeight="1" x14ac:dyDescent="0.2">
      <c r="B59" s="55" t="s">
        <v>248</v>
      </c>
      <c r="C59" s="200" t="s">
        <v>86</v>
      </c>
      <c r="D59" s="199" t="str">
        <f t="shared" si="3"/>
        <v>-</v>
      </c>
      <c r="E59" s="202"/>
      <c r="F59" s="55" t="s">
        <v>248</v>
      </c>
      <c r="G59" s="200" t="s">
        <v>86</v>
      </c>
      <c r="H59" s="199" t="str">
        <f t="shared" si="4"/>
        <v>-</v>
      </c>
    </row>
    <row r="60" spans="2:8" ht="15" customHeight="1" x14ac:dyDescent="0.2">
      <c r="B60" s="55" t="s">
        <v>235</v>
      </c>
      <c r="C60" s="200">
        <v>0</v>
      </c>
      <c r="D60" s="199">
        <f t="shared" si="3"/>
        <v>0</v>
      </c>
      <c r="E60" s="179"/>
      <c r="F60" s="55" t="s">
        <v>235</v>
      </c>
      <c r="G60" s="200">
        <v>0</v>
      </c>
      <c r="H60" s="199">
        <f t="shared" si="4"/>
        <v>0</v>
      </c>
    </row>
    <row r="61" spans="2:8" ht="40.5" customHeight="1" x14ac:dyDescent="0.25">
      <c r="B61" s="223" t="s">
        <v>249</v>
      </c>
      <c r="C61" s="223"/>
      <c r="D61" s="223"/>
      <c r="E61" s="179"/>
      <c r="F61" s="223" t="s">
        <v>249</v>
      </c>
      <c r="G61" s="223"/>
      <c r="H61" s="223"/>
    </row>
    <row r="63" spans="2:8" ht="54" customHeight="1" x14ac:dyDescent="0.25">
      <c r="B63" s="225" t="s">
        <v>252</v>
      </c>
      <c r="C63" s="225"/>
      <c r="D63" s="225"/>
    </row>
    <row r="64" spans="2:8" ht="30" customHeight="1" x14ac:dyDescent="0.25">
      <c r="B64" s="41"/>
      <c r="C64" s="190" t="str">
        <f>'Cuotas Plazas Autorizadas05'!$C$7</f>
        <v>agosto 2013</v>
      </c>
      <c r="D64" s="191" t="s">
        <v>49</v>
      </c>
    </row>
    <row r="65" spans="2:4" ht="15" customHeight="1" x14ac:dyDescent="0.25">
      <c r="B65" s="192" t="s">
        <v>178</v>
      </c>
      <c r="C65" s="193">
        <v>133842</v>
      </c>
      <c r="D65" s="194">
        <f>IFERROR(C65/$C$65,"-")</f>
        <v>1</v>
      </c>
    </row>
    <row r="66" spans="2:4" ht="15" customHeight="1" x14ac:dyDescent="0.25">
      <c r="B66" s="195" t="s">
        <v>148</v>
      </c>
      <c r="C66" s="196">
        <v>82209</v>
      </c>
      <c r="D66" s="197">
        <f t="shared" ref="D66:D89" si="5">IFERROR(C66/$C$65,"-")</f>
        <v>0.61422423454521002</v>
      </c>
    </row>
    <row r="67" spans="2:4" ht="15" customHeight="1" x14ac:dyDescent="0.2">
      <c r="B67" s="55" t="s">
        <v>230</v>
      </c>
      <c r="C67" s="198">
        <v>1360</v>
      </c>
      <c r="D67" s="199">
        <f t="shared" si="5"/>
        <v>1.016123488889885E-2</v>
      </c>
    </row>
    <row r="68" spans="2:4" ht="15" customHeight="1" x14ac:dyDescent="0.2">
      <c r="B68" s="55" t="s">
        <v>231</v>
      </c>
      <c r="C68" s="198">
        <v>2500</v>
      </c>
      <c r="D68" s="199">
        <f t="shared" si="5"/>
        <v>1.8678740604593475E-2</v>
      </c>
    </row>
    <row r="69" spans="2:4" ht="15" customHeight="1" x14ac:dyDescent="0.2">
      <c r="B69" s="55" t="s">
        <v>232</v>
      </c>
      <c r="C69" s="198">
        <v>19281</v>
      </c>
      <c r="D69" s="199">
        <f t="shared" si="5"/>
        <v>0.14405791903886672</v>
      </c>
    </row>
    <row r="70" spans="2:4" ht="15" customHeight="1" x14ac:dyDescent="0.2">
      <c r="B70" s="55" t="s">
        <v>233</v>
      </c>
      <c r="C70" s="198">
        <v>47318</v>
      </c>
      <c r="D70" s="199">
        <f t="shared" si="5"/>
        <v>0.35353625917126164</v>
      </c>
    </row>
    <row r="71" spans="2:4" ht="15" customHeight="1" x14ac:dyDescent="0.2">
      <c r="B71" s="55" t="s">
        <v>234</v>
      </c>
      <c r="C71" s="198">
        <v>11720</v>
      </c>
      <c r="D71" s="199">
        <f t="shared" si="5"/>
        <v>8.756593595433422E-2</v>
      </c>
    </row>
    <row r="72" spans="2:4" ht="15" customHeight="1" x14ac:dyDescent="0.2">
      <c r="B72" s="55" t="s">
        <v>235</v>
      </c>
      <c r="C72" s="198">
        <v>30</v>
      </c>
      <c r="D72" s="199">
        <f t="shared" si="5"/>
        <v>2.2414488725512171E-4</v>
      </c>
    </row>
    <row r="73" spans="2:4" ht="15" customHeight="1" x14ac:dyDescent="0.25">
      <c r="B73" s="195" t="s">
        <v>253</v>
      </c>
      <c r="C73" s="196">
        <v>50319</v>
      </c>
      <c r="D73" s="197">
        <f t="shared" si="5"/>
        <v>0.37595821939301566</v>
      </c>
    </row>
    <row r="74" spans="2:4" ht="15" customHeight="1" x14ac:dyDescent="0.2">
      <c r="B74" s="55" t="s">
        <v>236</v>
      </c>
      <c r="C74" s="198">
        <v>7471</v>
      </c>
      <c r="D74" s="199">
        <f t="shared" si="5"/>
        <v>5.5819548422767144E-2</v>
      </c>
    </row>
    <row r="75" spans="2:4" ht="15" customHeight="1" x14ac:dyDescent="0.2">
      <c r="B75" s="55" t="s">
        <v>237</v>
      </c>
      <c r="C75" s="198">
        <v>14781</v>
      </c>
      <c r="D75" s="199">
        <f t="shared" si="5"/>
        <v>0.11043618595059847</v>
      </c>
    </row>
    <row r="76" spans="2:4" ht="15" customHeight="1" x14ac:dyDescent="0.2">
      <c r="B76" s="55" t="s">
        <v>238</v>
      </c>
      <c r="C76" s="198">
        <v>27740</v>
      </c>
      <c r="D76" s="199">
        <f t="shared" si="5"/>
        <v>0.20725930574856921</v>
      </c>
    </row>
    <row r="77" spans="2:4" ht="15" customHeight="1" x14ac:dyDescent="0.2">
      <c r="B77" s="55" t="s">
        <v>239</v>
      </c>
      <c r="C77" s="198" t="s">
        <v>86</v>
      </c>
      <c r="D77" s="199" t="str">
        <f t="shared" si="5"/>
        <v>-</v>
      </c>
    </row>
    <row r="78" spans="2:4" ht="15" customHeight="1" x14ac:dyDescent="0.2">
      <c r="B78" s="55" t="s">
        <v>240</v>
      </c>
      <c r="C78" s="198">
        <v>218</v>
      </c>
      <c r="D78" s="199">
        <f t="shared" si="5"/>
        <v>1.6287861807205511E-3</v>
      </c>
    </row>
    <row r="79" spans="2:4" ht="15" customHeight="1" x14ac:dyDescent="0.2">
      <c r="B79" s="55" t="s">
        <v>235</v>
      </c>
      <c r="C79" s="200">
        <v>109</v>
      </c>
      <c r="D79" s="199">
        <f t="shared" si="5"/>
        <v>8.1439309036027553E-4</v>
      </c>
    </row>
    <row r="80" spans="2:4" ht="15" customHeight="1" x14ac:dyDescent="0.25">
      <c r="B80" s="195" t="s">
        <v>241</v>
      </c>
      <c r="C80" s="201">
        <v>529</v>
      </c>
      <c r="D80" s="197">
        <f t="shared" si="5"/>
        <v>3.9524215119319797E-3</v>
      </c>
    </row>
    <row r="81" spans="2:4" ht="15" customHeight="1" x14ac:dyDescent="0.2">
      <c r="B81" s="55" t="s">
        <v>242</v>
      </c>
      <c r="C81" s="198">
        <v>173</v>
      </c>
      <c r="D81" s="199">
        <f t="shared" si="5"/>
        <v>1.2925688498378685E-3</v>
      </c>
    </row>
    <row r="82" spans="2:4" ht="15" customHeight="1" x14ac:dyDescent="0.2">
      <c r="B82" s="55" t="s">
        <v>243</v>
      </c>
      <c r="C82" s="198">
        <v>356</v>
      </c>
      <c r="D82" s="199">
        <f t="shared" si="5"/>
        <v>2.6598526620941107E-3</v>
      </c>
    </row>
    <row r="83" spans="2:4" ht="15" customHeight="1" x14ac:dyDescent="0.2">
      <c r="B83" s="55" t="s">
        <v>235</v>
      </c>
      <c r="C83" s="198" t="s">
        <v>86</v>
      </c>
      <c r="D83" s="199" t="str">
        <f t="shared" si="5"/>
        <v>-</v>
      </c>
    </row>
    <row r="84" spans="2:4" ht="15" customHeight="1" x14ac:dyDescent="0.25">
      <c r="B84" s="195" t="s">
        <v>244</v>
      </c>
      <c r="C84" s="196">
        <v>785</v>
      </c>
      <c r="D84" s="197">
        <f t="shared" si="5"/>
        <v>5.8651245498423515E-3</v>
      </c>
    </row>
    <row r="85" spans="2:4" ht="15" customHeight="1" x14ac:dyDescent="0.2">
      <c r="B85" s="55" t="s">
        <v>245</v>
      </c>
      <c r="C85" s="200">
        <v>50</v>
      </c>
      <c r="D85" s="199">
        <f t="shared" si="5"/>
        <v>3.735748120918695E-4</v>
      </c>
    </row>
    <row r="86" spans="2:4" ht="15" customHeight="1" x14ac:dyDescent="0.2">
      <c r="B86" s="55" t="s">
        <v>246</v>
      </c>
      <c r="C86" s="200">
        <v>34</v>
      </c>
      <c r="D86" s="199">
        <f t="shared" si="5"/>
        <v>2.5403087222247126E-4</v>
      </c>
    </row>
    <row r="87" spans="2:4" ht="15" customHeight="1" x14ac:dyDescent="0.2">
      <c r="B87" s="55" t="s">
        <v>247</v>
      </c>
      <c r="C87" s="200">
        <v>264</v>
      </c>
      <c r="D87" s="199">
        <f t="shared" si="5"/>
        <v>1.972475007845071E-3</v>
      </c>
    </row>
    <row r="88" spans="2:4" ht="15" customHeight="1" x14ac:dyDescent="0.2">
      <c r="B88" s="55" t="s">
        <v>248</v>
      </c>
      <c r="C88" s="200">
        <v>366</v>
      </c>
      <c r="D88" s="199">
        <f t="shared" si="5"/>
        <v>2.7345676245124849E-3</v>
      </c>
    </row>
    <row r="89" spans="2:4" ht="15" customHeight="1" x14ac:dyDescent="0.2">
      <c r="B89" s="55" t="s">
        <v>235</v>
      </c>
      <c r="C89" s="200">
        <v>71</v>
      </c>
      <c r="D89" s="199">
        <f t="shared" si="5"/>
        <v>5.3047623317045473E-4</v>
      </c>
    </row>
    <row r="90" spans="2:4" ht="40.5" customHeight="1" x14ac:dyDescent="0.25">
      <c r="B90" s="223" t="s">
        <v>249</v>
      </c>
      <c r="C90" s="223"/>
      <c r="D90" s="223"/>
    </row>
  </sheetData>
  <mergeCells count="10">
    <mergeCell ref="B61:D61"/>
    <mergeCell ref="F61:H61"/>
    <mergeCell ref="B63:D63"/>
    <mergeCell ref="B90:D90"/>
    <mergeCell ref="B5:D5"/>
    <mergeCell ref="F5:H5"/>
    <mergeCell ref="B32:D32"/>
    <mergeCell ref="F32:H32"/>
    <mergeCell ref="B34:D34"/>
    <mergeCell ref="F34:H34"/>
  </mergeCells>
  <hyperlinks>
    <hyperlink ref="J32" location="'Gráfica Distrib Plazas Autoriza'!Área_de_impresión" tooltip="Ir a Gráfica" display="Gráfica"/>
  </hyperlinks>
  <printOptions horizontalCentered="1" verticalCentered="1"/>
  <pageMargins left="0.78740157480314965" right="0.78740157480314965" top="0.39370078740157483" bottom="0.39370078740157483" header="0" footer="0.19685039370078741"/>
  <pageSetup paperSize="9" scale="54" orientation="portrait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61" min="1" max="7" man="1"/>
  </row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tabColor rgb="FF000099"/>
    <pageSetUpPr autoPageBreaks="0" fitToPage="1"/>
  </sheetPr>
  <dimension ref="B4:R65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2" customWidth="1"/>
    <col min="2" max="15" width="11.85546875" style="2" customWidth="1"/>
    <col min="16" max="256" width="11.42578125" style="2"/>
    <col min="257" max="257" width="15.7109375" style="2" customWidth="1"/>
    <col min="258" max="263" width="11.42578125" style="2"/>
    <col min="264" max="264" width="5.7109375" style="2" customWidth="1"/>
    <col min="265" max="512" width="11.42578125" style="2"/>
    <col min="513" max="513" width="15.7109375" style="2" customWidth="1"/>
    <col min="514" max="519" width="11.42578125" style="2"/>
    <col min="520" max="520" width="5.7109375" style="2" customWidth="1"/>
    <col min="521" max="768" width="11.42578125" style="2"/>
    <col min="769" max="769" width="15.7109375" style="2" customWidth="1"/>
    <col min="770" max="775" width="11.42578125" style="2"/>
    <col min="776" max="776" width="5.7109375" style="2" customWidth="1"/>
    <col min="777" max="1024" width="11.42578125" style="2"/>
    <col min="1025" max="1025" width="15.7109375" style="2" customWidth="1"/>
    <col min="1026" max="1031" width="11.42578125" style="2"/>
    <col min="1032" max="1032" width="5.7109375" style="2" customWidth="1"/>
    <col min="1033" max="1280" width="11.42578125" style="2"/>
    <col min="1281" max="1281" width="15.7109375" style="2" customWidth="1"/>
    <col min="1282" max="1287" width="11.42578125" style="2"/>
    <col min="1288" max="1288" width="5.7109375" style="2" customWidth="1"/>
    <col min="1289" max="1536" width="11.42578125" style="2"/>
    <col min="1537" max="1537" width="15.7109375" style="2" customWidth="1"/>
    <col min="1538" max="1543" width="11.42578125" style="2"/>
    <col min="1544" max="1544" width="5.7109375" style="2" customWidth="1"/>
    <col min="1545" max="1792" width="11.42578125" style="2"/>
    <col min="1793" max="1793" width="15.7109375" style="2" customWidth="1"/>
    <col min="1794" max="1799" width="11.42578125" style="2"/>
    <col min="1800" max="1800" width="5.7109375" style="2" customWidth="1"/>
    <col min="1801" max="2048" width="11.42578125" style="2"/>
    <col min="2049" max="2049" width="15.7109375" style="2" customWidth="1"/>
    <col min="2050" max="2055" width="11.42578125" style="2"/>
    <col min="2056" max="2056" width="5.7109375" style="2" customWidth="1"/>
    <col min="2057" max="2304" width="11.42578125" style="2"/>
    <col min="2305" max="2305" width="15.7109375" style="2" customWidth="1"/>
    <col min="2306" max="2311" width="11.42578125" style="2"/>
    <col min="2312" max="2312" width="5.7109375" style="2" customWidth="1"/>
    <col min="2313" max="2560" width="11.42578125" style="2"/>
    <col min="2561" max="2561" width="15.7109375" style="2" customWidth="1"/>
    <col min="2562" max="2567" width="11.42578125" style="2"/>
    <col min="2568" max="2568" width="5.7109375" style="2" customWidth="1"/>
    <col min="2569" max="2816" width="11.42578125" style="2"/>
    <col min="2817" max="2817" width="15.7109375" style="2" customWidth="1"/>
    <col min="2818" max="2823" width="11.42578125" style="2"/>
    <col min="2824" max="2824" width="5.7109375" style="2" customWidth="1"/>
    <col min="2825" max="3072" width="11.42578125" style="2"/>
    <col min="3073" max="3073" width="15.7109375" style="2" customWidth="1"/>
    <col min="3074" max="3079" width="11.42578125" style="2"/>
    <col min="3080" max="3080" width="5.7109375" style="2" customWidth="1"/>
    <col min="3081" max="3328" width="11.42578125" style="2"/>
    <col min="3329" max="3329" width="15.7109375" style="2" customWidth="1"/>
    <col min="3330" max="3335" width="11.42578125" style="2"/>
    <col min="3336" max="3336" width="5.7109375" style="2" customWidth="1"/>
    <col min="3337" max="3584" width="11.42578125" style="2"/>
    <col min="3585" max="3585" width="15.7109375" style="2" customWidth="1"/>
    <col min="3586" max="3591" width="11.42578125" style="2"/>
    <col min="3592" max="3592" width="5.7109375" style="2" customWidth="1"/>
    <col min="3593" max="3840" width="11.42578125" style="2"/>
    <col min="3841" max="3841" width="15.7109375" style="2" customWidth="1"/>
    <col min="3842" max="3847" width="11.42578125" style="2"/>
    <col min="3848" max="3848" width="5.7109375" style="2" customWidth="1"/>
    <col min="3849" max="4096" width="11.42578125" style="2"/>
    <col min="4097" max="4097" width="15.7109375" style="2" customWidth="1"/>
    <col min="4098" max="4103" width="11.42578125" style="2"/>
    <col min="4104" max="4104" width="5.7109375" style="2" customWidth="1"/>
    <col min="4105" max="4352" width="11.42578125" style="2"/>
    <col min="4353" max="4353" width="15.7109375" style="2" customWidth="1"/>
    <col min="4354" max="4359" width="11.42578125" style="2"/>
    <col min="4360" max="4360" width="5.7109375" style="2" customWidth="1"/>
    <col min="4361" max="4608" width="11.42578125" style="2"/>
    <col min="4609" max="4609" width="15.7109375" style="2" customWidth="1"/>
    <col min="4610" max="4615" width="11.42578125" style="2"/>
    <col min="4616" max="4616" width="5.7109375" style="2" customWidth="1"/>
    <col min="4617" max="4864" width="11.42578125" style="2"/>
    <col min="4865" max="4865" width="15.7109375" style="2" customWidth="1"/>
    <col min="4866" max="4871" width="11.42578125" style="2"/>
    <col min="4872" max="4872" width="5.7109375" style="2" customWidth="1"/>
    <col min="4873" max="5120" width="11.42578125" style="2"/>
    <col min="5121" max="5121" width="15.7109375" style="2" customWidth="1"/>
    <col min="5122" max="5127" width="11.42578125" style="2"/>
    <col min="5128" max="5128" width="5.7109375" style="2" customWidth="1"/>
    <col min="5129" max="5376" width="11.42578125" style="2"/>
    <col min="5377" max="5377" width="15.7109375" style="2" customWidth="1"/>
    <col min="5378" max="5383" width="11.42578125" style="2"/>
    <col min="5384" max="5384" width="5.7109375" style="2" customWidth="1"/>
    <col min="5385" max="5632" width="11.42578125" style="2"/>
    <col min="5633" max="5633" width="15.7109375" style="2" customWidth="1"/>
    <col min="5634" max="5639" width="11.42578125" style="2"/>
    <col min="5640" max="5640" width="5.7109375" style="2" customWidth="1"/>
    <col min="5641" max="5888" width="11.42578125" style="2"/>
    <col min="5889" max="5889" width="15.7109375" style="2" customWidth="1"/>
    <col min="5890" max="5895" width="11.42578125" style="2"/>
    <col min="5896" max="5896" width="5.7109375" style="2" customWidth="1"/>
    <col min="5897" max="6144" width="11.42578125" style="2"/>
    <col min="6145" max="6145" width="15.7109375" style="2" customWidth="1"/>
    <col min="6146" max="6151" width="11.42578125" style="2"/>
    <col min="6152" max="6152" width="5.7109375" style="2" customWidth="1"/>
    <col min="6153" max="6400" width="11.42578125" style="2"/>
    <col min="6401" max="6401" width="15.7109375" style="2" customWidth="1"/>
    <col min="6402" max="6407" width="11.42578125" style="2"/>
    <col min="6408" max="6408" width="5.7109375" style="2" customWidth="1"/>
    <col min="6409" max="6656" width="11.42578125" style="2"/>
    <col min="6657" max="6657" width="15.7109375" style="2" customWidth="1"/>
    <col min="6658" max="6663" width="11.42578125" style="2"/>
    <col min="6664" max="6664" width="5.7109375" style="2" customWidth="1"/>
    <col min="6665" max="6912" width="11.42578125" style="2"/>
    <col min="6913" max="6913" width="15.7109375" style="2" customWidth="1"/>
    <col min="6914" max="6919" width="11.42578125" style="2"/>
    <col min="6920" max="6920" width="5.7109375" style="2" customWidth="1"/>
    <col min="6921" max="7168" width="11.42578125" style="2"/>
    <col min="7169" max="7169" width="15.7109375" style="2" customWidth="1"/>
    <col min="7170" max="7175" width="11.42578125" style="2"/>
    <col min="7176" max="7176" width="5.7109375" style="2" customWidth="1"/>
    <col min="7177" max="7424" width="11.42578125" style="2"/>
    <col min="7425" max="7425" width="15.7109375" style="2" customWidth="1"/>
    <col min="7426" max="7431" width="11.42578125" style="2"/>
    <col min="7432" max="7432" width="5.7109375" style="2" customWidth="1"/>
    <col min="7433" max="7680" width="11.42578125" style="2"/>
    <col min="7681" max="7681" width="15.7109375" style="2" customWidth="1"/>
    <col min="7682" max="7687" width="11.42578125" style="2"/>
    <col min="7688" max="7688" width="5.7109375" style="2" customWidth="1"/>
    <col min="7689" max="7936" width="11.42578125" style="2"/>
    <col min="7937" max="7937" width="15.7109375" style="2" customWidth="1"/>
    <col min="7938" max="7943" width="11.42578125" style="2"/>
    <col min="7944" max="7944" width="5.7109375" style="2" customWidth="1"/>
    <col min="7945" max="8192" width="11.42578125" style="2"/>
    <col min="8193" max="8193" width="15.7109375" style="2" customWidth="1"/>
    <col min="8194" max="8199" width="11.42578125" style="2"/>
    <col min="8200" max="8200" width="5.7109375" style="2" customWidth="1"/>
    <col min="8201" max="8448" width="11.42578125" style="2"/>
    <col min="8449" max="8449" width="15.7109375" style="2" customWidth="1"/>
    <col min="8450" max="8455" width="11.42578125" style="2"/>
    <col min="8456" max="8456" width="5.7109375" style="2" customWidth="1"/>
    <col min="8457" max="8704" width="11.42578125" style="2"/>
    <col min="8705" max="8705" width="15.7109375" style="2" customWidth="1"/>
    <col min="8706" max="8711" width="11.42578125" style="2"/>
    <col min="8712" max="8712" width="5.7109375" style="2" customWidth="1"/>
    <col min="8713" max="8960" width="11.42578125" style="2"/>
    <col min="8961" max="8961" width="15.7109375" style="2" customWidth="1"/>
    <col min="8962" max="8967" width="11.42578125" style="2"/>
    <col min="8968" max="8968" width="5.7109375" style="2" customWidth="1"/>
    <col min="8969" max="9216" width="11.42578125" style="2"/>
    <col min="9217" max="9217" width="15.7109375" style="2" customWidth="1"/>
    <col min="9218" max="9223" width="11.42578125" style="2"/>
    <col min="9224" max="9224" width="5.7109375" style="2" customWidth="1"/>
    <col min="9225" max="9472" width="11.42578125" style="2"/>
    <col min="9473" max="9473" width="15.7109375" style="2" customWidth="1"/>
    <col min="9474" max="9479" width="11.42578125" style="2"/>
    <col min="9480" max="9480" width="5.7109375" style="2" customWidth="1"/>
    <col min="9481" max="9728" width="11.42578125" style="2"/>
    <col min="9729" max="9729" width="15.7109375" style="2" customWidth="1"/>
    <col min="9730" max="9735" width="11.42578125" style="2"/>
    <col min="9736" max="9736" width="5.7109375" style="2" customWidth="1"/>
    <col min="9737" max="9984" width="11.42578125" style="2"/>
    <col min="9985" max="9985" width="15.7109375" style="2" customWidth="1"/>
    <col min="9986" max="9991" width="11.42578125" style="2"/>
    <col min="9992" max="9992" width="5.7109375" style="2" customWidth="1"/>
    <col min="9993" max="10240" width="11.42578125" style="2"/>
    <col min="10241" max="10241" width="15.7109375" style="2" customWidth="1"/>
    <col min="10242" max="10247" width="11.42578125" style="2"/>
    <col min="10248" max="10248" width="5.7109375" style="2" customWidth="1"/>
    <col min="10249" max="10496" width="11.42578125" style="2"/>
    <col min="10497" max="10497" width="15.7109375" style="2" customWidth="1"/>
    <col min="10498" max="10503" width="11.42578125" style="2"/>
    <col min="10504" max="10504" width="5.7109375" style="2" customWidth="1"/>
    <col min="10505" max="10752" width="11.42578125" style="2"/>
    <col min="10753" max="10753" width="15.7109375" style="2" customWidth="1"/>
    <col min="10754" max="10759" width="11.42578125" style="2"/>
    <col min="10760" max="10760" width="5.7109375" style="2" customWidth="1"/>
    <col min="10761" max="11008" width="11.42578125" style="2"/>
    <col min="11009" max="11009" width="15.7109375" style="2" customWidth="1"/>
    <col min="11010" max="11015" width="11.42578125" style="2"/>
    <col min="11016" max="11016" width="5.7109375" style="2" customWidth="1"/>
    <col min="11017" max="11264" width="11.42578125" style="2"/>
    <col min="11265" max="11265" width="15.7109375" style="2" customWidth="1"/>
    <col min="11266" max="11271" width="11.42578125" style="2"/>
    <col min="11272" max="11272" width="5.7109375" style="2" customWidth="1"/>
    <col min="11273" max="11520" width="11.42578125" style="2"/>
    <col min="11521" max="11521" width="15.7109375" style="2" customWidth="1"/>
    <col min="11522" max="11527" width="11.42578125" style="2"/>
    <col min="11528" max="11528" width="5.7109375" style="2" customWidth="1"/>
    <col min="11529" max="11776" width="11.42578125" style="2"/>
    <col min="11777" max="11777" width="15.7109375" style="2" customWidth="1"/>
    <col min="11778" max="11783" width="11.42578125" style="2"/>
    <col min="11784" max="11784" width="5.7109375" style="2" customWidth="1"/>
    <col min="11785" max="12032" width="11.42578125" style="2"/>
    <col min="12033" max="12033" width="15.7109375" style="2" customWidth="1"/>
    <col min="12034" max="12039" width="11.42578125" style="2"/>
    <col min="12040" max="12040" width="5.7109375" style="2" customWidth="1"/>
    <col min="12041" max="12288" width="11.42578125" style="2"/>
    <col min="12289" max="12289" width="15.7109375" style="2" customWidth="1"/>
    <col min="12290" max="12295" width="11.42578125" style="2"/>
    <col min="12296" max="12296" width="5.7109375" style="2" customWidth="1"/>
    <col min="12297" max="12544" width="11.42578125" style="2"/>
    <col min="12545" max="12545" width="15.7109375" style="2" customWidth="1"/>
    <col min="12546" max="12551" width="11.42578125" style="2"/>
    <col min="12552" max="12552" width="5.7109375" style="2" customWidth="1"/>
    <col min="12553" max="12800" width="11.42578125" style="2"/>
    <col min="12801" max="12801" width="15.7109375" style="2" customWidth="1"/>
    <col min="12802" max="12807" width="11.42578125" style="2"/>
    <col min="12808" max="12808" width="5.7109375" style="2" customWidth="1"/>
    <col min="12809" max="13056" width="11.42578125" style="2"/>
    <col min="13057" max="13057" width="15.7109375" style="2" customWidth="1"/>
    <col min="13058" max="13063" width="11.42578125" style="2"/>
    <col min="13064" max="13064" width="5.7109375" style="2" customWidth="1"/>
    <col min="13065" max="13312" width="11.42578125" style="2"/>
    <col min="13313" max="13313" width="15.7109375" style="2" customWidth="1"/>
    <col min="13314" max="13319" width="11.42578125" style="2"/>
    <col min="13320" max="13320" width="5.7109375" style="2" customWidth="1"/>
    <col min="13321" max="13568" width="11.42578125" style="2"/>
    <col min="13569" max="13569" width="15.7109375" style="2" customWidth="1"/>
    <col min="13570" max="13575" width="11.42578125" style="2"/>
    <col min="13576" max="13576" width="5.7109375" style="2" customWidth="1"/>
    <col min="13577" max="13824" width="11.42578125" style="2"/>
    <col min="13825" max="13825" width="15.7109375" style="2" customWidth="1"/>
    <col min="13826" max="13831" width="11.42578125" style="2"/>
    <col min="13832" max="13832" width="5.7109375" style="2" customWidth="1"/>
    <col min="13833" max="14080" width="11.42578125" style="2"/>
    <col min="14081" max="14081" width="15.7109375" style="2" customWidth="1"/>
    <col min="14082" max="14087" width="11.42578125" style="2"/>
    <col min="14088" max="14088" width="5.7109375" style="2" customWidth="1"/>
    <col min="14089" max="14336" width="11.42578125" style="2"/>
    <col min="14337" max="14337" width="15.7109375" style="2" customWidth="1"/>
    <col min="14338" max="14343" width="11.42578125" style="2"/>
    <col min="14344" max="14344" width="5.7109375" style="2" customWidth="1"/>
    <col min="14345" max="14592" width="11.42578125" style="2"/>
    <col min="14593" max="14593" width="15.7109375" style="2" customWidth="1"/>
    <col min="14594" max="14599" width="11.42578125" style="2"/>
    <col min="14600" max="14600" width="5.7109375" style="2" customWidth="1"/>
    <col min="14601" max="14848" width="11.42578125" style="2"/>
    <col min="14849" max="14849" width="15.7109375" style="2" customWidth="1"/>
    <col min="14850" max="14855" width="11.42578125" style="2"/>
    <col min="14856" max="14856" width="5.7109375" style="2" customWidth="1"/>
    <col min="14857" max="15104" width="11.42578125" style="2"/>
    <col min="15105" max="15105" width="15.7109375" style="2" customWidth="1"/>
    <col min="15106" max="15111" width="11.42578125" style="2"/>
    <col min="15112" max="15112" width="5.7109375" style="2" customWidth="1"/>
    <col min="15113" max="15360" width="11.42578125" style="2"/>
    <col min="15361" max="15361" width="15.7109375" style="2" customWidth="1"/>
    <col min="15362" max="15367" width="11.42578125" style="2"/>
    <col min="15368" max="15368" width="5.7109375" style="2" customWidth="1"/>
    <col min="15369" max="15616" width="11.42578125" style="2"/>
    <col min="15617" max="15617" width="15.7109375" style="2" customWidth="1"/>
    <col min="15618" max="15623" width="11.42578125" style="2"/>
    <col min="15624" max="15624" width="5.7109375" style="2" customWidth="1"/>
    <col min="15625" max="15872" width="11.42578125" style="2"/>
    <col min="15873" max="15873" width="15.7109375" style="2" customWidth="1"/>
    <col min="15874" max="15879" width="11.42578125" style="2"/>
    <col min="15880" max="15880" width="5.7109375" style="2" customWidth="1"/>
    <col min="15881" max="16128" width="11.42578125" style="2"/>
    <col min="16129" max="16129" width="15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spans="2:18" ht="14.25" customHeight="1" x14ac:dyDescent="0.25"/>
    <row r="18" spans="2:18" ht="14.25" customHeight="1" x14ac:dyDescent="0.25"/>
    <row r="19" spans="2:18" ht="14.25" customHeight="1" x14ac:dyDescent="0.25"/>
    <row r="20" spans="2:18" ht="14.25" customHeight="1" x14ac:dyDescent="0.25"/>
    <row r="21" spans="2:18" ht="14.25" customHeight="1" x14ac:dyDescent="0.25"/>
    <row r="22" spans="2:18" ht="14.25" customHeight="1" x14ac:dyDescent="0.25"/>
    <row r="23" spans="2:18" ht="14.25" customHeight="1" x14ac:dyDescent="0.25"/>
    <row r="24" spans="2:18" ht="14.25" customHeight="1" x14ac:dyDescent="0.25"/>
    <row r="25" spans="2:18" ht="14.25" customHeight="1" x14ac:dyDescent="0.25"/>
    <row r="26" spans="2:18" ht="14.25" customHeight="1" x14ac:dyDescent="0.25"/>
    <row r="27" spans="2:18" ht="14.25" customHeight="1" x14ac:dyDescent="0.25"/>
    <row r="28" spans="2:18" ht="14.25" customHeight="1" x14ac:dyDescent="0.25">
      <c r="B28" s="11"/>
      <c r="C28" s="11"/>
      <c r="D28" s="11"/>
      <c r="E28" s="11"/>
      <c r="F28" s="11"/>
      <c r="G28" s="11"/>
      <c r="I28" s="11"/>
      <c r="J28" s="11"/>
      <c r="K28" s="11"/>
      <c r="L28" s="11"/>
    </row>
    <row r="29" spans="2:18" ht="14.25" customHeight="1" thickBot="1" x14ac:dyDescent="0.3"/>
    <row r="30" spans="2:18" ht="14.25" customHeight="1" thickBot="1" x14ac:dyDescent="0.3">
      <c r="R30" s="36" t="s">
        <v>60</v>
      </c>
    </row>
    <row r="31" spans="2:18" ht="14.25" customHeight="1" x14ac:dyDescent="0.25"/>
    <row r="32" spans="2:18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</sheetData>
  <hyperlinks>
    <hyperlink ref="R30" location="'Distrib Plazas Autor 03_04-05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233" t="s">
        <v>254</v>
      </c>
      <c r="B1" s="204" t="s">
        <v>96</v>
      </c>
      <c r="D1" s="205" t="s">
        <v>178</v>
      </c>
      <c r="F1" s="205" t="s">
        <v>178</v>
      </c>
    </row>
    <row r="2" spans="1:6" x14ac:dyDescent="0.2">
      <c r="A2" s="234"/>
      <c r="B2" s="206" t="s">
        <v>67</v>
      </c>
      <c r="D2" s="205" t="s">
        <v>213</v>
      </c>
      <c r="F2" s="205" t="s">
        <v>255</v>
      </c>
    </row>
    <row r="3" spans="1:6" x14ac:dyDescent="0.2">
      <c r="A3" s="236"/>
      <c r="B3" s="207" t="s">
        <v>73</v>
      </c>
      <c r="D3" s="205" t="s">
        <v>256</v>
      </c>
      <c r="F3" s="205" t="s">
        <v>257</v>
      </c>
    </row>
    <row r="4" spans="1:6" x14ac:dyDescent="0.2">
      <c r="A4" s="233" t="s">
        <v>258</v>
      </c>
      <c r="B4" s="204" t="s">
        <v>96</v>
      </c>
      <c r="D4" s="205" t="s">
        <v>180</v>
      </c>
      <c r="F4" s="205" t="s">
        <v>259</v>
      </c>
    </row>
    <row r="5" spans="1:6" x14ac:dyDescent="0.2">
      <c r="A5" s="234"/>
      <c r="B5" s="206" t="s">
        <v>67</v>
      </c>
      <c r="D5" s="205" t="s">
        <v>181</v>
      </c>
      <c r="F5" s="205"/>
    </row>
    <row r="6" spans="1:6" x14ac:dyDescent="0.2">
      <c r="A6" s="236"/>
      <c r="B6" s="207" t="s">
        <v>73</v>
      </c>
    </row>
    <row r="7" spans="1:6" x14ac:dyDescent="0.2">
      <c r="A7" s="233" t="s">
        <v>56</v>
      </c>
      <c r="B7" s="204" t="s">
        <v>96</v>
      </c>
    </row>
    <row r="8" spans="1:6" x14ac:dyDescent="0.2">
      <c r="A8" s="234"/>
      <c r="B8" s="206" t="s">
        <v>67</v>
      </c>
      <c r="D8" s="208" t="s">
        <v>260</v>
      </c>
    </row>
    <row r="9" spans="1:6" x14ac:dyDescent="0.2">
      <c r="A9" s="236"/>
      <c r="B9" s="207" t="s">
        <v>73</v>
      </c>
      <c r="D9" s="208" t="s">
        <v>261</v>
      </c>
    </row>
    <row r="10" spans="1:6" x14ac:dyDescent="0.2">
      <c r="A10" s="233" t="s">
        <v>152</v>
      </c>
      <c r="B10" s="204" t="s">
        <v>96</v>
      </c>
      <c r="D10" s="208" t="s">
        <v>262</v>
      </c>
    </row>
    <row r="11" spans="1:6" x14ac:dyDescent="0.2">
      <c r="A11" s="234"/>
      <c r="B11" s="206" t="s">
        <v>67</v>
      </c>
      <c r="D11" s="208" t="s">
        <v>26</v>
      </c>
    </row>
    <row r="12" spans="1:6" x14ac:dyDescent="0.2">
      <c r="A12" s="236"/>
      <c r="B12" s="207" t="s">
        <v>73</v>
      </c>
      <c r="D12" s="208" t="s">
        <v>263</v>
      </c>
      <c r="F12" s="2">
        <v>2001</v>
      </c>
    </row>
    <row r="13" spans="1:6" x14ac:dyDescent="0.2">
      <c r="A13" s="233" t="s">
        <v>153</v>
      </c>
      <c r="B13" s="204" t="s">
        <v>96</v>
      </c>
      <c r="D13" s="208" t="s">
        <v>264</v>
      </c>
      <c r="F13" s="2">
        <v>2002</v>
      </c>
    </row>
    <row r="14" spans="1:6" x14ac:dyDescent="0.2">
      <c r="A14" s="234"/>
      <c r="B14" s="206" t="s">
        <v>67</v>
      </c>
      <c r="F14" s="2">
        <v>2003</v>
      </c>
    </row>
    <row r="15" spans="1:6" x14ac:dyDescent="0.2">
      <c r="A15" s="234"/>
      <c r="B15" s="207" t="s">
        <v>73</v>
      </c>
      <c r="F15" s="2">
        <v>2004</v>
      </c>
    </row>
    <row r="18" spans="1:21" x14ac:dyDescent="0.25">
      <c r="A18" s="237" t="s">
        <v>265</v>
      </c>
      <c r="B18" s="209" t="s">
        <v>55</v>
      </c>
    </row>
    <row r="19" spans="1:21" x14ac:dyDescent="0.25">
      <c r="A19" s="238"/>
      <c r="B19" s="210" t="s">
        <v>266</v>
      </c>
    </row>
    <row r="20" spans="1:21" x14ac:dyDescent="0.25">
      <c r="A20" s="237" t="s">
        <v>267</v>
      </c>
      <c r="B20" s="209" t="s">
        <v>55</v>
      </c>
    </row>
    <row r="21" spans="1:21" x14ac:dyDescent="0.25">
      <c r="A21" s="238"/>
      <c r="B21" s="210" t="s">
        <v>266</v>
      </c>
    </row>
    <row r="22" spans="1:21" x14ac:dyDescent="0.25">
      <c r="A22" s="237" t="s">
        <v>268</v>
      </c>
      <c r="B22" s="209" t="s">
        <v>55</v>
      </c>
    </row>
    <row r="23" spans="1:21" x14ac:dyDescent="0.25">
      <c r="A23" s="238"/>
      <c r="B23" s="210" t="s">
        <v>266</v>
      </c>
    </row>
    <row r="25" spans="1:21" x14ac:dyDescent="0.2">
      <c r="A25" s="233" t="s">
        <v>254</v>
      </c>
      <c r="B25" s="204" t="s">
        <v>96</v>
      </c>
      <c r="D25" s="233" t="s">
        <v>254</v>
      </c>
      <c r="E25" s="204" t="s">
        <v>96</v>
      </c>
    </row>
    <row r="26" spans="1:21" x14ac:dyDescent="0.2">
      <c r="A26" s="234"/>
      <c r="B26" s="206" t="s">
        <v>67</v>
      </c>
      <c r="D26" s="234"/>
      <c r="E26" s="206" t="s">
        <v>67</v>
      </c>
    </row>
    <row r="27" spans="1:21" x14ac:dyDescent="0.2">
      <c r="A27" s="236"/>
      <c r="B27" s="207" t="s">
        <v>73</v>
      </c>
      <c r="D27" s="236"/>
      <c r="E27" s="207" t="s">
        <v>73</v>
      </c>
    </row>
    <row r="28" spans="1:21" x14ac:dyDescent="0.2">
      <c r="A28" s="233" t="s">
        <v>150</v>
      </c>
      <c r="B28" s="204" t="s">
        <v>96</v>
      </c>
      <c r="D28" s="233" t="s">
        <v>55</v>
      </c>
      <c r="E28" s="204" t="s">
        <v>96</v>
      </c>
    </row>
    <row r="29" spans="1:21" x14ac:dyDescent="0.2">
      <c r="A29" s="234"/>
      <c r="B29" s="206" t="s">
        <v>67</v>
      </c>
      <c r="D29" s="234"/>
      <c r="E29" s="206" t="s">
        <v>67</v>
      </c>
    </row>
    <row r="30" spans="1:21" x14ac:dyDescent="0.2">
      <c r="A30" s="236"/>
      <c r="B30" s="207" t="s">
        <v>73</v>
      </c>
      <c r="D30" s="236"/>
      <c r="E30" s="207" t="s">
        <v>73</v>
      </c>
    </row>
    <row r="31" spans="1:21" x14ac:dyDescent="0.2">
      <c r="A31" s="233" t="s">
        <v>151</v>
      </c>
      <c r="B31" s="204" t="s">
        <v>96</v>
      </c>
      <c r="D31" s="233" t="s">
        <v>56</v>
      </c>
      <c r="E31" s="204" t="s">
        <v>96</v>
      </c>
      <c r="G31" s="235" t="s">
        <v>254</v>
      </c>
      <c r="H31" s="235"/>
      <c r="I31" s="235"/>
      <c r="J31" s="235" t="s">
        <v>150</v>
      </c>
      <c r="K31" s="235"/>
      <c r="L31" s="235"/>
      <c r="M31" s="235" t="s">
        <v>151</v>
      </c>
      <c r="N31" s="235"/>
      <c r="O31" s="235"/>
      <c r="P31" s="235" t="s">
        <v>152</v>
      </c>
      <c r="Q31" s="235"/>
      <c r="R31" s="235"/>
      <c r="S31" s="235" t="s">
        <v>153</v>
      </c>
      <c r="T31" s="235"/>
      <c r="U31" s="235"/>
    </row>
    <row r="32" spans="1:21" x14ac:dyDescent="0.2">
      <c r="A32" s="234"/>
      <c r="B32" s="206" t="s">
        <v>67</v>
      </c>
      <c r="D32" s="234"/>
      <c r="E32" s="206" t="s">
        <v>67</v>
      </c>
      <c r="G32" s="2" t="s">
        <v>96</v>
      </c>
      <c r="H32" s="2" t="s">
        <v>67</v>
      </c>
      <c r="I32" s="2" t="s">
        <v>73</v>
      </c>
      <c r="J32" s="2" t="s">
        <v>96</v>
      </c>
      <c r="K32" s="2" t="s">
        <v>67</v>
      </c>
      <c r="L32" s="2" t="s">
        <v>73</v>
      </c>
      <c r="M32" s="2" t="s">
        <v>96</v>
      </c>
      <c r="N32" s="2" t="s">
        <v>67</v>
      </c>
      <c r="O32" s="2" t="s">
        <v>73</v>
      </c>
      <c r="P32" s="2" t="s">
        <v>96</v>
      </c>
      <c r="Q32" s="2" t="s">
        <v>67</v>
      </c>
      <c r="R32" s="2" t="s">
        <v>73</v>
      </c>
      <c r="S32" s="2" t="s">
        <v>96</v>
      </c>
      <c r="T32" s="2" t="s">
        <v>67</v>
      </c>
      <c r="U32" s="2" t="s">
        <v>73</v>
      </c>
    </row>
    <row r="33" spans="1:5" x14ac:dyDescent="0.2">
      <c r="A33" s="236"/>
      <c r="B33" s="207" t="s">
        <v>73</v>
      </c>
      <c r="D33" s="234"/>
      <c r="E33" s="207" t="s">
        <v>73</v>
      </c>
    </row>
    <row r="34" spans="1:5" x14ac:dyDescent="0.2">
      <c r="A34" s="233" t="s">
        <v>152</v>
      </c>
      <c r="B34" s="204" t="s">
        <v>96</v>
      </c>
      <c r="D34" s="233" t="s">
        <v>57</v>
      </c>
      <c r="E34" s="204" t="s">
        <v>96</v>
      </c>
    </row>
    <row r="35" spans="1:5" x14ac:dyDescent="0.2">
      <c r="A35" s="234"/>
      <c r="B35" s="206" t="s">
        <v>67</v>
      </c>
      <c r="D35" s="234"/>
      <c r="E35" s="206" t="s">
        <v>67</v>
      </c>
    </row>
    <row r="36" spans="1:5" x14ac:dyDescent="0.2">
      <c r="A36" s="236"/>
      <c r="B36" s="207" t="s">
        <v>73</v>
      </c>
      <c r="D36" s="234"/>
      <c r="E36" s="207" t="s">
        <v>73</v>
      </c>
    </row>
    <row r="37" spans="1:5" x14ac:dyDescent="0.2">
      <c r="A37" s="233" t="s">
        <v>57</v>
      </c>
      <c r="B37" s="204" t="s">
        <v>96</v>
      </c>
      <c r="D37" s="233" t="s">
        <v>58</v>
      </c>
      <c r="E37" s="204" t="s">
        <v>96</v>
      </c>
    </row>
    <row r="38" spans="1:5" x14ac:dyDescent="0.2">
      <c r="A38" s="234"/>
      <c r="B38" s="206" t="s">
        <v>67</v>
      </c>
      <c r="D38" s="234"/>
      <c r="E38" s="206" t="s">
        <v>67</v>
      </c>
    </row>
    <row r="39" spans="1:5" x14ac:dyDescent="0.2">
      <c r="A39" s="234"/>
      <c r="B39" s="207" t="s">
        <v>73</v>
      </c>
      <c r="D39" s="236"/>
      <c r="E39" s="207" t="s">
        <v>73</v>
      </c>
    </row>
    <row r="40" spans="1:5" x14ac:dyDescent="0.2">
      <c r="A40" s="233" t="s">
        <v>153</v>
      </c>
      <c r="B40" s="204" t="s">
        <v>96</v>
      </c>
    </row>
    <row r="41" spans="1:5" x14ac:dyDescent="0.2">
      <c r="A41" s="234"/>
      <c r="B41" s="206" t="s">
        <v>67</v>
      </c>
    </row>
    <row r="42" spans="1:5" x14ac:dyDescent="0.2">
      <c r="A42" s="234"/>
      <c r="B42" s="207" t="s">
        <v>73</v>
      </c>
    </row>
    <row r="43" spans="1:5" x14ac:dyDescent="0.2">
      <c r="A43" s="233" t="s">
        <v>55</v>
      </c>
      <c r="B43" s="204" t="s">
        <v>96</v>
      </c>
    </row>
    <row r="44" spans="1:5" x14ac:dyDescent="0.2">
      <c r="A44" s="234"/>
      <c r="B44" s="206" t="s">
        <v>67</v>
      </c>
    </row>
    <row r="45" spans="1:5" x14ac:dyDescent="0.2">
      <c r="A45" s="234"/>
      <c r="B45" s="207" t="s">
        <v>73</v>
      </c>
    </row>
    <row r="46" spans="1:5" x14ac:dyDescent="0.2">
      <c r="A46" s="233" t="s">
        <v>56</v>
      </c>
      <c r="B46" s="204" t="s">
        <v>96</v>
      </c>
    </row>
    <row r="47" spans="1:5" x14ac:dyDescent="0.2">
      <c r="A47" s="234"/>
      <c r="B47" s="206" t="s">
        <v>67</v>
      </c>
    </row>
    <row r="48" spans="1:5" x14ac:dyDescent="0.2">
      <c r="A48" s="234"/>
      <c r="B48" s="207" t="s">
        <v>73</v>
      </c>
    </row>
  </sheetData>
  <sheetProtection selectLockedCells="1" selectUnlockedCells="1"/>
  <mergeCells count="26">
    <mergeCell ref="A18:A19"/>
    <mergeCell ref="A1:A3"/>
    <mergeCell ref="A4:A6"/>
    <mergeCell ref="A7:A9"/>
    <mergeCell ref="A10:A12"/>
    <mergeCell ref="A13:A15"/>
    <mergeCell ref="A20:A21"/>
    <mergeCell ref="A22:A23"/>
    <mergeCell ref="A25:A27"/>
    <mergeCell ref="D25:D27"/>
    <mergeCell ref="A28:A30"/>
    <mergeCell ref="D28:D30"/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I12"/>
  <sheetViews>
    <sheetView zoomScaleNormal="100" workbookViewId="0">
      <selection sqref="A1:A3"/>
    </sheetView>
  </sheetViews>
  <sheetFormatPr baseColWidth="10" defaultRowHeight="12.75" x14ac:dyDescent="0.2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 x14ac:dyDescent="0.25">
      <c r="A2" s="133" t="s">
        <v>269</v>
      </c>
    </row>
    <row r="3" spans="1:9" x14ac:dyDescent="0.25">
      <c r="A3" s="133" t="s">
        <v>270</v>
      </c>
    </row>
    <row r="4" spans="1:9" x14ac:dyDescent="0.25">
      <c r="A4" s="38" t="s">
        <v>271</v>
      </c>
      <c r="B4" s="38" t="s">
        <v>272</v>
      </c>
    </row>
    <row r="5" spans="1:9" x14ac:dyDescent="0.25">
      <c r="A5" s="38" t="s">
        <v>273</v>
      </c>
      <c r="B5" s="38" t="s">
        <v>274</v>
      </c>
    </row>
    <row r="6" spans="1:9" x14ac:dyDescent="0.25">
      <c r="A6" s="2" t="s">
        <v>275</v>
      </c>
    </row>
    <row r="7" spans="1:9" x14ac:dyDescent="0.25">
      <c r="A7" s="211" t="s">
        <v>276</v>
      </c>
    </row>
    <row r="8" spans="1:9" ht="54.75" customHeight="1" x14ac:dyDescent="0.25">
      <c r="A8" s="239" t="s">
        <v>277</v>
      </c>
      <c r="B8" s="240"/>
      <c r="C8" s="240"/>
      <c r="D8" s="240"/>
      <c r="E8" s="240"/>
      <c r="F8" s="240"/>
      <c r="G8" s="241"/>
      <c r="I8" s="212" t="s">
        <v>278</v>
      </c>
    </row>
    <row r="9" spans="1:9" ht="14.25" x14ac:dyDescent="0.25">
      <c r="I9" s="213" t="s">
        <v>279</v>
      </c>
    </row>
    <row r="10" spans="1:9" ht="25.5" x14ac:dyDescent="0.25">
      <c r="A10" s="214" t="s">
        <v>280</v>
      </c>
      <c r="B10" s="215" t="s">
        <v>281</v>
      </c>
    </row>
    <row r="12" spans="1:9" x14ac:dyDescent="0.25">
      <c r="A12" s="2" t="s">
        <v>282</v>
      </c>
      <c r="B12" s="2">
        <v>2013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year xmlns="f58ff5a6-252f-4ce0-9aec-4d01cb81bd09">2013</year>
    <mercado xmlns="f58ff5a6-252f-4ce0-9aec-4d01cb81bd09" xsi:nil="true"/>
    <PublishingExpirationDate xmlns="http://schemas.microsoft.com/sharepoint/v3" xsi:nil="true"/>
    <PublishingStartDate xmlns="http://schemas.microsoft.com/sharepoint/v3">2013-09-15T23:00:00+00:00</PublishingStartDate>
    <mes xmlns="f58ff5a6-252f-4ce0-9aec-4d01cb81bd09">agosto</mes>
    <_dlc_DocId xmlns="8b099203-c902-4a5b-992f-1f849b15ff82">Q5F7QW3RQ55V-2054-381</_dlc_DocId>
    <_dlc_DocIdUrl xmlns="8b099203-c902-4a5b-992f-1f849b15ff82">
      <Url>http://cd102671/es/investigacion/Situacion-turistica/zonas-turisticas-tenerife/_layouts/DocIdRedir.aspx?ID=Q5F7QW3RQ55V-2054-381</Url>
      <Description>Q5F7QW3RQ55V-2054-381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1A2EE2-29E6-43C4-9B1A-C518C80241A0}"/>
</file>

<file path=customXml/itemProps2.xml><?xml version="1.0" encoding="utf-8"?>
<ds:datastoreItem xmlns:ds="http://schemas.openxmlformats.org/officeDocument/2006/customXml" ds:itemID="{8C322216-88DB-4DD2-B1AB-92D8CB38C632}"/>
</file>

<file path=customXml/itemProps3.xml><?xml version="1.0" encoding="utf-8"?>
<ds:datastoreItem xmlns:ds="http://schemas.openxmlformats.org/officeDocument/2006/customXml" ds:itemID="{18E4B9F5-708F-42C9-B025-43432F1EC8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34</vt:i4>
      </vt:variant>
    </vt:vector>
  </HeadingPairs>
  <TitlesOfParts>
    <vt:vector size="70" baseType="lpstr">
      <vt:lpstr>Menú Principal</vt:lpstr>
      <vt:lpstr>SERIE ALOJADOS MUNICIPIOS</vt:lpstr>
      <vt:lpstr>Alojados por municipio</vt:lpstr>
      <vt:lpstr>Gráfica alojados municipio</vt:lpstr>
      <vt:lpstr>Alojados tipología y categoría</vt:lpstr>
      <vt:lpstr>Gráfico aloj tipolog y categorí</vt:lpstr>
      <vt:lpstr>SERIE PERNOCTACIONES MUN</vt:lpstr>
      <vt:lpstr>Pernoctaciones munic y tipologí</vt:lpstr>
      <vt:lpstr>Gráfica pernoct munic tipología</vt:lpstr>
      <vt:lpstr>pernocta municipio y catego</vt:lpstr>
      <vt:lpstr>Gráfico pernocta munic y cate</vt:lpstr>
      <vt:lpstr>SERIE IO MUNICIPIOS</vt:lpstr>
      <vt:lpstr>IO municipio y Tipología</vt:lpstr>
      <vt:lpstr>gráfica IO MUNICIPI y tipología</vt:lpstr>
      <vt:lpstr>IO municipio y catego</vt:lpstr>
      <vt:lpstr>Gráfico IOa munic y ca </vt:lpstr>
      <vt:lpstr>SERIE EM MUNICIPIOS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Hoja1</vt:lpstr>
      <vt:lpstr>actualizaciones</vt:lpstr>
      <vt:lpstr>'Alojados por municipio'!Área_de_impresión</vt:lpstr>
      <vt:lpstr>'Alojados tipología y categoría'!Área_de_impresión</vt:lpstr>
      <vt:lpstr>'Cuotas Plazas Autorizadas05'!Área_de_impresión</vt:lpstr>
      <vt:lpstr>'Distrib Plazas Autor 03_04-05'!Área_de_impresión</vt:lpstr>
      <vt:lpstr>'EM municipio y catego'!Área_de_impresión</vt:lpstr>
      <vt:lpstr>'EM MUNICIPIO y tipología'!Área_de_impresión</vt:lpstr>
      <vt:lpstr>'evolucion nac zonas'!Área_de_impresión</vt:lpstr>
      <vt:lpstr>'Graf plazas estim zona tipologí'!Área_de_impresión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IO MUNICIPI y tipología'!Área_de_impresión</vt:lpstr>
      <vt:lpstr>'Gráfica pernoct munic tipología'!Área_de_impresión</vt:lpstr>
      <vt:lpstr>'Gráfica plazas estim tipo categ'!Área_de_impresión</vt:lpstr>
      <vt:lpstr>'Gráfico aloj tipolog y categorí'!Área_de_impresión</vt:lpstr>
      <vt:lpstr>'Gráfico EM munic y ca '!Área_de_impresión</vt:lpstr>
      <vt:lpstr>'gráfico EM MUNICIPI y tipología'!Área_de_impresión</vt:lpstr>
      <vt:lpstr>'Gráfico IOa munic y ca '!Área_de_impresión</vt:lpstr>
      <vt:lpstr>'Gráfico pernocta munic y cate'!Área_de_impresión</vt:lpstr>
      <vt:lpstr>'IO municipio y catego'!Área_de_impresión</vt:lpstr>
      <vt:lpstr>'IO municipio y Tipología'!Área_de_impresión</vt:lpstr>
      <vt:lpstr>'Menú Principal'!Área_de_impresión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'Pernoctaciones munic y tipologí'!Área_de_impresión</vt:lpstr>
      <vt:lpstr>'Plazas Autorizadas tipología'!Área_de_impresión</vt:lpstr>
      <vt:lpstr>'SERIE ALOJADOS MUNICIPIOS'!Área_de_impresión</vt:lpstr>
      <vt:lpstr>'SERIE EM MUNICIPIOS'!Área_de_impresión</vt:lpstr>
      <vt:lpstr>'SERIE IO MUNICIPIOS'!Área_de_impresión</vt:lpstr>
      <vt:lpstr>'SERIE PERNOCTACIONES MUN'!Área_de_impresión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comparativo municipios (acumulado agosto 2013)</dc:title>
  <dc:creator>Manuela Rabaneda</dc:creator>
  <cp:lastModifiedBy>Marjorie Perez Garcia</cp:lastModifiedBy>
  <dcterms:created xsi:type="dcterms:W3CDTF">2013-10-01T13:52:33Z</dcterms:created>
  <dcterms:modified xsi:type="dcterms:W3CDTF">2013-11-22T14:27:35Z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f71181e0-05a8-42f1-a8b6-7b8741465c45</vt:lpwstr>
  </property>
</Properties>
</file>