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MUNICIPIOS'!$B$5:$L$95</definedName>
    <definedName name="_xlnm.Print_Area" localSheetId="16">'SERIE EM MUNICIPIOS'!$B$5:$L$95</definedName>
    <definedName name="_xlnm.Print_Area" localSheetId="11">'SERIE IO MUNICIPIOS'!$B$5:$L$95</definedName>
    <definedName name="_xlnm.Print_Area" localSheetId="6">'SERIE PERNOCTACIONES MUN'!$B$5:$L$95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I7" i="32"/>
  <c r="E7"/>
  <c r="D66" i="33" l="1"/>
  <c r="D68"/>
  <c r="D70"/>
  <c r="D89"/>
  <c r="D85"/>
  <c r="D83"/>
  <c r="D88"/>
  <c r="D84"/>
  <c r="D87"/>
  <c r="D86"/>
  <c r="D78"/>
  <c r="D77"/>
  <c r="D79"/>
  <c r="D80"/>
  <c r="D81"/>
  <c r="D82"/>
  <c r="D74"/>
  <c r="D73"/>
  <c r="D75"/>
  <c r="D65"/>
  <c r="D72"/>
  <c r="D76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G55"/>
  <c r="D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N32"/>
  <c r="K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D36"/>
  <c r="G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D8"/>
  <c r="G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1" i="17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1" i="12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81" i="7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81" i="2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<sst xmlns="http://schemas.openxmlformats.org/spreadsheetml/2006/main" count="1545" uniqueCount="276">
  <si>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</si>
  <si>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</si>
  <si>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</si>
  <si>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</si>
  <si>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</si>
  <si>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</si>
  <si>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</si>
  <si>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</si>
  <si>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</si>
  <si>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</si>
  <si>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</si>
  <si>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</si>
  <si>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</si>
  <si>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</si>
  <si>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</si>
  <si>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</si>
  <si>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</si>
  <si>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</si>
  <si>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</si>
  <si>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</si>
  <si>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</si>
  <si>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</si>
  <si>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</si>
  <si>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</si>
  <si>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</si>
  <si>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</si>
  <si>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</si>
  <si>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</si>
  <si>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</si>
  <si>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</si>
  <si>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</si>
  <si>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</si>
  <si>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</si>
  <si>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</si>
  <si>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</si>
  <si>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</si>
  <si>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</si>
  <si>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</si>
  <si>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</si>
  <si>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</si>
  <si>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</si>
  <si>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</si>
  <si>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</si>
  <si>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</si>
  <si>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</si>
  <si>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</si>
  <si>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</si>
  <si>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</si>
  <si>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</si>
  <si>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</si>
  <si>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</si>
  <si>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</si>
  <si>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</si>
  <si>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</si>
  <si>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</si>
  <si>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</si>
  <si>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</si>
  <si>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</si>
  <si>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</si>
  <si>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</si>
  <si>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</si>
  <si>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</si>
  <si>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</si>
  <si>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</si>
  <si>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</si>
  <si>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</si>
  <si>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</si>
  <si>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</si>
  <si>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</si>
  <si>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</si>
  <si>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</si>
  <si>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</si>
  <si>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</si>
  <si>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</si>
  <si>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</si>
  <si>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</si>
  <si>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</si>
  <si>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</si>
  <si>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</si>
  <si>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</si>
  <si>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</si>
  <si>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</si>
  <si>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</si>
  <si>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</si>
  <si>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</si>
  <si>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</si>
  <si>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</si>
  <si>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</si>
  <si>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</si>
  <si>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</si>
  <si>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</si>
  <si>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</si>
  <si>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</si>
  <si>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</si>
  <si>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</si>
  <si>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</si>
  <si>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</si>
  <si>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</si>
  <si>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</si>
  <si>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</si>
  <si>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</si>
  <si>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</si>
  <si>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</si>
  <si>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</si>
  <si>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</si>
  <si>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</si>
  <si>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</si>
  <si>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</si>
  <si>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</si>
  <si>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</si>
  <si>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</si>
  <si>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</si>
  <si>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</si>
  <si>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</si>
  <si>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</si>
  <si>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</si>
  <si>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</si>
  <si>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</si>
  <si>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</si>
  <si>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</si>
  <si>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</si>
  <si>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</si>
  <si>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</si>
  <si>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</si>
  <si>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</si>
  <si>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</si>
  <si>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</si>
  <si>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</si>
  <si>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</si>
  <si>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</si>
  <si>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</si>
  <si>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</si>
  <si>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</si>
  <si>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</si>
  <si>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</si>
  <si>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</si>
  <si>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</si>
  <si>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</si>
  <si>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</si>
  <si>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</si>
  <si>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</si>
  <si>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</si>
  <si>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</si>
  <si>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</si>
  <si>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</si>
  <si>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</si>
  <si>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</si>
  <si>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</si>
  <si>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</si>
  <si>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</si>
  <si>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</si>
  <si>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</si>
  <si>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</si>
  <si>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</si>
  <si>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</si>
  <si>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</si>
  <si>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</si>
  <si>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</si>
  <si>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</si>
  <si>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</si>
  <si>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</si>
  <si>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</si>
  <si>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</si>
  <si>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</si>
  <si>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</si>
  <si>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</si>
  <si>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</si>
  <si>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</si>
  <si>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</si>
  <si>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</si>
  <si>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</si>
  <si>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</si>
  <si>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</si>
  <si>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</si>
  <si>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</si>
  <si>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</si>
  <si>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</si>
  <si>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</si>
  <si>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</si>
  <si>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</si>
  <si>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</si>
  <si>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</si>
  <si>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</si>
  <si>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</si>
  <si>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</si>
  <si>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</si>
  <si>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</si>
  <si>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</si>
  <si>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</si>
  <si>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</si>
  <si>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</si>
  <si>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</si>
  <si>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</si>
  <si>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</si>
  <si>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</si>
  <si>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</si>
  <si>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</si>
  <si>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</si>
  <si>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</si>
  <si>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</si>
  <si>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</si>
  <si>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</si>
  <si>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</si>
  <si>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</si>
  <si>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</si>
  <si>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</si>
  <si>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</si>
  <si>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</si>
  <si>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</si>
  <si>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</si>
  <si>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</si>
  <si>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</si>
  <si>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</si>
  <si>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</si>
  <si>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</si>
  <si>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</si>
  <si>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</si>
  <si>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</si>
  <si>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</si>
  <si>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</si>
  <si>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</si>
  <si>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</si>
  <si>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</si>
  <si>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</si>
  <si>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</si>
  <si>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</si>
  <si>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</si>
  <si>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</si>
  <si>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</si>
  <si>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</si>
  <si>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</si>
  <si>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</si>
  <si>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</si>
  <si>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</si>
  <si>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</si>
  <si>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</si>
  <si>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</si>
  <si>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</si>
  <si>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</si>
  <si>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</si>
  <si>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</si>
  <si>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</si>
  <si>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</si>
  <si>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</si>
  <si>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</si>
  <si>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</si>
  <si>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</si>
  <si>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</si>
  <si>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</si>
  <si>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</si>
  <si>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</si>
  <si>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</si>
  <si>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</si>
  <si>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</si>
  <si>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</si>
  <si>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</si>
  <si>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</si>
  <si>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</si>
  <si>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</si>
  <si>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</si>
  <si>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</si>
  <si>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agosto 2012</t>
  </si>
  <si>
    <t>acum. agosto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</si>
  <si>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</si>
  <si>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</si>
  <si>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</si>
  <si>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</si>
  <si>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</si>
  <si>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</si>
  <si>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</si>
  <si>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</si>
  <si>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</si>
  <si>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</si>
  <si>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agosto 2012</t>
  </si>
  <si>
    <t>año en cusro</t>
  </si>
  <si>
    <t>abril 2012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</si>
</sst>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agosto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204E-2"/>
          <c:y val="0.20975609756098118"/>
          <c:w val="0.93458086086699643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agosto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3299231</c:v>
                </c:pt>
                <c:pt idx="1">
                  <c:v>2135703</c:v>
                </c:pt>
                <c:pt idx="2">
                  <c:v>1163528</c:v>
                </c:pt>
                <c:pt idx="3">
                  <c:v>1185934</c:v>
                </c:pt>
                <c:pt idx="4">
                  <c:v>828253</c:v>
                </c:pt>
                <c:pt idx="5">
                  <c:v>357681</c:v>
                </c:pt>
                <c:pt idx="6">
                  <c:v>942103</c:v>
                </c:pt>
                <c:pt idx="7">
                  <c:v>460008</c:v>
                </c:pt>
                <c:pt idx="8">
                  <c:v>482095</c:v>
                </c:pt>
                <c:pt idx="9">
                  <c:v>457313</c:v>
                </c:pt>
                <c:pt idx="10">
                  <c:v>346802</c:v>
                </c:pt>
                <c:pt idx="11">
                  <c:v>110511</c:v>
                </c:pt>
                <c:pt idx="12">
                  <c:v>110216</c:v>
                </c:pt>
                <c:pt idx="13">
                  <c:v>110216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11543040"/>
        <c:axId val="411544960"/>
      </c:barChart>
      <c:catAx>
        <c:axId val="411543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8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1544960"/>
        <c:crosses val="autoZero"/>
        <c:auto val="1"/>
        <c:lblAlgn val="ctr"/>
        <c:lblOffset val="100"/>
        <c:tickLblSkip val="1"/>
        <c:tickMarkSkip val="1"/>
      </c:catAx>
      <c:valAx>
        <c:axId val="411544960"/>
        <c:scaling>
          <c:orientation val="minMax"/>
        </c:scaling>
        <c:delete val="1"/>
        <c:axPos val="l"/>
        <c:numFmt formatCode="#,##0_)" sourceLinked="1"/>
        <c:tickLblPos val="none"/>
        <c:crossAx val="41154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52"/>
          <c:w val="0.97660313262075404"/>
          <c:h val="0.52186488123495922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7983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3520481</c:v>
                </c:pt>
                <c:pt idx="1">
                  <c:v>2626171</c:v>
                </c:pt>
                <c:pt idx="2">
                  <c:v>2266243</c:v>
                </c:pt>
                <c:pt idx="3">
                  <c:v>335873</c:v>
                </c:pt>
                <c:pt idx="4">
                  <c:v>24055</c:v>
                </c:pt>
                <c:pt idx="5">
                  <c:v>894310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36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3664171</c:v>
                </c:pt>
                <c:pt idx="1">
                  <c:v>2637905</c:v>
                </c:pt>
                <c:pt idx="2">
                  <c:v>2243589</c:v>
                </c:pt>
                <c:pt idx="3">
                  <c:v>374901</c:v>
                </c:pt>
                <c:pt idx="4">
                  <c:v>19415</c:v>
                </c:pt>
                <c:pt idx="5">
                  <c:v>1026266</c:v>
                </c:pt>
              </c:numCache>
            </c:numRef>
          </c:val>
        </c:ser>
        <c:dLbls>
          <c:showVal val="1"/>
        </c:dLbls>
        <c:gapWidth val="30"/>
        <c:overlap val="-10"/>
        <c:axId val="414188672"/>
        <c:axId val="414190592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318568037238812E-2"/>
                  <c:y val="0.1119043331641756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0.1634442680111972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1752363023229165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557E-2"/>
                  <c:y val="4.437343460965510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3566945503953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695509748492535E-2"/>
                  <c:y val="2.320690163209847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-3.9214872886663858E-2</c:v>
                </c:pt>
                <c:pt idx="1">
                  <c:v>-4.4482269073374513E-3</c:v>
                </c:pt>
                <c:pt idx="2">
                  <c:v>1.0097214775076897E-2</c:v>
                </c:pt>
                <c:pt idx="3">
                  <c:v>-0.10410214963417008</c:v>
                </c:pt>
                <c:pt idx="4">
                  <c:v>0.23899047128508885</c:v>
                </c:pt>
                <c:pt idx="5">
                  <c:v>-0.12857875053835946</c:v>
                </c:pt>
              </c:numCache>
            </c:numRef>
          </c:val>
        </c:ser>
        <c:dLbls>
          <c:showVal val="1"/>
        </c:dLbls>
        <c:marker val="1"/>
        <c:axId val="414204672"/>
        <c:axId val="414206208"/>
      </c:lineChart>
      <c:catAx>
        <c:axId val="414188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4190592"/>
        <c:crosses val="autoZero"/>
        <c:auto val="1"/>
        <c:lblAlgn val="ctr"/>
        <c:lblOffset val="100"/>
        <c:tickLblSkip val="1"/>
        <c:tickMarkSkip val="1"/>
      </c:catAx>
      <c:valAx>
        <c:axId val="4141905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188672"/>
        <c:crosses val="autoZero"/>
        <c:crossBetween val="between"/>
      </c:valAx>
      <c:catAx>
        <c:axId val="414204672"/>
        <c:scaling>
          <c:orientation val="minMax"/>
        </c:scaling>
        <c:delete val="1"/>
        <c:axPos val="b"/>
        <c:tickLblPos val="none"/>
        <c:crossAx val="414206208"/>
        <c:crosses val="autoZero"/>
        <c:auto val="1"/>
        <c:lblAlgn val="ctr"/>
        <c:lblOffset val="100"/>
      </c:catAx>
      <c:valAx>
        <c:axId val="4142062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204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1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5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247831</c:v>
                </c:pt>
                <c:pt idx="1">
                  <c:v>247831</c:v>
                </c:pt>
                <c:pt idx="2">
                  <c:v>80080</c:v>
                </c:pt>
                <c:pt idx="3">
                  <c:v>85957</c:v>
                </c:pt>
                <c:pt idx="4">
                  <c:v>62750</c:v>
                </c:pt>
                <c:pt idx="5">
                  <c:v>19044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216279</c:v>
                </c:pt>
                <c:pt idx="1">
                  <c:v>216279</c:v>
                </c:pt>
                <c:pt idx="2">
                  <c:v>54907</c:v>
                </c:pt>
                <c:pt idx="3">
                  <c:v>69809</c:v>
                </c:pt>
                <c:pt idx="4">
                  <c:v>74015</c:v>
                </c:pt>
                <c:pt idx="5">
                  <c:v>17548</c:v>
                </c:pt>
              </c:numCache>
            </c:numRef>
          </c:val>
        </c:ser>
        <c:dLbls>
          <c:showVal val="1"/>
        </c:dLbls>
        <c:gapWidth val="30"/>
        <c:overlap val="-10"/>
        <c:axId val="414274304"/>
        <c:axId val="414276224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8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888E-2"/>
                  <c:y val="0.1942485307839639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1.845630003110318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5210503053022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0.14588563845773284</c:v>
                </c:pt>
                <c:pt idx="1">
                  <c:v>0.14588563845773284</c:v>
                </c:pt>
                <c:pt idx="2">
                  <c:v>0.45846613364416194</c:v>
                </c:pt>
                <c:pt idx="3">
                  <c:v>0.23131687891246114</c:v>
                </c:pt>
                <c:pt idx="4">
                  <c:v>-0.15219887860568804</c:v>
                </c:pt>
                <c:pt idx="5">
                  <c:v>8.5251880556188736E-2</c:v>
                </c:pt>
              </c:numCache>
            </c:numRef>
          </c:val>
        </c:ser>
        <c:dLbls>
          <c:showVal val="1"/>
        </c:dLbls>
        <c:marker val="1"/>
        <c:axId val="414290304"/>
        <c:axId val="414291840"/>
      </c:lineChart>
      <c:catAx>
        <c:axId val="414274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4276224"/>
        <c:crosses val="autoZero"/>
        <c:auto val="1"/>
        <c:lblAlgn val="ctr"/>
        <c:lblOffset val="100"/>
        <c:tickLblSkip val="1"/>
        <c:tickMarkSkip val="1"/>
      </c:catAx>
      <c:valAx>
        <c:axId val="414276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274304"/>
        <c:crosses val="autoZero"/>
        <c:crossBetween val="between"/>
      </c:valAx>
      <c:catAx>
        <c:axId val="414290304"/>
        <c:scaling>
          <c:orientation val="minMax"/>
        </c:scaling>
        <c:delete val="1"/>
        <c:axPos val="b"/>
        <c:tickLblPos val="none"/>
        <c:crossAx val="414291840"/>
        <c:crosses val="autoZero"/>
        <c:auto val="1"/>
        <c:lblAlgn val="ctr"/>
        <c:lblOffset val="100"/>
      </c:catAx>
      <c:valAx>
        <c:axId val="4142918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290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25802933</c:v>
                </c:pt>
                <c:pt idx="1">
                  <c:v>15792111</c:v>
                </c:pt>
                <c:pt idx="2">
                  <c:v>2257329</c:v>
                </c:pt>
                <c:pt idx="3">
                  <c:v>10202775</c:v>
                </c:pt>
                <c:pt idx="4">
                  <c:v>2945692</c:v>
                </c:pt>
                <c:pt idx="5">
                  <c:v>241885</c:v>
                </c:pt>
                <c:pt idx="6">
                  <c:v>144430</c:v>
                </c:pt>
                <c:pt idx="7">
                  <c:v>10010822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26958432</c:v>
                </c:pt>
                <c:pt idx="1">
                  <c:v>15762799</c:v>
                </c:pt>
                <c:pt idx="2">
                  <c:v>1975208</c:v>
                </c:pt>
                <c:pt idx="3">
                  <c:v>10342259</c:v>
                </c:pt>
                <c:pt idx="4">
                  <c:v>3059134</c:v>
                </c:pt>
                <c:pt idx="5">
                  <c:v>254247</c:v>
                </c:pt>
                <c:pt idx="6">
                  <c:v>131951</c:v>
                </c:pt>
                <c:pt idx="7">
                  <c:v>11195633</c:v>
                </c:pt>
              </c:numCache>
            </c:numRef>
          </c:val>
        </c:ser>
        <c:dLbls>
          <c:showVal val="1"/>
        </c:dLbls>
        <c:gapWidth val="30"/>
        <c:overlap val="-10"/>
        <c:axId val="414434432"/>
        <c:axId val="414436352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2046516142338931E-2"/>
                  <c:y val="0.138317154222666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07E-2"/>
                  <c:y val="0.1996578650121957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383754317612585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29E-2"/>
                  <c:y val="0.1679539018121695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42E-2"/>
                  <c:y val="0.1317494720644328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65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411373847914642E-2"/>
                  <c:y val="0.3114571021657637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407940340277199E-2"/>
                  <c:y val="4.244176338664529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-4.2862248071401154E-2</c:v>
                </c:pt>
                <c:pt idx="1">
                  <c:v>1.8595682150106541E-3</c:v>
                </c:pt>
                <c:pt idx="2">
                  <c:v>0.14283103349115644</c:v>
                </c:pt>
                <c:pt idx="3">
                  <c:v>-1.3486802061329128E-2</c:v>
                </c:pt>
                <c:pt idx="4">
                  <c:v>-3.7083043763365686E-2</c:v>
                </c:pt>
                <c:pt idx="5">
                  <c:v>-4.8622009305911207E-2</c:v>
                </c:pt>
                <c:pt idx="6">
                  <c:v>9.4572985426408351E-2</c:v>
                </c:pt>
                <c:pt idx="7">
                  <c:v>-0.10582795988400118</c:v>
                </c:pt>
              </c:numCache>
            </c:numRef>
          </c:val>
        </c:ser>
        <c:dLbls>
          <c:showVal val="1"/>
        </c:dLbls>
        <c:marker val="1"/>
        <c:axId val="414446336"/>
        <c:axId val="414447872"/>
      </c:lineChart>
      <c:catAx>
        <c:axId val="414434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4436352"/>
        <c:crosses val="autoZero"/>
        <c:auto val="1"/>
        <c:lblAlgn val="ctr"/>
        <c:lblOffset val="100"/>
        <c:tickLblSkip val="1"/>
        <c:tickMarkSkip val="1"/>
      </c:catAx>
      <c:valAx>
        <c:axId val="4144363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434432"/>
        <c:crosses val="autoZero"/>
        <c:crossBetween val="between"/>
      </c:valAx>
      <c:catAx>
        <c:axId val="414446336"/>
        <c:scaling>
          <c:orientation val="minMax"/>
        </c:scaling>
        <c:delete val="1"/>
        <c:axPos val="b"/>
        <c:tickLblPos val="none"/>
        <c:crossAx val="414447872"/>
        <c:crosses val="autoZero"/>
        <c:auto val="1"/>
        <c:lblAlgn val="ctr"/>
        <c:lblOffset val="100"/>
      </c:catAx>
      <c:valAx>
        <c:axId val="4144478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446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44"/>
          <c:y val="0.18802298361353478"/>
          <c:w val="0.630297853754415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36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agosto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63.70402160239275</c:v>
                </c:pt>
                <c:pt idx="1">
                  <c:v>72.83219215609445</c:v>
                </c:pt>
                <c:pt idx="2">
                  <c:v>53.188141452899949</c:v>
                </c:pt>
                <c:pt idx="3">
                  <c:v>66.870091772052959</c:v>
                </c:pt>
                <c:pt idx="4">
                  <c:v>79.913712693917915</c:v>
                </c:pt>
                <c:pt idx="5">
                  <c:v>50.224635037682063</c:v>
                </c:pt>
                <c:pt idx="6">
                  <c:v>67.921867514584548</c:v>
                </c:pt>
                <c:pt idx="7">
                  <c:v>78.925896498971611</c:v>
                </c:pt>
                <c:pt idx="8">
                  <c:v>60.101825579714308</c:v>
                </c:pt>
                <c:pt idx="9">
                  <c:v>59.170950091752864</c:v>
                </c:pt>
                <c:pt idx="10">
                  <c:v>65.744575174001497</c:v>
                </c:pt>
                <c:pt idx="11">
                  <c:v>45.740732784634801</c:v>
                </c:pt>
                <c:pt idx="12">
                  <c:v>40.410610453266194</c:v>
                </c:pt>
                <c:pt idx="13">
                  <c:v>40.410610453266194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13942528"/>
        <c:axId val="413944448"/>
      </c:barChart>
      <c:catAx>
        <c:axId val="413942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102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13944448"/>
        <c:crosses val="autoZero"/>
        <c:auto val="1"/>
        <c:lblAlgn val="ctr"/>
        <c:lblOffset val="100"/>
        <c:tickLblSkip val="1"/>
        <c:tickMarkSkip val="1"/>
      </c:catAx>
      <c:valAx>
        <c:axId val="413944448"/>
        <c:scaling>
          <c:orientation val="minMax"/>
        </c:scaling>
        <c:delete val="1"/>
        <c:axPos val="l"/>
        <c:numFmt formatCode="#,##0.00_)" sourceLinked="1"/>
        <c:tickLblPos val="none"/>
        <c:crossAx val="41394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57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66.870091772052959</c:v>
                </c:pt>
                <c:pt idx="1">
                  <c:v>79.913712693917915</c:v>
                </c:pt>
                <c:pt idx="2">
                  <c:v>77.983723136398979</c:v>
                </c:pt>
                <c:pt idx="3">
                  <c:v>83.794919278197384</c:v>
                </c:pt>
                <c:pt idx="4">
                  <c:v>68.606629896414262</c:v>
                </c:pt>
                <c:pt idx="5">
                  <c:v>82.921552542263825</c:v>
                </c:pt>
                <c:pt idx="6">
                  <c:v>50.224635037682063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67.338912495521484</c:v>
                </c:pt>
                <c:pt idx="1">
                  <c:v>82.252913358295359</c:v>
                </c:pt>
                <c:pt idx="2">
                  <c:v>79.523145445503886</c:v>
                </c:pt>
                <c:pt idx="3">
                  <c:v>85.60946887808241</c:v>
                </c:pt>
                <c:pt idx="4">
                  <c:v>74.695416978914452</c:v>
                </c:pt>
                <c:pt idx="5">
                  <c:v>57.887517146776403</c:v>
                </c:pt>
                <c:pt idx="6">
                  <c:v>50.588805558286488</c:v>
                </c:pt>
              </c:numCache>
            </c:numRef>
          </c:val>
        </c:ser>
        <c:dLbls>
          <c:showVal val="1"/>
        </c:dLbls>
        <c:gapWidth val="30"/>
        <c:overlap val="-10"/>
        <c:axId val="415512064"/>
        <c:axId val="415513984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2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38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7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67E-2"/>
                  <c:y val="3.7143745805163198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84E-2"/>
                  <c:y val="0.268528819552442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41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-6.9621071397567569E-3</c:v>
                </c:pt>
                <c:pt idx="1">
                  <c:v>-2.8439122322486465E-2</c:v>
                </c:pt>
                <c:pt idx="2">
                  <c:v>-1.9358166738510763E-2</c:v>
                </c:pt>
                <c:pt idx="3">
                  <c:v>-2.1195664728035579E-2</c:v>
                </c:pt>
                <c:pt idx="4">
                  <c:v>-8.15148683649356E-2</c:v>
                </c:pt>
                <c:pt idx="5">
                  <c:v>0.43245999533910728</c:v>
                </c:pt>
                <c:pt idx="6">
                  <c:v>-7.1986384455122732E-3</c:v>
                </c:pt>
              </c:numCache>
            </c:numRef>
          </c:val>
        </c:ser>
        <c:dLbls>
          <c:showVal val="1"/>
        </c:dLbls>
        <c:marker val="1"/>
        <c:axId val="415532160"/>
        <c:axId val="415533696"/>
      </c:lineChart>
      <c:catAx>
        <c:axId val="415512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5513984"/>
        <c:crosses val="autoZero"/>
        <c:auto val="1"/>
        <c:lblAlgn val="ctr"/>
        <c:lblOffset val="100"/>
        <c:tickLblSkip val="1"/>
        <c:tickMarkSkip val="1"/>
      </c:catAx>
      <c:valAx>
        <c:axId val="41551398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5512064"/>
        <c:crosses val="autoZero"/>
        <c:crossBetween val="between"/>
      </c:valAx>
      <c:catAx>
        <c:axId val="415532160"/>
        <c:scaling>
          <c:orientation val="minMax"/>
        </c:scaling>
        <c:delete val="1"/>
        <c:axPos val="b"/>
        <c:tickLblPos val="none"/>
        <c:crossAx val="415533696"/>
        <c:crosses val="autoZero"/>
        <c:auto val="1"/>
        <c:lblAlgn val="ctr"/>
        <c:lblOffset val="100"/>
      </c:catAx>
      <c:valAx>
        <c:axId val="4155336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5321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7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67.921867514584548</c:v>
                </c:pt>
                <c:pt idx="1">
                  <c:v>78.925896498971611</c:v>
                </c:pt>
                <c:pt idx="2">
                  <c:v>73.556240542879991</c:v>
                </c:pt>
                <c:pt idx="3">
                  <c:v>87.37173268579555</c:v>
                </c:pt>
                <c:pt idx="4">
                  <c:v>68.180558612405306</c:v>
                </c:pt>
                <c:pt idx="5">
                  <c:v>55.518922244482653</c:v>
                </c:pt>
                <c:pt idx="6">
                  <c:v>60.101825579714308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66.068549960274098</c:v>
                </c:pt>
                <c:pt idx="1">
                  <c:v>80.055201002287177</c:v>
                </c:pt>
                <c:pt idx="2">
                  <c:v>76.444099713442355</c:v>
                </c:pt>
                <c:pt idx="3">
                  <c:v>103.88891093037095</c:v>
                </c:pt>
                <c:pt idx="4">
                  <c:v>66.05212291613941</c:v>
                </c:pt>
                <c:pt idx="5">
                  <c:v>52.814143619416939</c:v>
                </c:pt>
                <c:pt idx="6">
                  <c:v>57.486877911798629</c:v>
                </c:pt>
              </c:numCache>
            </c:numRef>
          </c:val>
        </c:ser>
        <c:dLbls>
          <c:showVal val="1"/>
        </c:dLbls>
        <c:gapWidth val="30"/>
        <c:overlap val="-10"/>
        <c:axId val="415659520"/>
        <c:axId val="415661440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82E-2"/>
                  <c:y val="0.2219444398971959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611848452032E-2"/>
                  <c:y val="0.167656948286869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176969633469E-2"/>
                  <c:y val="0.1440191857514693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7.8717239347160638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0.21804017221340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51897130322327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2241390148476762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2.8051433782409596E-2</c:v>
                </c:pt>
                <c:pt idx="1">
                  <c:v>-1.4106572579629217E-2</c:v>
                </c:pt>
                <c:pt idx="2">
                  <c:v>-3.7777397881429309E-2</c:v>
                </c:pt>
                <c:pt idx="3">
                  <c:v>-0.15898884776687716</c:v>
                </c:pt>
                <c:pt idx="4">
                  <c:v>3.2223577415796179E-2</c:v>
                </c:pt>
                <c:pt idx="5">
                  <c:v>5.1213149351745146E-2</c:v>
                </c:pt>
                <c:pt idx="6">
                  <c:v>4.5487731512011464E-2</c:v>
                </c:pt>
              </c:numCache>
            </c:numRef>
          </c:val>
        </c:ser>
        <c:dLbls>
          <c:showVal val="1"/>
        </c:dLbls>
        <c:marker val="1"/>
        <c:axId val="415671424"/>
        <c:axId val="415672960"/>
      </c:lineChart>
      <c:catAx>
        <c:axId val="415659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5661440"/>
        <c:crosses val="autoZero"/>
        <c:auto val="1"/>
        <c:lblAlgn val="ctr"/>
        <c:lblOffset val="100"/>
        <c:tickLblSkip val="1"/>
        <c:tickMarkSkip val="1"/>
      </c:catAx>
      <c:valAx>
        <c:axId val="41566144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5659520"/>
        <c:crosses val="autoZero"/>
        <c:crossBetween val="between"/>
      </c:valAx>
      <c:catAx>
        <c:axId val="415671424"/>
        <c:scaling>
          <c:orientation val="minMax"/>
        </c:scaling>
        <c:delete val="1"/>
        <c:axPos val="b"/>
        <c:tickLblPos val="none"/>
        <c:crossAx val="415672960"/>
        <c:crosses val="autoZero"/>
        <c:auto val="1"/>
        <c:lblAlgn val="ctr"/>
        <c:lblOffset val="100"/>
      </c:catAx>
      <c:valAx>
        <c:axId val="4156729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671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56"/>
          <c:y val="0.2420770376675889"/>
          <c:w val="0.7159975203095355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09"/>
          <c:y val="3.94977654820177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59.170950091752864</c:v>
                </c:pt>
                <c:pt idx="1">
                  <c:v>65.744575174001497</c:v>
                </c:pt>
                <c:pt idx="2">
                  <c:v>68.245161165981784</c:v>
                </c:pt>
                <c:pt idx="3">
                  <c:v>57.418899328491911</c:v>
                </c:pt>
                <c:pt idx="4">
                  <c:v>27.084083948838046</c:v>
                </c:pt>
                <c:pt idx="5">
                  <c:v>45.740732784634801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59.778285767982979</c:v>
                </c:pt>
                <c:pt idx="1">
                  <c:v>66.312109509921285</c:v>
                </c:pt>
                <c:pt idx="2">
                  <c:v>68.696850848166534</c:v>
                </c:pt>
                <c:pt idx="3">
                  <c:v>60.272891258283686</c:v>
                </c:pt>
                <c:pt idx="4">
                  <c:v>21.552824680010215</c:v>
                </c:pt>
                <c:pt idx="5">
                  <c:v>47.69807230752356</c:v>
                </c:pt>
              </c:numCache>
            </c:numRef>
          </c:val>
        </c:ser>
        <c:dLbls>
          <c:showVal val="1"/>
        </c:dLbls>
        <c:gapWidth val="30"/>
        <c:overlap val="-10"/>
        <c:axId val="415605504"/>
        <c:axId val="41560742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8004E-2"/>
                  <c:y val="-2.5668309132876083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7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3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245E-2"/>
                  <c:y val="1.0214939348797629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-1.0159804156769647E-2</c:v>
                </c:pt>
                <c:pt idx="1">
                  <c:v>-8.5585323723545992E-3</c:v>
                </c:pt>
                <c:pt idx="2">
                  <c:v>-6.5751148212466193E-3</c:v>
                </c:pt>
                <c:pt idx="3">
                  <c:v>-4.7351170156442968E-2</c:v>
                </c:pt>
                <c:pt idx="4">
                  <c:v>0.25663732484948754</c:v>
                </c:pt>
                <c:pt idx="5">
                  <c:v>-4.1036029931549756E-2</c:v>
                </c:pt>
              </c:numCache>
            </c:numRef>
          </c:val>
        </c:ser>
        <c:dLbls>
          <c:showVal val="1"/>
        </c:dLbls>
        <c:marker val="1"/>
        <c:axId val="415695232"/>
        <c:axId val="415696768"/>
      </c:lineChart>
      <c:catAx>
        <c:axId val="415605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4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5607424"/>
        <c:crosses val="autoZero"/>
        <c:auto val="1"/>
        <c:lblAlgn val="ctr"/>
        <c:lblOffset val="100"/>
        <c:tickLblSkip val="1"/>
        <c:tickMarkSkip val="1"/>
      </c:catAx>
      <c:valAx>
        <c:axId val="41560742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5605504"/>
        <c:crosses val="autoZero"/>
        <c:crossBetween val="between"/>
      </c:valAx>
      <c:catAx>
        <c:axId val="415695232"/>
        <c:scaling>
          <c:orientation val="minMax"/>
        </c:scaling>
        <c:delete val="1"/>
        <c:axPos val="b"/>
        <c:tickLblPos val="none"/>
        <c:crossAx val="415696768"/>
        <c:crosses val="autoZero"/>
        <c:auto val="1"/>
        <c:lblAlgn val="ctr"/>
        <c:lblOffset val="100"/>
      </c:catAx>
      <c:valAx>
        <c:axId val="415696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695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02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46"/>
          <c:y val="8.107780706205923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6117864684793832"/>
          <c:w val="0.90468819022231306"/>
          <c:h val="0.4447014913156646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40.410610453266194</c:v>
                </c:pt>
                <c:pt idx="1">
                  <c:v>40.410610453266194</c:v>
                </c:pt>
                <c:pt idx="2">
                  <c:v>68.245161165981784</c:v>
                </c:pt>
                <c:pt idx="3">
                  <c:v>43.925534524344876</c:v>
                </c:pt>
                <c:pt idx="4">
                  <c:v>53.025181679905359</c:v>
                </c:pt>
                <c:pt idx="5">
                  <c:v>47.017578510764366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45.917840908849648</c:v>
                </c:pt>
                <c:pt idx="1">
                  <c:v>45.917840908849648</c:v>
                </c:pt>
                <c:pt idx="2">
                  <c:v>68.696850848166534</c:v>
                </c:pt>
                <c:pt idx="3">
                  <c:v>49.531006101887328</c:v>
                </c:pt>
                <c:pt idx="4">
                  <c:v>45.191168748702545</c:v>
                </c:pt>
                <c:pt idx="5">
                  <c:v>37.744128022025293</c:v>
                </c:pt>
              </c:numCache>
            </c:numRef>
          </c:val>
        </c:ser>
        <c:dLbls>
          <c:showVal val="1"/>
        </c:dLbls>
        <c:gapWidth val="30"/>
        <c:overlap val="-10"/>
        <c:axId val="415744000"/>
        <c:axId val="415745920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337E-2"/>
                  <c:y val="3.73054823448524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6044E-2"/>
                  <c:y val="3.73054823448524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4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0.321990276163504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565418385704916E-2"/>
                  <c:y val="0.2685291469543442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2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-0.11993661606423778</c:v>
                </c:pt>
                <c:pt idx="1">
                  <c:v>-0.11993661606423778</c:v>
                </c:pt>
                <c:pt idx="2">
                  <c:v>-6.5751148212466193E-3</c:v>
                </c:pt>
                <c:pt idx="3">
                  <c:v>-0.11317096135725091</c:v>
                </c:pt>
                <c:pt idx="4">
                  <c:v>0.17335274010650004</c:v>
                </c:pt>
                <c:pt idx="5">
                  <c:v>0.24569253483158016</c:v>
                </c:pt>
              </c:numCache>
            </c:numRef>
          </c:val>
        </c:ser>
        <c:dLbls>
          <c:showVal val="1"/>
        </c:dLbls>
        <c:marker val="1"/>
        <c:axId val="415747456"/>
        <c:axId val="415753344"/>
      </c:lineChart>
      <c:catAx>
        <c:axId val="415744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5745920"/>
        <c:crosses val="autoZero"/>
        <c:auto val="1"/>
        <c:lblAlgn val="ctr"/>
        <c:lblOffset val="100"/>
        <c:tickLblSkip val="1"/>
        <c:tickMarkSkip val="1"/>
      </c:catAx>
      <c:valAx>
        <c:axId val="41574592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5744000"/>
        <c:crosses val="autoZero"/>
        <c:crossBetween val="between"/>
      </c:valAx>
      <c:catAx>
        <c:axId val="415747456"/>
        <c:scaling>
          <c:orientation val="minMax"/>
        </c:scaling>
        <c:delete val="1"/>
        <c:axPos val="b"/>
        <c:tickLblPos val="none"/>
        <c:crossAx val="415753344"/>
        <c:crosses val="autoZero"/>
        <c:auto val="1"/>
        <c:lblAlgn val="ctr"/>
        <c:lblOffset val="100"/>
      </c:catAx>
      <c:valAx>
        <c:axId val="4157533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747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82E-2"/>
          <c:y val="0.34030627545126096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63.70402160239275</c:v>
                </c:pt>
                <c:pt idx="1">
                  <c:v>72.83219215609445</c:v>
                </c:pt>
                <c:pt idx="2">
                  <c:v>68.707345714071778</c:v>
                </c:pt>
                <c:pt idx="3">
                  <c:v>78.014879355276875</c:v>
                </c:pt>
                <c:pt idx="4">
                  <c:v>64.241349410034388</c:v>
                </c:pt>
                <c:pt idx="5">
                  <c:v>48.408949906938581</c:v>
                </c:pt>
                <c:pt idx="6">
                  <c:v>61.606906730137602</c:v>
                </c:pt>
                <c:pt idx="7">
                  <c:v>53.188141452899949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63.789546613562408</c:v>
                </c:pt>
                <c:pt idx="1">
                  <c:v>74.742292751792348</c:v>
                </c:pt>
                <c:pt idx="2">
                  <c:v>71.001738011405806</c:v>
                </c:pt>
                <c:pt idx="3">
                  <c:v>80.174986712774526</c:v>
                </c:pt>
                <c:pt idx="4">
                  <c:v>66.139290725554503</c:v>
                </c:pt>
                <c:pt idx="5">
                  <c:v>47.728795868524152</c:v>
                </c:pt>
                <c:pt idx="6">
                  <c:v>52.774700332364105</c:v>
                </c:pt>
                <c:pt idx="7">
                  <c:v>52.879457853487452</c:v>
                </c:pt>
              </c:numCache>
            </c:numRef>
          </c:val>
        </c:ser>
        <c:dLbls>
          <c:showVal val="1"/>
        </c:dLbls>
        <c:gapWidth val="30"/>
        <c:overlap val="-10"/>
        <c:axId val="415969280"/>
        <c:axId val="415971200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943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01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514925525444643E-2"/>
                  <c:y val="8.17694822486419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09E-2"/>
                  <c:y val="0.3496059714700077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292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-1.3407370911062699E-3</c:v>
                </c:pt>
                <c:pt idx="1">
                  <c:v>-2.5555820210667712E-2</c:v>
                </c:pt>
                <c:pt idx="2">
                  <c:v>-3.2314593439465633E-2</c:v>
                </c:pt>
                <c:pt idx="3">
                  <c:v>-2.6942409921889898E-2</c:v>
                </c:pt>
                <c:pt idx="4">
                  <c:v>-2.8696124417112889E-2</c:v>
                </c:pt>
                <c:pt idx="5">
                  <c:v>1.4250391740198376E-2</c:v>
                </c:pt>
                <c:pt idx="6">
                  <c:v>0.16735682708097044</c:v>
                </c:pt>
                <c:pt idx="7">
                  <c:v>5.8374955406645945E-3</c:v>
                </c:pt>
              </c:numCache>
            </c:numRef>
          </c:val>
        </c:ser>
        <c:dLbls>
          <c:showVal val="1"/>
        </c:dLbls>
        <c:marker val="1"/>
        <c:axId val="415972736"/>
        <c:axId val="415982720"/>
      </c:lineChart>
      <c:catAx>
        <c:axId val="415969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4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5971200"/>
        <c:crosses val="autoZero"/>
        <c:auto val="1"/>
        <c:lblAlgn val="ctr"/>
        <c:lblOffset val="100"/>
        <c:tickLblSkip val="1"/>
        <c:tickMarkSkip val="1"/>
      </c:catAx>
      <c:valAx>
        <c:axId val="41597120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5969280"/>
        <c:crosses val="autoZero"/>
        <c:crossBetween val="between"/>
      </c:valAx>
      <c:catAx>
        <c:axId val="415972736"/>
        <c:scaling>
          <c:orientation val="minMax"/>
        </c:scaling>
        <c:delete val="1"/>
        <c:axPos val="b"/>
        <c:tickLblPos val="none"/>
        <c:crossAx val="415982720"/>
        <c:crosses val="autoZero"/>
        <c:auto val="1"/>
        <c:lblAlgn val="ctr"/>
        <c:lblOffset val="100"/>
      </c:catAx>
      <c:valAx>
        <c:axId val="4159827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972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12"/>
          <c:y val="0.17554897113952334"/>
          <c:w val="0.672747904956672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agosto 2012</c:v>
            </c:pt>
          </c:strCache>
        </c:strRef>
      </c:tx>
      <c:layout>
        <c:manualLayout>
          <c:xMode val="edge"/>
          <c:yMode val="edge"/>
          <c:x val="0.39914716588663635"/>
          <c:y val="0.1304126804996285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7.820893111152265</c:v>
                </c:pt>
                <c:pt idx="1">
                  <c:v>7.3943385386451208</c:v>
                </c:pt>
                <c:pt idx="2">
                  <c:v>8.6038513899106857</c:v>
                </c:pt>
                <c:pt idx="3">
                  <c:v>8.2958149441705871</c:v>
                </c:pt>
                <c:pt idx="4">
                  <c:v>7.9587517340715941</c:v>
                </c:pt>
                <c:pt idx="5">
                  <c:v>9.076324993499794</c:v>
                </c:pt>
                <c:pt idx="6">
                  <c:v>8.4968161655360408</c:v>
                </c:pt>
                <c:pt idx="7">
                  <c:v>8.4002973861324151</c:v>
                </c:pt>
                <c:pt idx="8">
                  <c:v>8.5889129735840442</c:v>
                </c:pt>
                <c:pt idx="9">
                  <c:v>7.6981870185190449</c:v>
                </c:pt>
                <c:pt idx="10">
                  <c:v>7.5725370672602814</c:v>
                </c:pt>
                <c:pt idx="11">
                  <c:v>8.0924975794264817</c:v>
                </c:pt>
                <c:pt idx="12">
                  <c:v>2.2485936706104375</c:v>
                </c:pt>
                <c:pt idx="13">
                  <c:v>2.2485936706104375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16000256"/>
        <c:axId val="416002432"/>
      </c:barChart>
      <c:catAx>
        <c:axId val="41600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733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6002432"/>
        <c:crosses val="autoZero"/>
        <c:auto val="1"/>
        <c:lblAlgn val="ctr"/>
        <c:lblOffset val="100"/>
        <c:tickLblSkip val="1"/>
        <c:tickMarkSkip val="1"/>
      </c:catAx>
      <c:valAx>
        <c:axId val="416002432"/>
        <c:scaling>
          <c:orientation val="minMax"/>
        </c:scaling>
        <c:delete val="1"/>
        <c:axPos val="l"/>
        <c:numFmt formatCode="#,##0.00_)" sourceLinked="1"/>
        <c:tickLblPos val="none"/>
        <c:crossAx val="41600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9465058031987196"/>
          <c:w val="0.90468819022231306"/>
          <c:h val="0.54681290618298473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1185934</c:v>
                </c:pt>
                <c:pt idx="1">
                  <c:v>828253</c:v>
                </c:pt>
                <c:pt idx="2">
                  <c:v>143391</c:v>
                </c:pt>
                <c:pt idx="3">
                  <c:v>543258</c:v>
                </c:pt>
                <c:pt idx="4">
                  <c:v>128228</c:v>
                </c:pt>
                <c:pt idx="5">
                  <c:v>13376</c:v>
                </c:pt>
                <c:pt idx="6">
                  <c:v>357681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1230349</c:v>
                </c:pt>
                <c:pt idx="1">
                  <c:v>824351</c:v>
                </c:pt>
                <c:pt idx="2">
                  <c:v>118320</c:v>
                </c:pt>
                <c:pt idx="3">
                  <c:v>568075</c:v>
                </c:pt>
                <c:pt idx="4">
                  <c:v>127371</c:v>
                </c:pt>
                <c:pt idx="5">
                  <c:v>10585</c:v>
                </c:pt>
                <c:pt idx="6">
                  <c:v>405998</c:v>
                </c:pt>
              </c:numCache>
            </c:numRef>
          </c:val>
        </c:ser>
        <c:dLbls>
          <c:showVal val="1"/>
        </c:dLbls>
        <c:gapWidth val="30"/>
        <c:overlap val="-10"/>
        <c:axId val="412418816"/>
        <c:axId val="412420736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38784356737112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62E-2"/>
                  <c:y val="0.1884469690768904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570150208835999E-2"/>
                  <c:y val="0.4336500401067330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0.1242964951626369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53E-2"/>
                  <c:y val="0.166090984988622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972193756445726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339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-3.6099513227547633E-2</c:v>
                </c:pt>
                <c:pt idx="1">
                  <c:v>4.7334205938975027E-3</c:v>
                </c:pt>
                <c:pt idx="2">
                  <c:v>0.21189148073022313</c:v>
                </c:pt>
                <c:pt idx="3">
                  <c:v>-4.3686132993002683E-2</c:v>
                </c:pt>
                <c:pt idx="4">
                  <c:v>6.7283761609785589E-3</c:v>
                </c:pt>
                <c:pt idx="5">
                  <c:v>0.26367501180916392</c:v>
                </c:pt>
                <c:pt idx="6">
                  <c:v>-0.11900797540874586</c:v>
                </c:pt>
              </c:numCache>
            </c:numRef>
          </c:val>
        </c:ser>
        <c:dLbls>
          <c:showVal val="1"/>
        </c:dLbls>
        <c:marker val="1"/>
        <c:axId val="412430720"/>
        <c:axId val="412432256"/>
      </c:lineChart>
      <c:catAx>
        <c:axId val="412418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420736"/>
        <c:crosses val="autoZero"/>
        <c:auto val="1"/>
        <c:lblAlgn val="ctr"/>
        <c:lblOffset val="100"/>
        <c:tickLblSkip val="1"/>
        <c:tickMarkSkip val="1"/>
      </c:catAx>
      <c:valAx>
        <c:axId val="4124207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2418816"/>
        <c:crosses val="autoZero"/>
        <c:crossBetween val="between"/>
      </c:valAx>
      <c:catAx>
        <c:axId val="412430720"/>
        <c:scaling>
          <c:orientation val="minMax"/>
        </c:scaling>
        <c:delete val="1"/>
        <c:axPos val="b"/>
        <c:tickLblPos val="none"/>
        <c:crossAx val="412432256"/>
        <c:crosses val="autoZero"/>
        <c:auto val="1"/>
        <c:lblAlgn val="ctr"/>
        <c:lblOffset val="100"/>
      </c:catAx>
      <c:valAx>
        <c:axId val="4124322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43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92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74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6152859539602298E-2"/>
          <c:y val="0.34064367213973518"/>
          <c:w val="0.94037089163352761"/>
          <c:h val="0.4594948188648980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8.2958149441705871</c:v>
                </c:pt>
                <c:pt idx="1">
                  <c:v>7.9587517340715941</c:v>
                </c:pt>
                <c:pt idx="2">
                  <c:v>7.6247742187445517</c:v>
                </c:pt>
                <c:pt idx="3">
                  <c:v>7.9560982074815279</c:v>
                </c:pt>
                <c:pt idx="4">
                  <c:v>8.3696150606731763</c:v>
                </c:pt>
                <c:pt idx="5">
                  <c:v>7.7080592105263159</c:v>
                </c:pt>
                <c:pt idx="6">
                  <c:v>9.076324993499794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8.3209032559054386</c:v>
                </c:pt>
                <c:pt idx="1">
                  <c:v>8.0245769095931223</c:v>
                </c:pt>
                <c:pt idx="2">
                  <c:v>7.4604969574036515</c:v>
                </c:pt>
                <c:pt idx="3">
                  <c:v>7.9739981516525109</c:v>
                </c:pt>
                <c:pt idx="4">
                  <c:v>8.8115269566855883</c:v>
                </c:pt>
                <c:pt idx="5">
                  <c:v>7.5748700991969766</c:v>
                </c:pt>
                <c:pt idx="6">
                  <c:v>8.9225735102143364</c:v>
                </c:pt>
              </c:numCache>
            </c:numRef>
          </c:val>
        </c:ser>
        <c:dLbls>
          <c:showVal val="1"/>
        </c:dLbls>
        <c:gapWidth val="30"/>
        <c:overlap val="-10"/>
        <c:axId val="416943488"/>
        <c:axId val="41694976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4647633702751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67E-2"/>
                  <c:y val="7.44004452665869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218999132384816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69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62E-2"/>
                  <c:y val="0.1784012965115329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-2.5088311734851487E-2</c:v>
                </c:pt>
                <c:pt idx="1">
                  <c:v>-6.5825175521528223E-2</c:v>
                </c:pt>
                <c:pt idx="2">
                  <c:v>0.16427726134090026</c:v>
                </c:pt>
                <c:pt idx="3">
                  <c:v>-1.7899944170983062E-2</c:v>
                </c:pt>
                <c:pt idx="4">
                  <c:v>-0.44191189601241199</c:v>
                </c:pt>
                <c:pt idx="5">
                  <c:v>0.1331891113293393</c:v>
                </c:pt>
                <c:pt idx="6">
                  <c:v>0.15375148328545762</c:v>
                </c:pt>
              </c:numCache>
            </c:numRef>
          </c:val>
        </c:ser>
        <c:dLbls>
          <c:showVal val="1"/>
        </c:dLbls>
        <c:marker val="1"/>
        <c:axId val="416951296"/>
        <c:axId val="416961280"/>
      </c:lineChart>
      <c:catAx>
        <c:axId val="416943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6949760"/>
        <c:crosses val="autoZero"/>
        <c:auto val="1"/>
        <c:lblAlgn val="ctr"/>
        <c:lblOffset val="100"/>
        <c:tickLblSkip val="1"/>
        <c:tickMarkSkip val="1"/>
      </c:catAx>
      <c:valAx>
        <c:axId val="4169497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6943488"/>
        <c:crosses val="autoZero"/>
        <c:crossBetween val="between"/>
      </c:valAx>
      <c:catAx>
        <c:axId val="416951296"/>
        <c:scaling>
          <c:orientation val="minMax"/>
        </c:scaling>
        <c:delete val="1"/>
        <c:axPos val="b"/>
        <c:tickLblPos val="none"/>
        <c:crossAx val="416961280"/>
        <c:crosses val="autoZero"/>
        <c:auto val="1"/>
        <c:lblAlgn val="ctr"/>
        <c:lblOffset val="100"/>
      </c:catAx>
      <c:valAx>
        <c:axId val="41696128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69512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8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92"/>
          <c:y val="3.94977654820179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33"/>
          <c:w val="0.9418941497647535"/>
          <c:h val="0.4137567731268523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8.4968161655360408</c:v>
                </c:pt>
                <c:pt idx="1">
                  <c:v>8.4002973861324151</c:v>
                </c:pt>
                <c:pt idx="2">
                  <c:v>7.5884558359890253</c:v>
                </c:pt>
                <c:pt idx="3">
                  <c:v>8.7637477619044013</c:v>
                </c:pt>
                <c:pt idx="4">
                  <c:v>8.2160026841562885</c:v>
                </c:pt>
                <c:pt idx="5">
                  <c:v>6.16573230553609</c:v>
                </c:pt>
                <c:pt idx="6">
                  <c:v>8.5889129735840442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8.4607791210522176</c:v>
                </c:pt>
                <c:pt idx="1">
                  <c:v>8.35753859791682</c:v>
                </c:pt>
                <c:pt idx="2">
                  <c:v>7.7476357650378782</c:v>
                </c:pt>
                <c:pt idx="3">
                  <c:v>8.9072038702849792</c:v>
                </c:pt>
                <c:pt idx="4">
                  <c:v>7.8476080388039824</c:v>
                </c:pt>
                <c:pt idx="5">
                  <c:v>5.3240477106579451</c:v>
                </c:pt>
                <c:pt idx="6">
                  <c:v>8.5510337383410366</c:v>
                </c:pt>
              </c:numCache>
            </c:numRef>
          </c:val>
        </c:ser>
        <c:dLbls>
          <c:showVal val="1"/>
        </c:dLbls>
        <c:gapWidth val="30"/>
        <c:overlap val="-10"/>
        <c:axId val="417004544"/>
        <c:axId val="417014912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78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286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7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16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16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6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41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3.6037044483823166E-2</c:v>
                </c:pt>
                <c:pt idx="1">
                  <c:v>4.2758788215595089E-2</c:v>
                </c:pt>
                <c:pt idx="2">
                  <c:v>-0.15917992904885292</c:v>
                </c:pt>
                <c:pt idx="3">
                  <c:v>-0.14345610838057787</c:v>
                </c:pt>
                <c:pt idx="4">
                  <c:v>0.36839464535230615</c:v>
                </c:pt>
                <c:pt idx="5">
                  <c:v>0.84168459487814484</c:v>
                </c:pt>
                <c:pt idx="6">
                  <c:v>3.7879235243007514E-2</c:v>
                </c:pt>
              </c:numCache>
            </c:numRef>
          </c:val>
        </c:ser>
        <c:dLbls>
          <c:showVal val="1"/>
        </c:dLbls>
        <c:marker val="1"/>
        <c:axId val="417016448"/>
        <c:axId val="417038720"/>
      </c:lineChart>
      <c:catAx>
        <c:axId val="4170045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7014912"/>
        <c:crosses val="autoZero"/>
        <c:auto val="1"/>
        <c:lblAlgn val="ctr"/>
        <c:lblOffset val="100"/>
        <c:tickLblSkip val="1"/>
        <c:tickMarkSkip val="1"/>
      </c:catAx>
      <c:valAx>
        <c:axId val="41701491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7004544"/>
        <c:crosses val="autoZero"/>
        <c:crossBetween val="between"/>
      </c:valAx>
      <c:catAx>
        <c:axId val="417016448"/>
        <c:scaling>
          <c:orientation val="minMax"/>
        </c:scaling>
        <c:delete val="1"/>
        <c:axPos val="b"/>
        <c:tickLblPos val="none"/>
        <c:crossAx val="417038720"/>
        <c:crosses val="autoZero"/>
        <c:auto val="1"/>
        <c:lblAlgn val="ctr"/>
        <c:lblOffset val="100"/>
      </c:catAx>
      <c:valAx>
        <c:axId val="41703872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7016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13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23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3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7.6981870185190449</c:v>
                </c:pt>
                <c:pt idx="1">
                  <c:v>7.5725370672602814</c:v>
                </c:pt>
                <c:pt idx="2">
                  <c:v>7.7379717488467694</c:v>
                </c:pt>
                <c:pt idx="3">
                  <c:v>7.484301535307619</c:v>
                </c:pt>
                <c:pt idx="4">
                  <c:v>2.6574237737516571</c:v>
                </c:pt>
                <c:pt idx="5">
                  <c:v>8.0924975794264817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7.4184614699367923</c:v>
                </c:pt>
                <c:pt idx="1">
                  <c:v>7.2670760398243495</c:v>
                </c:pt>
                <c:pt idx="2">
                  <c:v>7.3757142011795418</c:v>
                </c:pt>
                <c:pt idx="3">
                  <c:v>7.5633674951581664</c:v>
                </c:pt>
                <c:pt idx="4">
                  <c:v>2.1011904761904763</c:v>
                </c:pt>
                <c:pt idx="5">
                  <c:v>7.8381602663978249</c:v>
                </c:pt>
              </c:numCache>
            </c:numRef>
          </c:val>
        </c:ser>
        <c:dLbls>
          <c:showVal val="1"/>
        </c:dLbls>
        <c:gapWidth val="30"/>
        <c:overlap val="-10"/>
        <c:axId val="417081600"/>
        <c:axId val="417100160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55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6.263198389182644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176243717976004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56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0.27972554858225251</c:v>
                </c:pt>
                <c:pt idx="1">
                  <c:v>0.30546102743593195</c:v>
                </c:pt>
                <c:pt idx="2">
                  <c:v>0.36225754766722762</c:v>
                </c:pt>
                <c:pt idx="3">
                  <c:v>-7.9065959850547429E-2</c:v>
                </c:pt>
                <c:pt idx="4">
                  <c:v>0.55623329756118078</c:v>
                </c:pt>
                <c:pt idx="5">
                  <c:v>0.25433731302865681</c:v>
                </c:pt>
              </c:numCache>
            </c:numRef>
          </c:val>
        </c:ser>
        <c:dLbls>
          <c:showVal val="1"/>
        </c:dLbls>
        <c:marker val="1"/>
        <c:axId val="417101696"/>
        <c:axId val="417103232"/>
      </c:lineChart>
      <c:catAx>
        <c:axId val="4170816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7100160"/>
        <c:crosses val="autoZero"/>
        <c:auto val="1"/>
        <c:lblAlgn val="ctr"/>
        <c:lblOffset val="100"/>
        <c:tickLblSkip val="1"/>
        <c:tickMarkSkip val="1"/>
      </c:catAx>
      <c:valAx>
        <c:axId val="4171001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7081600"/>
        <c:crosses val="autoZero"/>
        <c:crossBetween val="between"/>
      </c:valAx>
      <c:catAx>
        <c:axId val="417101696"/>
        <c:scaling>
          <c:orientation val="minMax"/>
        </c:scaling>
        <c:delete val="1"/>
        <c:axPos val="b"/>
        <c:tickLblPos val="none"/>
        <c:crossAx val="417103232"/>
        <c:crosses val="autoZero"/>
        <c:auto val="1"/>
        <c:lblAlgn val="ctr"/>
        <c:lblOffset val="100"/>
      </c:catAx>
      <c:valAx>
        <c:axId val="41710323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7101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75"/>
          <c:y val="0.28781508340563494"/>
          <c:w val="0.7071406652665758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3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483838224374E-2"/>
          <c:y val="0.24475453042382186"/>
          <c:w val="0.90468819022231306"/>
          <c:h val="0.6008669602370387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2.2485936706104375</c:v>
                </c:pt>
                <c:pt idx="1">
                  <c:v>2.2485936706104375</c:v>
                </c:pt>
                <c:pt idx="2">
                  <c:v>2.0018498612604056</c:v>
                </c:pt>
                <c:pt idx="3">
                  <c:v>2.3695933838731911</c:v>
                </c:pt>
                <c:pt idx="4">
                  <c:v>2.1958986562150056</c:v>
                </c:pt>
                <c:pt idx="5">
                  <c:v>3.5516598284222307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2.1512806485303626</c:v>
                </c:pt>
                <c:pt idx="1">
                  <c:v>2.1512806485303626</c:v>
                </c:pt>
                <c:pt idx="2">
                  <c:v>1.8109168865435357</c:v>
                </c:pt>
                <c:pt idx="3">
                  <c:v>2.3247968562674837</c:v>
                </c:pt>
                <c:pt idx="4">
                  <c:v>2.1642445685546363</c:v>
                </c:pt>
                <c:pt idx="5">
                  <c:v>2.9305277221108885</c:v>
                </c:pt>
              </c:numCache>
            </c:numRef>
          </c:val>
        </c:ser>
        <c:dLbls>
          <c:showVal val="1"/>
        </c:dLbls>
        <c:gapWidth val="30"/>
        <c:overlap val="-10"/>
        <c:axId val="417162752"/>
        <c:axId val="417164672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144249579886E-2"/>
                  <c:y val="4.44173064645505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4.44173064645505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0.123573591762568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45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8.284577733396634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0.4847443809648536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9.7313022080074862E-2</c:v>
                </c:pt>
                <c:pt idx="1">
                  <c:v>9.7313022080074862E-2</c:v>
                </c:pt>
                <c:pt idx="2">
                  <c:v>0.19093297471686999</c:v>
                </c:pt>
                <c:pt idx="3">
                  <c:v>4.4796527605707404E-2</c:v>
                </c:pt>
                <c:pt idx="4">
                  <c:v>3.1654087660369257E-2</c:v>
                </c:pt>
                <c:pt idx="5">
                  <c:v>0.62113210631134219</c:v>
                </c:pt>
              </c:numCache>
            </c:numRef>
          </c:val>
        </c:ser>
        <c:dLbls>
          <c:showVal val="1"/>
        </c:dLbls>
        <c:marker val="1"/>
        <c:axId val="417178752"/>
        <c:axId val="417180288"/>
      </c:lineChart>
      <c:catAx>
        <c:axId val="417162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7164672"/>
        <c:crosses val="autoZero"/>
        <c:auto val="1"/>
        <c:lblAlgn val="ctr"/>
        <c:lblOffset val="100"/>
        <c:tickLblSkip val="1"/>
        <c:tickMarkSkip val="1"/>
      </c:catAx>
      <c:valAx>
        <c:axId val="4171646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7162752"/>
        <c:crosses val="autoZero"/>
        <c:crossBetween val="between"/>
      </c:valAx>
      <c:catAx>
        <c:axId val="417178752"/>
        <c:scaling>
          <c:orientation val="minMax"/>
        </c:scaling>
        <c:delete val="1"/>
        <c:axPos val="b"/>
        <c:tickLblPos val="none"/>
        <c:crossAx val="417180288"/>
        <c:crosses val="autoZero"/>
        <c:auto val="1"/>
        <c:lblAlgn val="ctr"/>
        <c:lblOffset val="100"/>
      </c:catAx>
      <c:valAx>
        <c:axId val="41718028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7178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8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76"/>
          <c:w val="0.90468819022231306"/>
          <c:h val="0.5052328646029424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7.820893111152265</c:v>
                </c:pt>
                <c:pt idx="1">
                  <c:v>7.3943385386451208</c:v>
                </c:pt>
                <c:pt idx="2">
                  <c:v>6.9958254304734275</c:v>
                </c:pt>
                <c:pt idx="3">
                  <c:v>7.7805260645363994</c:v>
                </c:pt>
                <c:pt idx="4">
                  <c:v>7.2010189064845278</c:v>
                </c:pt>
                <c:pt idx="5">
                  <c:v>3.5070028417328771</c:v>
                </c:pt>
                <c:pt idx="6">
                  <c:v>6.1005279831045405</c:v>
                </c:pt>
                <c:pt idx="7">
                  <c:v>8.6038513899106857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7.810746427447679</c:v>
                </c:pt>
                <c:pt idx="1">
                  <c:v>7.3887023551994151</c:v>
                </c:pt>
                <c:pt idx="2">
                  <c:v>7.2207262371731362</c:v>
                </c:pt>
                <c:pt idx="3">
                  <c:v>7.7261989427728759</c:v>
                </c:pt>
                <c:pt idx="4">
                  <c:v>7.3230048139645669</c:v>
                </c:pt>
                <c:pt idx="5">
                  <c:v>3.2452230518858896</c:v>
                </c:pt>
                <c:pt idx="6">
                  <c:v>5.2499005331423572</c:v>
                </c:pt>
                <c:pt idx="7">
                  <c:v>8.493836910861102</c:v>
                </c:pt>
              </c:numCache>
            </c:numRef>
          </c:val>
        </c:ser>
        <c:dLbls>
          <c:showVal val="1"/>
        </c:dLbls>
        <c:gapWidth val="30"/>
        <c:overlap val="-10"/>
        <c:axId val="417318400"/>
        <c:axId val="417320320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02E-2"/>
                  <c:y val="9.30466384009691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84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2.790806554586083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96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221864646426E-2"/>
                  <c:y val="0.2269491053743023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905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59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1.0146683704586046E-2</c:v>
                </c:pt>
                <c:pt idx="1">
                  <c:v>5.6361834457057114E-3</c:v>
                </c:pt>
                <c:pt idx="2">
                  <c:v>-0.22490080669970869</c:v>
                </c:pt>
                <c:pt idx="3">
                  <c:v>5.43271217635235E-2</c:v>
                </c:pt>
                <c:pt idx="4">
                  <c:v>-0.12198590748003912</c:v>
                </c:pt>
                <c:pt idx="5">
                  <c:v>0.26177978984698758</c:v>
                </c:pt>
                <c:pt idx="6">
                  <c:v>0.85062744996218331</c:v>
                </c:pt>
                <c:pt idx="7">
                  <c:v>0.11001447904958361</c:v>
                </c:pt>
              </c:numCache>
            </c:numRef>
          </c:val>
        </c:ser>
        <c:dLbls>
          <c:showVal val="1"/>
        </c:dLbls>
        <c:marker val="1"/>
        <c:axId val="417326208"/>
        <c:axId val="417327744"/>
      </c:lineChart>
      <c:catAx>
        <c:axId val="417318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00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7320320"/>
        <c:crosses val="autoZero"/>
        <c:auto val="1"/>
        <c:lblAlgn val="ctr"/>
        <c:lblOffset val="100"/>
        <c:tickLblSkip val="1"/>
        <c:tickMarkSkip val="1"/>
      </c:catAx>
      <c:valAx>
        <c:axId val="41732032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7318400"/>
        <c:crosses val="autoZero"/>
        <c:crossBetween val="between"/>
      </c:valAx>
      <c:catAx>
        <c:axId val="417326208"/>
        <c:scaling>
          <c:orientation val="minMax"/>
        </c:scaling>
        <c:delete val="1"/>
        <c:axPos val="b"/>
        <c:tickLblPos val="none"/>
        <c:crossAx val="417327744"/>
        <c:crosses val="autoZero"/>
        <c:auto val="1"/>
        <c:lblAlgn val="ctr"/>
        <c:lblOffset val="100"/>
      </c:catAx>
      <c:valAx>
        <c:axId val="41732774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7326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54"/>
          <c:y val="0.1433889045628269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419680256"/>
        <c:axId val="419682944"/>
      </c:barChart>
      <c:catAx>
        <c:axId val="41968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9682944"/>
        <c:crosses val="autoZero"/>
        <c:auto val="1"/>
        <c:lblAlgn val="ctr"/>
        <c:lblOffset val="100"/>
        <c:tickLblSkip val="1"/>
        <c:tickMarkSkip val="1"/>
      </c:catAx>
      <c:valAx>
        <c:axId val="419682944"/>
        <c:scaling>
          <c:orientation val="minMax"/>
        </c:scaling>
        <c:delete val="1"/>
        <c:axPos val="l"/>
        <c:numFmt formatCode="#,##0_)" sourceLinked="1"/>
        <c:tickLblPos val="none"/>
        <c:crossAx val="41968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883"/>
          <c:y val="0.1466462335530545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18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164800</c:v>
                </c:pt>
                <c:pt idx="1">
                  <c:v>88633</c:v>
                </c:pt>
                <c:pt idx="2">
                  <c:v>76167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951</c:v>
                </c:pt>
                <c:pt idx="7">
                  <c:v>561</c:v>
                </c:pt>
                <c:pt idx="8">
                  <c:v>390</c:v>
                </c:pt>
                <c:pt idx="9">
                  <c:v>28105</c:v>
                </c:pt>
                <c:pt idx="10">
                  <c:v>18811</c:v>
                </c:pt>
                <c:pt idx="11">
                  <c:v>9294</c:v>
                </c:pt>
                <c:pt idx="12">
                  <c:v>24689</c:v>
                </c:pt>
                <c:pt idx="13">
                  <c:v>16403</c:v>
                </c:pt>
                <c:pt idx="14">
                  <c:v>8286</c:v>
                </c:pt>
                <c:pt idx="15">
                  <c:v>133194</c:v>
                </c:pt>
                <c:pt idx="16">
                  <c:v>66711</c:v>
                </c:pt>
                <c:pt idx="17">
                  <c:v>66483</c:v>
                </c:pt>
                <c:pt idx="18">
                  <c:v>60169</c:v>
                </c:pt>
                <c:pt idx="19">
                  <c:v>33986</c:v>
                </c:pt>
                <c:pt idx="20">
                  <c:v>26183</c:v>
                </c:pt>
                <c:pt idx="21">
                  <c:v>47144</c:v>
                </c:pt>
                <c:pt idx="22">
                  <c:v>19389</c:v>
                </c:pt>
                <c:pt idx="23">
                  <c:v>27755</c:v>
                </c:pt>
              </c:numCache>
            </c:numRef>
          </c:val>
        </c:ser>
        <c:dLbls>
          <c:showVal val="1"/>
        </c:dLbls>
        <c:gapWidth val="30"/>
        <c:axId val="419593216"/>
        <c:axId val="419600256"/>
      </c:barChart>
      <c:catAx>
        <c:axId val="4195932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9600256"/>
        <c:crosses val="autoZero"/>
        <c:auto val="1"/>
        <c:lblAlgn val="ctr"/>
        <c:lblOffset val="100"/>
        <c:tickLblSkip val="1"/>
        <c:tickMarkSkip val="1"/>
      </c:catAx>
      <c:valAx>
        <c:axId val="419600256"/>
        <c:scaling>
          <c:orientation val="minMax"/>
        </c:scaling>
        <c:delete val="1"/>
        <c:axPos val="l"/>
        <c:numFmt formatCode="#,##0_)" sourceLinked="1"/>
        <c:tickLblPos val="none"/>
        <c:crossAx val="41959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3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505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420555776"/>
        <c:axId val="42057024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289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31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20571776"/>
        <c:axId val="420585856"/>
      </c:lineChart>
      <c:catAx>
        <c:axId val="4205557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0570240"/>
        <c:crosses val="autoZero"/>
        <c:auto val="1"/>
        <c:lblAlgn val="ctr"/>
        <c:lblOffset val="100"/>
        <c:tickLblSkip val="1"/>
        <c:tickMarkSkip val="1"/>
      </c:catAx>
      <c:valAx>
        <c:axId val="420570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555776"/>
        <c:crosses val="autoZero"/>
        <c:crossBetween val="between"/>
      </c:valAx>
      <c:catAx>
        <c:axId val="420571776"/>
        <c:scaling>
          <c:orientation val="minMax"/>
        </c:scaling>
        <c:delete val="1"/>
        <c:axPos val="b"/>
        <c:tickLblPos val="none"/>
        <c:crossAx val="420585856"/>
        <c:crosses val="autoZero"/>
        <c:auto val="1"/>
        <c:lblAlgn val="ctr"/>
        <c:lblOffset val="100"/>
      </c:catAx>
      <c:valAx>
        <c:axId val="4205858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571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86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82"/>
          <c:y val="7.649479662427729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362E-3"/>
          <c:y val="0.39955316843510946"/>
          <c:w val="0.97258856752705758"/>
          <c:h val="0.4484773712249115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dLbls>
          <c:showVal val="1"/>
        </c:dLbls>
        <c:gapWidth val="30"/>
        <c:overlap val="-10"/>
        <c:axId val="420695424"/>
        <c:axId val="420713984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45E-2"/>
                  <c:y val="-0.543163866881045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471899581049046E-2"/>
                  <c:y val="-0.336187683853397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21E-2"/>
                  <c:y val="0.1220844155371731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3249503459414629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727055667554141E-2"/>
                  <c:y val="-0.1419114811823850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57E-2"/>
                  <c:y val="-9.984830957941379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813589040243E-2"/>
                  <c:y val="-0.3664054220534348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-2.7084276566845613E-2</c:v>
                </c:pt>
                <c:pt idx="1">
                  <c:v>1.4265250089530859E-2</c:v>
                </c:pt>
                <c:pt idx="2">
                  <c:v>0.38178633975481613</c:v>
                </c:pt>
                <c:pt idx="3">
                  <c:v>-6.4193489725404618E-2</c:v>
                </c:pt>
                <c:pt idx="4">
                  <c:v>2.2905553812362724E-2</c:v>
                </c:pt>
                <c:pt idx="5">
                  <c:v>0</c:v>
                </c:pt>
                <c:pt idx="6">
                  <c:v>-7.5981084133258048E-2</c:v>
                </c:pt>
              </c:numCache>
            </c:numRef>
          </c:val>
        </c:ser>
        <c:dLbls>
          <c:showVal val="1"/>
        </c:dLbls>
        <c:marker val="1"/>
        <c:axId val="420715520"/>
        <c:axId val="420721408"/>
      </c:lineChart>
      <c:catAx>
        <c:axId val="4206954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0713984"/>
        <c:crosses val="autoZero"/>
        <c:auto val="1"/>
        <c:lblAlgn val="ctr"/>
        <c:lblOffset val="100"/>
        <c:tickLblSkip val="1"/>
        <c:tickMarkSkip val="1"/>
      </c:catAx>
      <c:valAx>
        <c:axId val="4207139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695424"/>
        <c:crosses val="autoZero"/>
        <c:crossBetween val="between"/>
      </c:valAx>
      <c:catAx>
        <c:axId val="420715520"/>
        <c:scaling>
          <c:orientation val="minMax"/>
        </c:scaling>
        <c:delete val="1"/>
        <c:axPos val="b"/>
        <c:tickLblPos val="none"/>
        <c:crossAx val="420721408"/>
        <c:crosses val="autoZero"/>
        <c:auto val="1"/>
        <c:lblAlgn val="ctr"/>
        <c:lblOffset val="100"/>
      </c:catAx>
      <c:valAx>
        <c:axId val="4207214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715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24"/>
          <c:y val="0.1548921016770929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78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420772864"/>
        <c:axId val="42077504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88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93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611E-2"/>
                  <c:y val="-0.343127721279738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20776576"/>
        <c:axId val="420782464"/>
      </c:lineChart>
      <c:catAx>
        <c:axId val="420772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0775040"/>
        <c:crosses val="autoZero"/>
        <c:auto val="1"/>
        <c:lblAlgn val="ctr"/>
        <c:lblOffset val="100"/>
        <c:tickLblSkip val="1"/>
        <c:tickMarkSkip val="1"/>
      </c:catAx>
      <c:valAx>
        <c:axId val="4207750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772864"/>
        <c:crosses val="autoZero"/>
        <c:crossBetween val="between"/>
      </c:valAx>
      <c:catAx>
        <c:axId val="420776576"/>
        <c:scaling>
          <c:orientation val="minMax"/>
        </c:scaling>
        <c:delete val="1"/>
        <c:axPos val="b"/>
        <c:tickLblPos val="none"/>
        <c:crossAx val="420782464"/>
        <c:crosses val="autoZero"/>
        <c:auto val="1"/>
        <c:lblAlgn val="ctr"/>
        <c:lblOffset val="100"/>
      </c:catAx>
      <c:valAx>
        <c:axId val="4207824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776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97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64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942103</c:v>
                </c:pt>
                <c:pt idx="1">
                  <c:v>460008</c:v>
                </c:pt>
                <c:pt idx="2">
                  <c:v>58679</c:v>
                </c:pt>
                <c:pt idx="3">
                  <c:v>264734</c:v>
                </c:pt>
                <c:pt idx="4">
                  <c:v>125179</c:v>
                </c:pt>
                <c:pt idx="5">
                  <c:v>11416</c:v>
                </c:pt>
                <c:pt idx="6">
                  <c:v>482095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1015760</c:v>
                </c:pt>
                <c:pt idx="1">
                  <c:v>473795</c:v>
                </c:pt>
                <c:pt idx="2">
                  <c:v>59533</c:v>
                </c:pt>
                <c:pt idx="3">
                  <c:v>264580</c:v>
                </c:pt>
                <c:pt idx="4">
                  <c:v>136687</c:v>
                </c:pt>
                <c:pt idx="5">
                  <c:v>12995</c:v>
                </c:pt>
                <c:pt idx="6">
                  <c:v>541965</c:v>
                </c:pt>
              </c:numCache>
            </c:numRef>
          </c:val>
        </c:ser>
        <c:dLbls>
          <c:showVal val="1"/>
        </c:dLbls>
        <c:gapWidth val="30"/>
        <c:overlap val="-10"/>
        <c:axId val="412488832"/>
        <c:axId val="412490752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0.188680734035064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5553148193225567E-2"/>
                  <c:y val="0.2965554045869006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88062926645608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72E-2"/>
                  <c:y val="0.3820927529588949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0.151512433087236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39E-2"/>
                  <c:y val="5.8682534745526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9.10828817915432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-7.2514176577144207E-2</c:v>
                </c:pt>
                <c:pt idx="1">
                  <c:v>-2.9099082936713136E-2</c:v>
                </c:pt>
                <c:pt idx="2">
                  <c:v>-1.4344985134295265E-2</c:v>
                </c:pt>
                <c:pt idx="3">
                  <c:v>5.8205457706553786E-4</c:v>
                </c:pt>
                <c:pt idx="4">
                  <c:v>-8.4192351869599891E-2</c:v>
                </c:pt>
                <c:pt idx="5">
                  <c:v>-0.12150827241246634</c:v>
                </c:pt>
                <c:pt idx="6">
                  <c:v>-0.11046838818004853</c:v>
                </c:pt>
              </c:numCache>
            </c:numRef>
          </c:val>
        </c:ser>
        <c:dLbls>
          <c:showVal val="1"/>
        </c:dLbls>
        <c:marker val="1"/>
        <c:axId val="412517120"/>
        <c:axId val="412518656"/>
      </c:lineChart>
      <c:catAx>
        <c:axId val="412488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490752"/>
        <c:crosses val="autoZero"/>
        <c:auto val="1"/>
        <c:lblAlgn val="ctr"/>
        <c:lblOffset val="100"/>
        <c:tickLblSkip val="1"/>
        <c:tickMarkSkip val="1"/>
      </c:catAx>
      <c:valAx>
        <c:axId val="4124907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2488832"/>
        <c:crosses val="autoZero"/>
        <c:crossBetween val="between"/>
      </c:valAx>
      <c:catAx>
        <c:axId val="412517120"/>
        <c:scaling>
          <c:orientation val="minMax"/>
        </c:scaling>
        <c:delete val="1"/>
        <c:axPos val="b"/>
        <c:tickLblPos val="none"/>
        <c:crossAx val="412518656"/>
        <c:crosses val="autoZero"/>
        <c:auto val="1"/>
        <c:lblAlgn val="ctr"/>
        <c:lblOffset val="100"/>
      </c:catAx>
      <c:valAx>
        <c:axId val="4125186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51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2"/>
          <c:y val="0.15891703988747394"/>
          <c:w val="0.6656417371348880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07"/>
          <c:y val="7.649479662427741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362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dLbls>
          <c:showVal val="1"/>
        </c:dLbls>
        <c:gapWidth val="30"/>
        <c:overlap val="-10"/>
        <c:axId val="420854400"/>
        <c:axId val="420860672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519572624390522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224375836140317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298E-2"/>
                  <c:y val="-2.059412273576457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678886406515756E-2"/>
                  <c:y val="-0.1711787268607791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779390198082605E-2"/>
                  <c:y val="-0.1573110485977118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2399102574333614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-8.6763651860604765E-2</c:v>
                </c:pt>
                <c:pt idx="1">
                  <c:v>-6.6220381429397027E-2</c:v>
                </c:pt>
                <c:pt idx="2">
                  <c:v>0</c:v>
                </c:pt>
                <c:pt idx="3">
                  <c:v>-7.1454348610609883E-2</c:v>
                </c:pt>
                <c:pt idx="4">
                  <c:v>-9.7261708813407149E-2</c:v>
                </c:pt>
                <c:pt idx="5">
                  <c:v>0.12984496124031009</c:v>
                </c:pt>
                <c:pt idx="6">
                  <c:v>-0.1005865387731294</c:v>
                </c:pt>
              </c:numCache>
            </c:numRef>
          </c:val>
        </c:ser>
        <c:dLbls>
          <c:showVal val="1"/>
        </c:dLbls>
        <c:marker val="1"/>
        <c:axId val="420862208"/>
        <c:axId val="420614144"/>
      </c:lineChart>
      <c:catAx>
        <c:axId val="420854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0860672"/>
        <c:crosses val="autoZero"/>
        <c:auto val="1"/>
        <c:lblAlgn val="ctr"/>
        <c:lblOffset val="100"/>
        <c:tickLblSkip val="1"/>
        <c:tickMarkSkip val="1"/>
      </c:catAx>
      <c:valAx>
        <c:axId val="420860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854400"/>
        <c:crosses val="autoZero"/>
        <c:crossBetween val="between"/>
      </c:valAx>
      <c:catAx>
        <c:axId val="420862208"/>
        <c:scaling>
          <c:orientation val="minMax"/>
        </c:scaling>
        <c:delete val="1"/>
        <c:axPos val="b"/>
        <c:tickLblPos val="none"/>
        <c:crossAx val="420614144"/>
        <c:crosses val="autoZero"/>
        <c:auto val="1"/>
        <c:lblAlgn val="ctr"/>
        <c:lblOffset val="100"/>
      </c:catAx>
      <c:valAx>
        <c:axId val="4206141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862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32"/>
          <c:y val="0.15489210167709302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5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420816768"/>
        <c:axId val="420872192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81E-2"/>
                  <c:y val="-9.356473297980712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39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6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60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67E-2"/>
                  <c:y val="-9.04551259450794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420873728"/>
        <c:axId val="420875264"/>
      </c:lineChart>
      <c:catAx>
        <c:axId val="420816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0872192"/>
        <c:crosses val="autoZero"/>
        <c:auto val="1"/>
        <c:lblAlgn val="ctr"/>
        <c:lblOffset val="100"/>
        <c:tickLblSkip val="1"/>
        <c:tickMarkSkip val="1"/>
      </c:catAx>
      <c:valAx>
        <c:axId val="4208721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816768"/>
        <c:crosses val="autoZero"/>
        <c:crossBetween val="between"/>
      </c:valAx>
      <c:catAx>
        <c:axId val="420873728"/>
        <c:scaling>
          <c:orientation val="minMax"/>
        </c:scaling>
        <c:delete val="1"/>
        <c:axPos val="b"/>
        <c:tickLblPos val="none"/>
        <c:crossAx val="420875264"/>
        <c:crosses val="autoZero"/>
        <c:auto val="1"/>
        <c:lblAlgn val="ctr"/>
        <c:lblOffset val="100"/>
      </c:catAx>
      <c:valAx>
        <c:axId val="4208752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873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18"/>
          <c:y val="7.649479662427743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512"/>
          <c:w val="0.99345967849452665"/>
          <c:h val="0.4215024112094500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dLbls>
          <c:showVal val="1"/>
        </c:dLbls>
        <c:gapWidth val="30"/>
        <c:overlap val="-10"/>
        <c:axId val="420930688"/>
        <c:axId val="420932608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45E-2"/>
                  <c:y val="-0.223817942394016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64E-2"/>
                  <c:y val="-0.1440889238104250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8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5.07298964721973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17E-2"/>
                  <c:y val="-0.166220371162100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3.5362978619624423E-3</c:v>
                </c:pt>
                <c:pt idx="1">
                  <c:v>2.6283618581907091E-3</c:v>
                </c:pt>
                <c:pt idx="2">
                  <c:v>5.9607035101920669E-3</c:v>
                </c:pt>
                <c:pt idx="3">
                  <c:v>-1.578728707935189E-2</c:v>
                </c:pt>
                <c:pt idx="4">
                  <c:v>0</c:v>
                </c:pt>
                <c:pt idx="5">
                  <c:v>5.338510070371269E-3</c:v>
                </c:pt>
              </c:numCache>
            </c:numRef>
          </c:val>
        </c:ser>
        <c:dLbls>
          <c:showVal val="1"/>
        </c:dLbls>
        <c:marker val="1"/>
        <c:axId val="420950784"/>
        <c:axId val="420952320"/>
      </c:lineChart>
      <c:catAx>
        <c:axId val="4209306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0932608"/>
        <c:crosses val="autoZero"/>
        <c:auto val="1"/>
        <c:lblAlgn val="ctr"/>
        <c:lblOffset val="100"/>
        <c:tickLblSkip val="1"/>
        <c:tickMarkSkip val="1"/>
      </c:catAx>
      <c:valAx>
        <c:axId val="4209326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930688"/>
        <c:crosses val="autoZero"/>
        <c:crossBetween val="between"/>
      </c:valAx>
      <c:catAx>
        <c:axId val="420950784"/>
        <c:scaling>
          <c:orientation val="minMax"/>
        </c:scaling>
        <c:delete val="1"/>
        <c:axPos val="b"/>
        <c:tickLblPos val="none"/>
        <c:crossAx val="420952320"/>
        <c:crosses val="autoZero"/>
        <c:auto val="1"/>
        <c:lblAlgn val="ctr"/>
        <c:lblOffset val="100"/>
      </c:catAx>
      <c:valAx>
        <c:axId val="4209523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950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27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82"/>
          <c:y val="7.64947966242773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9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dLbls>
          <c:showVal val="1"/>
        </c:dLbls>
        <c:gapWidth val="30"/>
        <c:overlap val="-10"/>
        <c:axId val="420999552"/>
        <c:axId val="421001472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17879550587216E-2"/>
                  <c:y val="-0.409976813788051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37E-2"/>
                  <c:y val="-0.3979126334786549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783E-2"/>
                  <c:y val="-4.9269941083817234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-0.102101034055242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36555390812166E-2"/>
                  <c:y val="-0.218394739032107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2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94E-2"/>
                  <c:y val="0.2422575947863400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0.33298484056455829</c:v>
                </c:pt>
                <c:pt idx="1">
                  <c:v>0.33298484056455829</c:v>
                </c:pt>
                <c:pt idx="2">
                  <c:v>1.2251521298174441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21019648"/>
        <c:axId val="421021184"/>
      </c:lineChart>
      <c:catAx>
        <c:axId val="4209995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1001472"/>
        <c:crosses val="autoZero"/>
        <c:auto val="1"/>
        <c:lblAlgn val="ctr"/>
        <c:lblOffset val="100"/>
        <c:tickLblSkip val="1"/>
        <c:tickMarkSkip val="1"/>
      </c:catAx>
      <c:valAx>
        <c:axId val="4210014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999552"/>
        <c:crosses val="autoZero"/>
        <c:crossBetween val="between"/>
      </c:valAx>
      <c:catAx>
        <c:axId val="421019648"/>
        <c:scaling>
          <c:orientation val="minMax"/>
        </c:scaling>
        <c:delete val="1"/>
        <c:axPos val="b"/>
        <c:tickLblPos val="none"/>
        <c:crossAx val="421021184"/>
        <c:crosses val="autoZero"/>
        <c:auto val="1"/>
        <c:lblAlgn val="ctr"/>
        <c:lblOffset val="100"/>
      </c:catAx>
      <c:valAx>
        <c:axId val="4210211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019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23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6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801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21145984"/>
        <c:axId val="421148160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29E-2"/>
                  <c:y val="-0.357472050687542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146E-2"/>
                  <c:y val="-0.3540117689370468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24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21149696"/>
        <c:axId val="421163776"/>
      </c:lineChart>
      <c:catAx>
        <c:axId val="421145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1148160"/>
        <c:crosses val="autoZero"/>
        <c:auto val="1"/>
        <c:lblAlgn val="ctr"/>
        <c:lblOffset val="100"/>
        <c:tickLblSkip val="1"/>
        <c:tickMarkSkip val="1"/>
      </c:catAx>
      <c:valAx>
        <c:axId val="4211481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1145984"/>
        <c:crosses val="autoZero"/>
        <c:crossBetween val="between"/>
      </c:valAx>
      <c:catAx>
        <c:axId val="421149696"/>
        <c:scaling>
          <c:orientation val="minMax"/>
        </c:scaling>
        <c:delete val="1"/>
        <c:axPos val="b"/>
        <c:tickLblPos val="none"/>
        <c:crossAx val="421163776"/>
        <c:crosses val="autoZero"/>
        <c:auto val="1"/>
        <c:lblAlgn val="ctr"/>
        <c:lblOffset val="100"/>
      </c:catAx>
      <c:valAx>
        <c:axId val="4211637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149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8"/>
          <c:y val="0.14392690709579772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11E-2"/>
          <c:y val="0.42357429811069724"/>
          <c:w val="0.95777965770808227"/>
          <c:h val="0.4180586610347207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421289344"/>
        <c:axId val="421299712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948E-2"/>
                  <c:y val="-0.462428012824929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25E-2"/>
                  <c:y val="-0.1172225920739501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7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48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31E-2"/>
                  <c:y val="-0.12370055783843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5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421301248"/>
        <c:axId val="421311232"/>
      </c:lineChart>
      <c:catAx>
        <c:axId val="4212893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1299712"/>
        <c:crosses val="autoZero"/>
        <c:auto val="1"/>
        <c:lblAlgn val="ctr"/>
        <c:lblOffset val="100"/>
        <c:tickLblSkip val="1"/>
        <c:tickMarkSkip val="1"/>
      </c:catAx>
      <c:valAx>
        <c:axId val="4212997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1289344"/>
        <c:crosses val="autoZero"/>
        <c:crossBetween val="between"/>
      </c:valAx>
      <c:catAx>
        <c:axId val="421301248"/>
        <c:scaling>
          <c:orientation val="minMax"/>
        </c:scaling>
        <c:delete val="1"/>
        <c:axPos val="b"/>
        <c:tickLblPos val="none"/>
        <c:crossAx val="421311232"/>
        <c:crosses val="autoZero"/>
        <c:auto val="1"/>
        <c:lblAlgn val="ctr"/>
        <c:lblOffset val="100"/>
      </c:catAx>
      <c:valAx>
        <c:axId val="4213112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301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8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93"/>
          <c:y val="7.6494796624277349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728"/>
          <c:h val="0.4396766767334775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dLbls>
          <c:showVal val="1"/>
        </c:dLbls>
        <c:gapWidth val="30"/>
        <c:overlap val="-10"/>
        <c:axId val="421363072"/>
        <c:axId val="421381632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45E-2"/>
                  <c:y val="-0.475350075205217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4300121159747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224451869116E-2"/>
                  <c:y val="-0.122629260579630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5289165047291E-2"/>
                  <c:y val="-9.534995990167645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3E-2"/>
                  <c:y val="1.489721751315142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905E-2"/>
                  <c:y val="-0.3361122498178673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-4.4033621244728552E-2</c:v>
                </c:pt>
                <c:pt idx="1">
                  <c:v>4.853820973021786E-4</c:v>
                </c:pt>
                <c:pt idx="2">
                  <c:v>0.19595976815547222</c:v>
                </c:pt>
                <c:pt idx="3">
                  <c:v>-3.2122623347573383E-2</c:v>
                </c:pt>
                <c:pt idx="4">
                  <c:v>-2.5671923298580184E-2</c:v>
                </c:pt>
                <c:pt idx="5">
                  <c:v>-2.711251694532309E-2</c:v>
                </c:pt>
                <c:pt idx="6">
                  <c:v>4.5231071779744343E-2</c:v>
                </c:pt>
                <c:pt idx="7">
                  <c:v>-9.1096764955072129E-2</c:v>
                </c:pt>
              </c:numCache>
            </c:numRef>
          </c:val>
        </c:ser>
        <c:dLbls>
          <c:showVal val="1"/>
        </c:dLbls>
        <c:marker val="1"/>
        <c:axId val="421383168"/>
        <c:axId val="421393152"/>
      </c:lineChart>
      <c:catAx>
        <c:axId val="421363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1381632"/>
        <c:crosses val="autoZero"/>
        <c:auto val="1"/>
        <c:lblAlgn val="ctr"/>
        <c:lblOffset val="100"/>
        <c:tickLblSkip val="1"/>
        <c:tickMarkSkip val="1"/>
      </c:catAx>
      <c:valAx>
        <c:axId val="421381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1363072"/>
        <c:crosses val="autoZero"/>
        <c:crossBetween val="between"/>
      </c:valAx>
      <c:catAx>
        <c:axId val="421383168"/>
        <c:scaling>
          <c:orientation val="minMax"/>
        </c:scaling>
        <c:delete val="1"/>
        <c:axPos val="b"/>
        <c:tickLblPos val="none"/>
        <c:crossAx val="421393152"/>
        <c:crosses val="autoZero"/>
        <c:auto val="1"/>
        <c:lblAlgn val="ctr"/>
        <c:lblOffset val="100"/>
      </c:catAx>
      <c:valAx>
        <c:axId val="4213931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383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15E-3"/>
                  <c:y val="-0.1765957338927886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6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59E-4"/>
                  <c:y val="3.08502716230244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8"/>
          <c:w val="0.61919715434631695"/>
          <c:h val="0.782945736434122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3E-4"/>
                  <c:y val="-0.1765957394860557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0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35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503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8"/>
          <c:w val="0.61919715434631695"/>
          <c:h val="0.782945736434122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3E-4"/>
                  <c:y val="-0.1765957394860557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64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457313</c:v>
                </c:pt>
                <c:pt idx="1">
                  <c:v>346802</c:v>
                </c:pt>
                <c:pt idx="2">
                  <c:v>292873</c:v>
                </c:pt>
                <c:pt idx="3">
                  <c:v>44877</c:v>
                </c:pt>
                <c:pt idx="4">
                  <c:v>9052</c:v>
                </c:pt>
                <c:pt idx="5">
                  <c:v>110511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493926</c:v>
                </c:pt>
                <c:pt idx="1">
                  <c:v>362994</c:v>
                </c:pt>
                <c:pt idx="2">
                  <c:v>304186</c:v>
                </c:pt>
                <c:pt idx="3">
                  <c:v>49568</c:v>
                </c:pt>
                <c:pt idx="4">
                  <c:v>9240</c:v>
                </c:pt>
                <c:pt idx="5">
                  <c:v>130932</c:v>
                </c:pt>
              </c:numCache>
            </c:numRef>
          </c:val>
        </c:ser>
        <c:dLbls>
          <c:showVal val="1"/>
        </c:dLbls>
        <c:gapWidth val="30"/>
        <c:overlap val="-10"/>
        <c:axId val="412562176"/>
        <c:axId val="412564096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0.267682813037143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346451454482950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0.3546482885065562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202863798974E-2"/>
                  <c:y val="0.224088594954736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198765694828690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049566679247E-2"/>
                  <c:y val="6.26116849738897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-7.4126488583310057E-2</c:v>
                </c:pt>
                <c:pt idx="1">
                  <c:v>-4.4606797908505372E-2</c:v>
                </c:pt>
                <c:pt idx="2">
                  <c:v>-3.7191060732578093E-2</c:v>
                </c:pt>
                <c:pt idx="3">
                  <c:v>-9.4637669464170432E-2</c:v>
                </c:pt>
                <c:pt idx="4">
                  <c:v>-2.0346320346320345E-2</c:v>
                </c:pt>
                <c:pt idx="5">
                  <c:v>-0.1559664558702227</c:v>
                </c:pt>
              </c:numCache>
            </c:numRef>
          </c:val>
        </c:ser>
        <c:dLbls>
          <c:showVal val="1"/>
        </c:dLbls>
        <c:marker val="1"/>
        <c:axId val="412569984"/>
        <c:axId val="412571520"/>
      </c:lineChart>
      <c:catAx>
        <c:axId val="4125621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4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564096"/>
        <c:crosses val="autoZero"/>
        <c:auto val="1"/>
        <c:lblAlgn val="ctr"/>
        <c:lblOffset val="100"/>
        <c:tickLblSkip val="1"/>
        <c:tickMarkSkip val="1"/>
      </c:catAx>
      <c:valAx>
        <c:axId val="4125640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2562176"/>
        <c:crosses val="autoZero"/>
        <c:crossBetween val="between"/>
      </c:valAx>
      <c:catAx>
        <c:axId val="412569984"/>
        <c:scaling>
          <c:orientation val="minMax"/>
        </c:scaling>
        <c:delete val="1"/>
        <c:axPos val="b"/>
        <c:tickLblPos val="none"/>
        <c:crossAx val="412571520"/>
        <c:crosses val="autoZero"/>
        <c:auto val="1"/>
        <c:lblAlgn val="ctr"/>
        <c:lblOffset val="100"/>
      </c:catAx>
      <c:valAx>
        <c:axId val="412571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569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394"/>
          <c:w val="0.6743179024996839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2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57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35E-4"/>
                  <c:y val="3.085027162302447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5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8"/>
          <c:w val="0.61919715434631695"/>
          <c:h val="0.782945736434122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28E-3"/>
                  <c:y val="-0.1765957338927887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0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35E-4"/>
                  <c:y val="3.085027162302447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0.43515763931592683</c:v>
                </c:pt>
                <c:pt idx="1">
                  <c:v>0.10490451893832373</c:v>
                </c:pt>
                <c:pt idx="2">
                  <c:v>0.34210307633498976</c:v>
                </c:pt>
                <c:pt idx="3">
                  <c:v>0.1083614485864814</c:v>
                </c:pt>
                <c:pt idx="4">
                  <c:v>9.4733168242782835E-3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7"/>
          <c:w val="0.61919715434631695"/>
          <c:h val="0.782945736434123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9E-4"/>
                  <c:y val="-0.1765957394860558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9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3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79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27755</c:v>
                </c:pt>
                <c:pt idx="1">
                  <c:v>2481</c:v>
                </c:pt>
                <c:pt idx="2">
                  <c:v>10292</c:v>
                </c:pt>
                <c:pt idx="3">
                  <c:v>6033</c:v>
                </c:pt>
                <c:pt idx="4">
                  <c:v>583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74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47"/>
          <c:w val="0.61919715434631695"/>
          <c:h val="0.782945736434123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9E-4"/>
                  <c:y val="-0.1765957394860558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0.33561505123739316</c:v>
                </c:pt>
                <c:pt idx="1">
                  <c:v>0.55368787719227186</c:v>
                </c:pt>
                <c:pt idx="2">
                  <c:v>9.5953663574871395E-2</c:v>
                </c:pt>
                <c:pt idx="3">
                  <c:v>1.4743407995463568E-2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3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66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11E-4"/>
                  <c:y val="3.085027162302449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7"/>
          <c:w val="0.61919715434631695"/>
          <c:h val="0.782945736434123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9E-4"/>
                  <c:y val="-0.1765957394860558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61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4E-4"/>
                  <c:y val="-0.1765957394860558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66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0.46217839805825245</c:v>
                </c:pt>
                <c:pt idx="1">
                  <c:v>8.5139563106796115E-2</c:v>
                </c:pt>
                <c:pt idx="2">
                  <c:v>0.32032160194174758</c:v>
                </c:pt>
                <c:pt idx="3">
                  <c:v>0.11284587378640777</c:v>
                </c:pt>
                <c:pt idx="4">
                  <c:v>1.3064320388349515E-2</c:v>
                </c:pt>
                <c:pt idx="5">
                  <c:v>6.4502427184466018E-3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315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416846208"/>
        <c:axId val="416928896"/>
      </c:barChart>
      <c:catAx>
        <c:axId val="416846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94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6928896"/>
        <c:crosses val="autoZero"/>
        <c:auto val="1"/>
        <c:lblAlgn val="ctr"/>
        <c:lblOffset val="100"/>
        <c:tickLblSkip val="1"/>
        <c:tickMarkSkip val="1"/>
      </c:catAx>
      <c:valAx>
        <c:axId val="416928896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684620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7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56"/>
          <c:w val="0.88571501256815377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2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421895168"/>
        <c:axId val="420316288"/>
      </c:barChart>
      <c:catAx>
        <c:axId val="4218951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4E-3"/>
              <c:y val="0.93127256000214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0316288"/>
        <c:crosses val="autoZero"/>
        <c:auto val="1"/>
        <c:lblAlgn val="ctr"/>
        <c:lblOffset val="100"/>
        <c:tickLblSkip val="1"/>
        <c:tickMarkSkip val="1"/>
      </c:catAx>
      <c:valAx>
        <c:axId val="420316288"/>
        <c:scaling>
          <c:orientation val="minMax"/>
        </c:scaling>
        <c:delete val="1"/>
        <c:axPos val="l"/>
        <c:numFmt formatCode="0.0%" sourceLinked="1"/>
        <c:tickLblPos val="none"/>
        <c:crossAx val="421895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58"/>
          <c:y val="0.25068785906405688"/>
          <c:w val="0.3310927898718701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3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421"/>
          <c:h val="0.46487222839476738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072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421844864"/>
        <c:axId val="421847040"/>
      </c:barChart>
      <c:catAx>
        <c:axId val="421844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12E-3"/>
              <c:y val="0.931272560002147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1847040"/>
        <c:crosses val="autoZero"/>
        <c:auto val="1"/>
        <c:lblAlgn val="ctr"/>
        <c:lblOffset val="100"/>
        <c:tickLblSkip val="1"/>
        <c:tickMarkSkip val="1"/>
      </c:catAx>
      <c:valAx>
        <c:axId val="421847040"/>
        <c:scaling>
          <c:orientation val="minMax"/>
        </c:scaling>
        <c:delete val="1"/>
        <c:axPos val="l"/>
        <c:numFmt formatCode="0.0%" sourceLinked="1"/>
        <c:tickLblPos val="none"/>
        <c:crossAx val="421844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49"/>
          <c:w val="0.3310927898718704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9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110216</c:v>
                </c:pt>
                <c:pt idx="1">
                  <c:v>110216</c:v>
                </c:pt>
                <c:pt idx="2">
                  <c:v>40003</c:v>
                </c:pt>
                <c:pt idx="3">
                  <c:v>36275</c:v>
                </c:pt>
                <c:pt idx="4">
                  <c:v>28576</c:v>
                </c:pt>
                <c:pt idx="5">
                  <c:v>5362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100535</c:v>
                </c:pt>
                <c:pt idx="1">
                  <c:v>100535</c:v>
                </c:pt>
                <c:pt idx="2">
                  <c:v>30320</c:v>
                </c:pt>
                <c:pt idx="3">
                  <c:v>30028</c:v>
                </c:pt>
                <c:pt idx="4">
                  <c:v>34199</c:v>
                </c:pt>
                <c:pt idx="5">
                  <c:v>5988</c:v>
                </c:pt>
              </c:numCache>
            </c:numRef>
          </c:val>
        </c:ser>
        <c:dLbls>
          <c:showVal val="1"/>
        </c:dLbls>
        <c:gapWidth val="30"/>
        <c:overlap val="-10"/>
        <c:axId val="412717440"/>
        <c:axId val="412719360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18E-2"/>
                  <c:y val="0.1637327090870399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51829358128572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0.283962217820485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1.013963691129043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45E-2"/>
                  <c:y val="5.784045705305549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4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9.6294822698562696E-2</c:v>
                </c:pt>
                <c:pt idx="1">
                  <c:v>9.6294822698562696E-2</c:v>
                </c:pt>
                <c:pt idx="2">
                  <c:v>0.31936015831134562</c:v>
                </c:pt>
                <c:pt idx="3">
                  <c:v>0.20803916344744905</c:v>
                </c:pt>
                <c:pt idx="4">
                  <c:v>-0.16442001228106085</c:v>
                </c:pt>
                <c:pt idx="5">
                  <c:v>-0.10454241816967268</c:v>
                </c:pt>
              </c:numCache>
            </c:numRef>
          </c:val>
        </c:ser>
        <c:dLbls>
          <c:showVal val="1"/>
        </c:dLbls>
        <c:marker val="1"/>
        <c:axId val="412737536"/>
        <c:axId val="412739072"/>
      </c:lineChart>
      <c:catAx>
        <c:axId val="412717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719360"/>
        <c:crosses val="autoZero"/>
        <c:auto val="1"/>
        <c:lblAlgn val="ctr"/>
        <c:lblOffset val="100"/>
        <c:tickLblSkip val="1"/>
        <c:tickMarkSkip val="1"/>
      </c:catAx>
      <c:valAx>
        <c:axId val="4127193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2717440"/>
        <c:crosses val="autoZero"/>
        <c:crossBetween val="between"/>
      </c:valAx>
      <c:catAx>
        <c:axId val="412737536"/>
        <c:scaling>
          <c:orientation val="minMax"/>
        </c:scaling>
        <c:delete val="1"/>
        <c:axPos val="b"/>
        <c:tickLblPos val="none"/>
        <c:crossAx val="412739072"/>
        <c:crosses val="autoZero"/>
        <c:auto val="1"/>
        <c:lblAlgn val="ctr"/>
        <c:lblOffset val="100"/>
      </c:catAx>
      <c:valAx>
        <c:axId val="4127390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737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73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68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37"/>
          <c:w val="0.8857150125681542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072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22531072"/>
        <c:axId val="422532992"/>
      </c:barChart>
      <c:catAx>
        <c:axId val="42253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12E-3"/>
              <c:y val="0.931272560002147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2532992"/>
        <c:crosses val="autoZero"/>
        <c:auto val="1"/>
        <c:lblAlgn val="ctr"/>
        <c:lblOffset val="100"/>
        <c:tickLblSkip val="1"/>
        <c:tickMarkSkip val="1"/>
      </c:catAx>
      <c:valAx>
        <c:axId val="422532992"/>
        <c:scaling>
          <c:orientation val="minMax"/>
        </c:scaling>
        <c:delete val="1"/>
        <c:axPos val="l"/>
        <c:numFmt formatCode="0.0%" sourceLinked="1"/>
        <c:tickLblPos val="none"/>
        <c:crossAx val="422531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4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68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37"/>
          <c:w val="0.8857150125681542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072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422553472"/>
        <c:axId val="422563840"/>
      </c:barChart>
      <c:catAx>
        <c:axId val="422553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12E-3"/>
              <c:y val="0.931272560002147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2563840"/>
        <c:crosses val="autoZero"/>
        <c:auto val="1"/>
        <c:lblAlgn val="ctr"/>
        <c:lblOffset val="100"/>
        <c:tickLblSkip val="1"/>
        <c:tickMarkSkip val="1"/>
      </c:catAx>
      <c:valAx>
        <c:axId val="422563840"/>
        <c:scaling>
          <c:orientation val="minMax"/>
        </c:scaling>
        <c:delete val="1"/>
        <c:axPos val="l"/>
        <c:numFmt formatCode="0.0%" sourceLinked="1"/>
        <c:tickLblPos val="none"/>
        <c:crossAx val="42255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55"/>
          <c:y val="0.25994662142430736"/>
          <c:w val="0.3310927898718704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3299231</c:v>
                </c:pt>
                <c:pt idx="1">
                  <c:v>2135703</c:v>
                </c:pt>
                <c:pt idx="2">
                  <c:v>322668</c:v>
                </c:pt>
                <c:pt idx="3">
                  <c:v>1311322</c:v>
                </c:pt>
                <c:pt idx="4">
                  <c:v>409066</c:v>
                </c:pt>
                <c:pt idx="5">
                  <c:v>68972</c:v>
                </c:pt>
                <c:pt idx="6">
                  <c:v>23675</c:v>
                </c:pt>
                <c:pt idx="7">
                  <c:v>1163528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3451454</c:v>
                </c:pt>
                <c:pt idx="1">
                  <c:v>2133365</c:v>
                </c:pt>
                <c:pt idx="2">
                  <c:v>273547</c:v>
                </c:pt>
                <c:pt idx="3">
                  <c:v>1338596</c:v>
                </c:pt>
                <c:pt idx="4">
                  <c:v>417743</c:v>
                </c:pt>
                <c:pt idx="5">
                  <c:v>78345</c:v>
                </c:pt>
                <c:pt idx="6">
                  <c:v>25134</c:v>
                </c:pt>
                <c:pt idx="7">
                  <c:v>1318089</c:v>
                </c:pt>
              </c:numCache>
            </c:numRef>
          </c:val>
        </c:ser>
        <c:dLbls>
          <c:showVal val="1"/>
        </c:dLbls>
        <c:gapWidth val="30"/>
        <c:overlap val="-10"/>
        <c:axId val="412803840"/>
        <c:axId val="412805760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E-2"/>
                  <c:y val="0.180364398317154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25868679097025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560650521313388E-2"/>
                  <c:y val="0.541758475616743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0.224088594954736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800005479075359E-2"/>
                  <c:y val="0.2097241638973923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94E-2"/>
                  <c:y val="5.952133841897622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22E-2"/>
                  <c:y val="0.1631482966916038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2625657338282415E-2"/>
                  <c:y val="5.491610326255994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-4.4104021087924106E-2</c:v>
                </c:pt>
                <c:pt idx="1">
                  <c:v>1.0959212324193057E-3</c:v>
                </c:pt>
                <c:pt idx="2">
                  <c:v>0.17957060395471336</c:v>
                </c:pt>
                <c:pt idx="3">
                  <c:v>-2.0375079560972842E-2</c:v>
                </c:pt>
                <c:pt idx="4">
                  <c:v>-2.0771143980868656E-2</c:v>
                </c:pt>
                <c:pt idx="5">
                  <c:v>-0.11963750079775348</c:v>
                </c:pt>
                <c:pt idx="6">
                  <c:v>-5.8048858120474223E-2</c:v>
                </c:pt>
                <c:pt idx="7">
                  <c:v>-0.11726142923581029</c:v>
                </c:pt>
              </c:numCache>
            </c:numRef>
          </c:val>
        </c:ser>
        <c:dLbls>
          <c:showVal val="1"/>
        </c:dLbls>
        <c:marker val="1"/>
        <c:axId val="412619136"/>
        <c:axId val="412620672"/>
      </c:lineChart>
      <c:catAx>
        <c:axId val="4128038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4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805760"/>
        <c:crosses val="autoZero"/>
        <c:auto val="1"/>
        <c:lblAlgn val="ctr"/>
        <c:lblOffset val="100"/>
        <c:tickLblSkip val="1"/>
        <c:tickMarkSkip val="1"/>
      </c:catAx>
      <c:valAx>
        <c:axId val="4128057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2803840"/>
        <c:crosses val="autoZero"/>
        <c:crossBetween val="between"/>
      </c:valAx>
      <c:catAx>
        <c:axId val="412619136"/>
        <c:scaling>
          <c:orientation val="minMax"/>
        </c:scaling>
        <c:delete val="1"/>
        <c:axPos val="b"/>
        <c:tickLblPos val="none"/>
        <c:crossAx val="412620672"/>
        <c:crosses val="autoZero"/>
        <c:auto val="1"/>
        <c:lblAlgn val="ctr"/>
        <c:lblOffset val="100"/>
      </c:catAx>
      <c:valAx>
        <c:axId val="4126206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619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63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81E-2"/>
          <c:y val="0.21294578608296238"/>
          <c:w val="0.93458086086699677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agosto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25802933</c:v>
                </c:pt>
                <c:pt idx="1">
                  <c:v>15792111</c:v>
                </c:pt>
                <c:pt idx="2">
                  <c:v>10010822</c:v>
                </c:pt>
                <c:pt idx="3">
                  <c:v>9838289</c:v>
                </c:pt>
                <c:pt idx="4">
                  <c:v>6591860</c:v>
                </c:pt>
                <c:pt idx="5">
                  <c:v>3246429</c:v>
                </c:pt>
                <c:pt idx="6">
                  <c:v>8004876</c:v>
                </c:pt>
                <c:pt idx="7">
                  <c:v>3864204</c:v>
                </c:pt>
                <c:pt idx="8">
                  <c:v>4140672</c:v>
                </c:pt>
                <c:pt idx="9">
                  <c:v>3520481</c:v>
                </c:pt>
                <c:pt idx="10">
                  <c:v>2626171</c:v>
                </c:pt>
                <c:pt idx="11">
                  <c:v>894310</c:v>
                </c:pt>
                <c:pt idx="12">
                  <c:v>247831</c:v>
                </c:pt>
                <c:pt idx="13">
                  <c:v>247831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12399488"/>
        <c:axId val="412626944"/>
      </c:barChart>
      <c:catAx>
        <c:axId val="412399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8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626944"/>
        <c:crosses val="autoZero"/>
        <c:auto val="1"/>
        <c:lblAlgn val="ctr"/>
        <c:lblOffset val="100"/>
        <c:tickLblSkip val="1"/>
        <c:tickMarkSkip val="1"/>
      </c:catAx>
      <c:valAx>
        <c:axId val="412626944"/>
        <c:scaling>
          <c:orientation val="minMax"/>
        </c:scaling>
        <c:delete val="1"/>
        <c:axPos val="l"/>
        <c:numFmt formatCode="#,##0_)" sourceLinked="1"/>
        <c:tickLblPos val="none"/>
        <c:crossAx val="41239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0712459279388438"/>
          <c:w val="0.93860452198157263"/>
          <c:h val="0.5093908687609473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9838289</c:v>
                </c:pt>
                <c:pt idx="1">
                  <c:v>6591860</c:v>
                </c:pt>
                <c:pt idx="2">
                  <c:v>1093324</c:v>
                </c:pt>
                <c:pt idx="3">
                  <c:v>4322214</c:v>
                </c:pt>
                <c:pt idx="4">
                  <c:v>1073219</c:v>
                </c:pt>
                <c:pt idx="5">
                  <c:v>103103</c:v>
                </c:pt>
                <c:pt idx="6">
                  <c:v>3246429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10237615</c:v>
                </c:pt>
                <c:pt idx="1">
                  <c:v>6615068</c:v>
                </c:pt>
                <c:pt idx="2">
                  <c:v>882726</c:v>
                </c:pt>
                <c:pt idx="3">
                  <c:v>4529829</c:v>
                </c:pt>
                <c:pt idx="4">
                  <c:v>1122333</c:v>
                </c:pt>
                <c:pt idx="5">
                  <c:v>80180</c:v>
                </c:pt>
                <c:pt idx="6">
                  <c:v>3622547</c:v>
                </c:pt>
              </c:numCache>
            </c:numRef>
          </c:val>
        </c:ser>
        <c:dLbls>
          <c:showVal val="1"/>
        </c:dLbls>
        <c:gapWidth val="30"/>
        <c:overlap val="-10"/>
        <c:axId val="414086272"/>
        <c:axId val="414088192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5E-2"/>
                  <c:y val="9.720464255897329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048693730812573E-2"/>
                  <c:y val="0.1260769067068279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41568207359296E-2"/>
                  <c:y val="0.379595986052679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397704275070403E-2"/>
                  <c:y val="9.10321344967014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28E-2"/>
                  <c:y val="8.8430271579877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289973516258695E-2"/>
                  <c:y val="0.4390073174325143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5.366117177140796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-3.9005764526210449E-2</c:v>
                </c:pt>
                <c:pt idx="1">
                  <c:v>-3.5083539579638485E-3</c:v>
                </c:pt>
                <c:pt idx="2">
                  <c:v>0.23857686303564185</c:v>
                </c:pt>
                <c:pt idx="3">
                  <c:v>-4.5832855942244177E-2</c:v>
                </c:pt>
                <c:pt idx="4">
                  <c:v>-4.376063075753809E-2</c:v>
                </c:pt>
                <c:pt idx="5">
                  <c:v>0.28589423796457969</c:v>
                </c:pt>
                <c:pt idx="6">
                  <c:v>-0.10382694827699958</c:v>
                </c:pt>
              </c:numCache>
            </c:numRef>
          </c:val>
        </c:ser>
        <c:dLbls>
          <c:showVal val="1"/>
        </c:dLbls>
        <c:marker val="1"/>
        <c:axId val="414102272"/>
        <c:axId val="414103808"/>
      </c:lineChart>
      <c:catAx>
        <c:axId val="414086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2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14088192"/>
        <c:crosses val="autoZero"/>
        <c:auto val="1"/>
        <c:lblAlgn val="ctr"/>
        <c:lblOffset val="100"/>
        <c:tickLblSkip val="1"/>
        <c:tickMarkSkip val="1"/>
      </c:catAx>
      <c:valAx>
        <c:axId val="4140881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086272"/>
        <c:crosses val="autoZero"/>
        <c:crossBetween val="between"/>
      </c:valAx>
      <c:catAx>
        <c:axId val="414102272"/>
        <c:scaling>
          <c:orientation val="minMax"/>
        </c:scaling>
        <c:delete val="1"/>
        <c:axPos val="b"/>
        <c:tickLblPos val="none"/>
        <c:crossAx val="414103808"/>
        <c:crosses val="autoZero"/>
        <c:auto val="1"/>
        <c:lblAlgn val="ctr"/>
        <c:lblOffset val="100"/>
      </c:catAx>
      <c:valAx>
        <c:axId val="4141038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102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94"/>
          <c:w val="0.6399886967986356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47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8004876</c:v>
                </c:pt>
                <c:pt idx="1">
                  <c:v>3864204</c:v>
                </c:pt>
                <c:pt idx="2">
                  <c:v>445283</c:v>
                </c:pt>
                <c:pt idx="3">
                  <c:v>2320062</c:v>
                </c:pt>
                <c:pt idx="4">
                  <c:v>1028471</c:v>
                </c:pt>
                <c:pt idx="5">
                  <c:v>70388</c:v>
                </c:pt>
                <c:pt idx="6">
                  <c:v>4140672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56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8594121</c:v>
                </c:pt>
                <c:pt idx="1">
                  <c:v>3959760</c:v>
                </c:pt>
                <c:pt idx="2">
                  <c:v>461240</c:v>
                </c:pt>
                <c:pt idx="3">
                  <c:v>2356668</c:v>
                </c:pt>
                <c:pt idx="4">
                  <c:v>1072666</c:v>
                </c:pt>
                <c:pt idx="5">
                  <c:v>69186</c:v>
                </c:pt>
                <c:pt idx="6">
                  <c:v>4634361</c:v>
                </c:pt>
              </c:numCache>
            </c:numRef>
          </c:val>
        </c:ser>
        <c:dLbls>
          <c:showVal val="1"/>
        </c:dLbls>
        <c:gapWidth val="30"/>
        <c:overlap val="-10"/>
        <c:axId val="413910528"/>
        <c:axId val="413912448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09E-2"/>
                  <c:y val="0.1471006924550232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279E-2"/>
                  <c:y val="0.25913336716486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75971149406683E-2"/>
                  <c:y val="0.2371447280108697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921496936496294E-2"/>
                  <c:y val="0.286458657324799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9E-2"/>
                  <c:y val="0.215235320117209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57E-2"/>
                  <c:y val="0.3932686168906644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2.87131468233830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-6.8563730950495116E-2</c:v>
                </c:pt>
                <c:pt idx="1">
                  <c:v>-2.4131765561549185E-2</c:v>
                </c:pt>
                <c:pt idx="2">
                  <c:v>-3.4595871997224872E-2</c:v>
                </c:pt>
                <c:pt idx="3">
                  <c:v>-1.5532947364669101E-2</c:v>
                </c:pt>
                <c:pt idx="4">
                  <c:v>-4.1201082163506625E-2</c:v>
                </c:pt>
                <c:pt idx="5">
                  <c:v>1.7373457057786257E-2</c:v>
                </c:pt>
                <c:pt idx="6">
                  <c:v>-0.10652795498667454</c:v>
                </c:pt>
              </c:numCache>
            </c:numRef>
          </c:val>
        </c:ser>
        <c:dLbls>
          <c:showVal val="1"/>
        </c:dLbls>
        <c:marker val="1"/>
        <c:axId val="413914240"/>
        <c:axId val="413915776"/>
      </c:lineChart>
      <c:catAx>
        <c:axId val="413910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3912448"/>
        <c:crosses val="autoZero"/>
        <c:auto val="1"/>
        <c:lblAlgn val="ctr"/>
        <c:lblOffset val="100"/>
        <c:tickLblSkip val="1"/>
        <c:tickMarkSkip val="1"/>
      </c:catAx>
      <c:valAx>
        <c:axId val="4139124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3910528"/>
        <c:crosses val="autoZero"/>
        <c:crossBetween val="between"/>
      </c:valAx>
      <c:catAx>
        <c:axId val="413914240"/>
        <c:scaling>
          <c:orientation val="minMax"/>
        </c:scaling>
        <c:delete val="1"/>
        <c:axPos val="b"/>
        <c:tickLblPos val="none"/>
        <c:crossAx val="413915776"/>
        <c:crosses val="autoZero"/>
        <c:auto val="1"/>
        <c:lblAlgn val="ctr"/>
        <c:lblOffset val="100"/>
      </c:catAx>
      <c:valAx>
        <c:axId val="4139157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3914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06"/>
          <c:y val="0.1589170398874741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acum. agosto 2012</v>
          </cell>
        </row>
        <row r="8">
          <cell r="E8">
            <v>3299231</v>
          </cell>
        </row>
        <row r="9">
          <cell r="E9">
            <v>2135703</v>
          </cell>
        </row>
        <row r="10">
          <cell r="E10">
            <v>1163528</v>
          </cell>
        </row>
        <row r="12">
          <cell r="E12">
            <v>1185934</v>
          </cell>
        </row>
        <row r="13">
          <cell r="E13">
            <v>828253</v>
          </cell>
        </row>
        <row r="14">
          <cell r="E14">
            <v>357681</v>
          </cell>
        </row>
        <row r="16">
          <cell r="E16">
            <v>942103</v>
          </cell>
        </row>
        <row r="17">
          <cell r="E17">
            <v>460008</v>
          </cell>
        </row>
        <row r="18">
          <cell r="E18">
            <v>482095</v>
          </cell>
        </row>
        <row r="20">
          <cell r="E20">
            <v>457313</v>
          </cell>
        </row>
        <row r="21">
          <cell r="E21">
            <v>346802</v>
          </cell>
        </row>
        <row r="22">
          <cell r="E22">
            <v>110511</v>
          </cell>
        </row>
        <row r="24">
          <cell r="E24">
            <v>110216</v>
          </cell>
        </row>
        <row r="25">
          <cell r="E25">
            <v>110216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agosto 2011</v>
          </cell>
          <cell r="E6" t="str">
            <v>acum. agosto 2012</v>
          </cell>
          <cell r="G6" t="str">
            <v>var. interanual</v>
          </cell>
          <cell r="J6" t="str">
            <v>acum. agosto 2011</v>
          </cell>
          <cell r="L6" t="str">
            <v>acum. agosto 2012</v>
          </cell>
          <cell r="N6" t="str">
            <v>var. interanual</v>
          </cell>
        </row>
        <row r="8">
          <cell r="B8" t="str">
            <v>Total Alojados</v>
          </cell>
          <cell r="C8">
            <v>1230349</v>
          </cell>
          <cell r="E8">
            <v>1185934</v>
          </cell>
          <cell r="G8">
            <v>-3.6099513227547633E-2</v>
          </cell>
          <cell r="I8" t="str">
            <v>Total Alojados</v>
          </cell>
          <cell r="J8">
            <v>1015760</v>
          </cell>
          <cell r="L8">
            <v>942103</v>
          </cell>
          <cell r="N8">
            <v>-7.2514176577144207E-2</v>
          </cell>
        </row>
        <row r="10">
          <cell r="B10" t="str">
            <v>Hotelera</v>
          </cell>
          <cell r="C10">
            <v>824351</v>
          </cell>
          <cell r="E10">
            <v>828253</v>
          </cell>
          <cell r="G10">
            <v>4.7334205938975027E-3</v>
          </cell>
          <cell r="I10" t="str">
            <v>Hotelera</v>
          </cell>
          <cell r="J10">
            <v>473795</v>
          </cell>
          <cell r="L10">
            <v>460008</v>
          </cell>
          <cell r="N10">
            <v>-2.9099082936713136E-2</v>
          </cell>
        </row>
        <row r="11">
          <cell r="B11" t="str">
            <v>5*</v>
          </cell>
          <cell r="C11">
            <v>118320</v>
          </cell>
          <cell r="E11">
            <v>143391</v>
          </cell>
          <cell r="G11">
            <v>0.21189148073022313</v>
          </cell>
          <cell r="I11" t="str">
            <v>5*</v>
          </cell>
          <cell r="J11">
            <v>59533</v>
          </cell>
          <cell r="L11">
            <v>58679</v>
          </cell>
          <cell r="N11">
            <v>-1.4344985134295265E-2</v>
          </cell>
        </row>
        <row r="12">
          <cell r="B12" t="str">
            <v>4*</v>
          </cell>
          <cell r="C12">
            <v>568075</v>
          </cell>
          <cell r="E12">
            <v>543258</v>
          </cell>
          <cell r="G12">
            <v>-4.3686132993002683E-2</v>
          </cell>
          <cell r="I12" t="str">
            <v>4*</v>
          </cell>
          <cell r="J12">
            <v>264580</v>
          </cell>
          <cell r="L12">
            <v>264734</v>
          </cell>
          <cell r="N12">
            <v>5.8205457706553786E-4</v>
          </cell>
        </row>
        <row r="13">
          <cell r="B13" t="str">
            <v>3*</v>
          </cell>
          <cell r="C13">
            <v>127371</v>
          </cell>
          <cell r="E13">
            <v>128228</v>
          </cell>
          <cell r="G13">
            <v>6.7283761609785589E-3</v>
          </cell>
          <cell r="I13" t="str">
            <v>3*</v>
          </cell>
          <cell r="J13">
            <v>136687</v>
          </cell>
          <cell r="L13">
            <v>125179</v>
          </cell>
          <cell r="N13">
            <v>-8.4192351869599891E-2</v>
          </cell>
        </row>
        <row r="14">
          <cell r="B14" t="str">
            <v>1* y 2*</v>
          </cell>
          <cell r="C14">
            <v>10585</v>
          </cell>
          <cell r="E14">
            <v>13376</v>
          </cell>
          <cell r="G14">
            <v>0.26367501180916392</v>
          </cell>
          <cell r="I14" t="str">
            <v>1* y 2*</v>
          </cell>
          <cell r="J14">
            <v>12995</v>
          </cell>
          <cell r="L14">
            <v>11416</v>
          </cell>
          <cell r="N14">
            <v>-0.12150827241246634</v>
          </cell>
        </row>
        <row r="16">
          <cell r="B16" t="str">
            <v>Extrahotelera</v>
          </cell>
          <cell r="C16">
            <v>405998</v>
          </cell>
          <cell r="E16">
            <v>357681</v>
          </cell>
          <cell r="G16">
            <v>-0.11900797540874586</v>
          </cell>
          <cell r="I16" t="str">
            <v>Extrahotelera</v>
          </cell>
          <cell r="J16">
            <v>541965</v>
          </cell>
          <cell r="L16">
            <v>482095</v>
          </cell>
          <cell r="N16">
            <v>-0.11046838818004853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agosto 2011</v>
          </cell>
          <cell r="E20" t="str">
            <v>acum. agosto 2012</v>
          </cell>
          <cell r="G20" t="str">
            <v>var. interanual</v>
          </cell>
          <cell r="J20" t="str">
            <v>acum. agosto 2011</v>
          </cell>
          <cell r="L20" t="str">
            <v>acum. agosto 2012</v>
          </cell>
          <cell r="N20" t="str">
            <v>var. interanual</v>
          </cell>
        </row>
        <row r="22">
          <cell r="B22" t="str">
            <v>Total Alojados</v>
          </cell>
          <cell r="C22">
            <v>493926</v>
          </cell>
          <cell r="E22">
            <v>457313</v>
          </cell>
          <cell r="G22">
            <v>-7.4126488583310057E-2</v>
          </cell>
          <cell r="I22" t="str">
            <v>Total Alojados</v>
          </cell>
          <cell r="J22">
            <v>100535</v>
          </cell>
          <cell r="L22">
            <v>110216</v>
          </cell>
          <cell r="N22">
            <v>9.6294822698562696E-2</v>
          </cell>
        </row>
        <row r="24">
          <cell r="B24" t="str">
            <v>Hotelera</v>
          </cell>
          <cell r="C24">
            <v>362994</v>
          </cell>
          <cell r="E24">
            <v>346802</v>
          </cell>
          <cell r="G24">
            <v>-4.4606797908505372E-2</v>
          </cell>
          <cell r="I24" t="str">
            <v>Hotelera</v>
          </cell>
          <cell r="J24">
            <v>100535</v>
          </cell>
          <cell r="L24">
            <v>110216</v>
          </cell>
          <cell r="N24">
            <v>9.6294822698562696E-2</v>
          </cell>
        </row>
        <row r="25">
          <cell r="B25" t="str">
            <v>4* y 5*</v>
          </cell>
          <cell r="C25">
            <v>304186</v>
          </cell>
          <cell r="E25">
            <v>292873</v>
          </cell>
          <cell r="G25">
            <v>-3.7191060732578093E-2</v>
          </cell>
          <cell r="I25" t="str">
            <v>4* y 5*</v>
          </cell>
          <cell r="J25">
            <v>30320</v>
          </cell>
          <cell r="L25">
            <v>40003</v>
          </cell>
          <cell r="N25">
            <v>0.31936015831134562</v>
          </cell>
        </row>
        <row r="26">
          <cell r="B26" t="str">
            <v>3*</v>
          </cell>
          <cell r="C26">
            <v>49568</v>
          </cell>
          <cell r="E26">
            <v>44877</v>
          </cell>
          <cell r="G26">
            <v>-9.4637669464170432E-2</v>
          </cell>
          <cell r="I26" t="str">
            <v>3*</v>
          </cell>
          <cell r="J26">
            <v>30028</v>
          </cell>
          <cell r="L26">
            <v>36275</v>
          </cell>
          <cell r="N26">
            <v>0.20803916344744905</v>
          </cell>
        </row>
        <row r="27">
          <cell r="B27" t="str">
            <v>1* y 2*</v>
          </cell>
          <cell r="C27">
            <v>9240</v>
          </cell>
          <cell r="E27">
            <v>9052</v>
          </cell>
          <cell r="G27">
            <v>-2.0346320346320345E-2</v>
          </cell>
          <cell r="I27" t="str">
            <v>2*</v>
          </cell>
          <cell r="J27">
            <v>34199</v>
          </cell>
          <cell r="L27">
            <v>28576</v>
          </cell>
          <cell r="N27">
            <v>-0.16442001228106085</v>
          </cell>
        </row>
        <row r="28">
          <cell r="I28" t="str">
            <v>1*</v>
          </cell>
          <cell r="J28">
            <v>5988</v>
          </cell>
          <cell r="L28">
            <v>5362</v>
          </cell>
          <cell r="N28">
            <v>-0.10454241816967268</v>
          </cell>
        </row>
        <row r="29">
          <cell r="B29" t="str">
            <v>Extrahotelera</v>
          </cell>
          <cell r="C29">
            <v>130932</v>
          </cell>
          <cell r="E29">
            <v>110511</v>
          </cell>
          <cell r="G29">
            <v>-0.1559664558702227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agosto 2011</v>
          </cell>
          <cell r="E36" t="str">
            <v>acum. agosto 2012</v>
          </cell>
          <cell r="G36" t="str">
            <v>var. interanual</v>
          </cell>
        </row>
        <row r="38">
          <cell r="B38" t="str">
            <v>Total Alojados</v>
          </cell>
          <cell r="C38">
            <v>3451454</v>
          </cell>
          <cell r="E38">
            <v>3299231</v>
          </cell>
          <cell r="G38">
            <v>-4.4104021087924106E-2</v>
          </cell>
        </row>
        <row r="40">
          <cell r="B40" t="str">
            <v>Hotelera</v>
          </cell>
          <cell r="C40">
            <v>2133365</v>
          </cell>
          <cell r="E40">
            <v>2135703</v>
          </cell>
          <cell r="G40">
            <v>1.0959212324193057E-3</v>
          </cell>
        </row>
        <row r="41">
          <cell r="B41" t="str">
            <v>5*</v>
          </cell>
          <cell r="C41">
            <v>273547</v>
          </cell>
          <cell r="E41">
            <v>322668</v>
          </cell>
          <cell r="G41">
            <v>0.17957060395471336</v>
          </cell>
        </row>
        <row r="42">
          <cell r="B42" t="str">
            <v>4*</v>
          </cell>
          <cell r="C42">
            <v>1338596</v>
          </cell>
          <cell r="E42">
            <v>1311322</v>
          </cell>
          <cell r="G42">
            <v>-2.0375079560972842E-2</v>
          </cell>
        </row>
        <row r="43">
          <cell r="B43" t="str">
            <v>3*</v>
          </cell>
          <cell r="C43">
            <v>417743</v>
          </cell>
          <cell r="E43">
            <v>409066</v>
          </cell>
          <cell r="G43">
            <v>-2.0771143980868656E-2</v>
          </cell>
        </row>
        <row r="44">
          <cell r="B44" t="str">
            <v>2*</v>
          </cell>
          <cell r="C44">
            <v>78345</v>
          </cell>
          <cell r="E44">
            <v>68972</v>
          </cell>
          <cell r="G44">
            <v>-0.11963750079775348</v>
          </cell>
        </row>
        <row r="45">
          <cell r="B45" t="str">
            <v>1*</v>
          </cell>
          <cell r="C45">
            <v>25134</v>
          </cell>
          <cell r="E45">
            <v>23675</v>
          </cell>
          <cell r="G45">
            <v>-5.8048858120474223E-2</v>
          </cell>
        </row>
        <row r="47">
          <cell r="B47" t="str">
            <v>Extrahotelera</v>
          </cell>
          <cell r="C47">
            <v>1318089</v>
          </cell>
          <cell r="E47">
            <v>1163528</v>
          </cell>
          <cell r="G47">
            <v>-0.11726142923581029</v>
          </cell>
        </row>
      </sheetData>
      <sheetData sheetId="7"/>
      <sheetData sheetId="8"/>
      <sheetData sheetId="9">
        <row r="6">
          <cell r="E6" t="str">
            <v>acum. agosto 2012</v>
          </cell>
        </row>
        <row r="8">
          <cell r="E8">
            <v>25802933</v>
          </cell>
        </row>
        <row r="9">
          <cell r="E9">
            <v>15792111</v>
          </cell>
        </row>
        <row r="10">
          <cell r="E10">
            <v>10010822</v>
          </cell>
        </row>
        <row r="12">
          <cell r="E12">
            <v>9838289</v>
          </cell>
        </row>
        <row r="13">
          <cell r="E13">
            <v>6591860</v>
          </cell>
        </row>
        <row r="14">
          <cell r="E14">
            <v>3246429</v>
          </cell>
        </row>
        <row r="16">
          <cell r="E16">
            <v>8004876</v>
          </cell>
        </row>
        <row r="17">
          <cell r="E17">
            <v>3864204</v>
          </cell>
        </row>
        <row r="18">
          <cell r="E18">
            <v>4140672</v>
          </cell>
        </row>
        <row r="20">
          <cell r="E20">
            <v>3520481</v>
          </cell>
        </row>
        <row r="21">
          <cell r="E21">
            <v>2626171</v>
          </cell>
        </row>
        <row r="22">
          <cell r="E22">
            <v>894310</v>
          </cell>
        </row>
        <row r="24">
          <cell r="E24">
            <v>247831</v>
          </cell>
        </row>
        <row r="25">
          <cell r="E25">
            <v>247831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agosto 2011</v>
          </cell>
          <cell r="E6" t="str">
            <v>acum. agosto 2012</v>
          </cell>
          <cell r="G6" t="str">
            <v>var. interanual</v>
          </cell>
          <cell r="J6" t="str">
            <v>acum. agosto 2011</v>
          </cell>
          <cell r="L6" t="str">
            <v>acum. agosto 2012</v>
          </cell>
          <cell r="N6" t="str">
            <v>var. interanual</v>
          </cell>
        </row>
        <row r="8">
          <cell r="B8" t="str">
            <v>Total Pernoctaciones</v>
          </cell>
          <cell r="C8">
            <v>10237615</v>
          </cell>
          <cell r="E8">
            <v>9838289</v>
          </cell>
          <cell r="G8">
            <v>-3.9005764526210449E-2</v>
          </cell>
          <cell r="I8" t="str">
            <v>Total Pernoctaciones</v>
          </cell>
          <cell r="J8">
            <v>8594121</v>
          </cell>
          <cell r="L8">
            <v>8004876</v>
          </cell>
          <cell r="N8">
            <v>-6.8563730950495116E-2</v>
          </cell>
        </row>
        <row r="10">
          <cell r="B10" t="str">
            <v>Hotelera</v>
          </cell>
          <cell r="C10">
            <v>6615068</v>
          </cell>
          <cell r="E10">
            <v>6591860</v>
          </cell>
          <cell r="G10">
            <v>-3.5083539579638485E-3</v>
          </cell>
          <cell r="I10" t="str">
            <v>Hotelera</v>
          </cell>
          <cell r="J10">
            <v>3959760</v>
          </cell>
          <cell r="L10">
            <v>3864204</v>
          </cell>
          <cell r="N10">
            <v>-2.4131765561549185E-2</v>
          </cell>
        </row>
        <row r="11">
          <cell r="B11" t="str">
            <v>5*</v>
          </cell>
          <cell r="C11">
            <v>882726</v>
          </cell>
          <cell r="E11">
            <v>1093324</v>
          </cell>
          <cell r="G11">
            <v>0.23857686303564185</v>
          </cell>
          <cell r="I11" t="str">
            <v>5*</v>
          </cell>
          <cell r="J11">
            <v>461240</v>
          </cell>
          <cell r="L11">
            <v>445283</v>
          </cell>
          <cell r="N11">
            <v>-3.4595871997224872E-2</v>
          </cell>
        </row>
        <row r="12">
          <cell r="B12" t="str">
            <v>4*</v>
          </cell>
          <cell r="C12">
            <v>4529829</v>
          </cell>
          <cell r="E12">
            <v>4322214</v>
          </cell>
          <cell r="G12">
            <v>-4.5832855942244177E-2</v>
          </cell>
          <cell r="I12" t="str">
            <v>4*</v>
          </cell>
          <cell r="J12">
            <v>2356668</v>
          </cell>
          <cell r="L12">
            <v>2320062</v>
          </cell>
          <cell r="N12">
            <v>-1.5532947364669101E-2</v>
          </cell>
        </row>
        <row r="13">
          <cell r="B13" t="str">
            <v>3*</v>
          </cell>
          <cell r="C13">
            <v>1122333</v>
          </cell>
          <cell r="E13">
            <v>1073219</v>
          </cell>
          <cell r="G13">
            <v>-4.376063075753809E-2</v>
          </cell>
          <cell r="I13" t="str">
            <v>3*</v>
          </cell>
          <cell r="J13">
            <v>1072666</v>
          </cell>
          <cell r="L13">
            <v>1028471</v>
          </cell>
          <cell r="N13">
            <v>-4.1201082163506625E-2</v>
          </cell>
        </row>
        <row r="14">
          <cell r="B14" t="str">
            <v>1* y 2*</v>
          </cell>
          <cell r="C14">
            <v>80180</v>
          </cell>
          <cell r="E14">
            <v>103103</v>
          </cell>
          <cell r="G14">
            <v>0.28589423796457969</v>
          </cell>
          <cell r="I14" t="str">
            <v>1* y 2*</v>
          </cell>
          <cell r="J14">
            <v>69186</v>
          </cell>
          <cell r="L14">
            <v>70388</v>
          </cell>
          <cell r="N14">
            <v>1.7373457057786257E-2</v>
          </cell>
        </row>
        <row r="16">
          <cell r="B16" t="str">
            <v>Extrahotelera</v>
          </cell>
          <cell r="C16">
            <v>3622547</v>
          </cell>
          <cell r="E16">
            <v>3246429</v>
          </cell>
          <cell r="G16">
            <v>-0.10382694827699958</v>
          </cell>
          <cell r="I16" t="str">
            <v>Extrahotelera</v>
          </cell>
          <cell r="J16">
            <v>4634361</v>
          </cell>
          <cell r="L16">
            <v>4140672</v>
          </cell>
          <cell r="N16">
            <v>-0.10652795498667454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agosto 2011</v>
          </cell>
          <cell r="E20" t="str">
            <v>acum. agosto 2012</v>
          </cell>
          <cell r="G20" t="str">
            <v>var. interanual</v>
          </cell>
          <cell r="J20" t="str">
            <v>acum. agosto 2011</v>
          </cell>
          <cell r="L20" t="str">
            <v>acum. agosto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3664171</v>
          </cell>
          <cell r="E22">
            <v>3520481</v>
          </cell>
          <cell r="G22">
            <v>-3.9214872886663858E-2</v>
          </cell>
          <cell r="I22" t="str">
            <v>Total Pernoctaciones</v>
          </cell>
          <cell r="J22">
            <v>216279</v>
          </cell>
          <cell r="L22">
            <v>247831</v>
          </cell>
          <cell r="N22">
            <v>0.14588563845773284</v>
          </cell>
        </row>
        <row r="24">
          <cell r="B24" t="str">
            <v>Hotelera</v>
          </cell>
          <cell r="C24">
            <v>2637905</v>
          </cell>
          <cell r="E24">
            <v>2626171</v>
          </cell>
          <cell r="G24">
            <v>-4.4482269073374513E-3</v>
          </cell>
          <cell r="I24" t="str">
            <v>Hotelera</v>
          </cell>
          <cell r="J24">
            <v>216279</v>
          </cell>
          <cell r="L24">
            <v>247831</v>
          </cell>
          <cell r="N24">
            <v>0.14588563845773284</v>
          </cell>
        </row>
        <row r="25">
          <cell r="B25" t="str">
            <v>4* y 5*</v>
          </cell>
          <cell r="C25">
            <v>2243589</v>
          </cell>
          <cell r="E25">
            <v>2266243</v>
          </cell>
          <cell r="G25">
            <v>1.0097214775076897E-2</v>
          </cell>
          <cell r="I25" t="str">
            <v>4* y 5*</v>
          </cell>
          <cell r="J25">
            <v>54907</v>
          </cell>
          <cell r="L25">
            <v>80080</v>
          </cell>
          <cell r="N25">
            <v>0.45846613364416194</v>
          </cell>
        </row>
        <row r="26">
          <cell r="B26" t="str">
            <v>3*</v>
          </cell>
          <cell r="C26">
            <v>374901</v>
          </cell>
          <cell r="E26">
            <v>335873</v>
          </cell>
          <cell r="G26">
            <v>-0.10410214963417008</v>
          </cell>
          <cell r="I26" t="str">
            <v>3*</v>
          </cell>
          <cell r="J26">
            <v>69809</v>
          </cell>
          <cell r="L26">
            <v>85957</v>
          </cell>
          <cell r="N26">
            <v>0.23131687891246114</v>
          </cell>
        </row>
        <row r="27">
          <cell r="B27" t="str">
            <v>1* y 2*</v>
          </cell>
          <cell r="C27">
            <v>19415</v>
          </cell>
          <cell r="E27">
            <v>24055</v>
          </cell>
          <cell r="G27">
            <v>0.23899047128508885</v>
          </cell>
          <cell r="I27" t="str">
            <v>2*</v>
          </cell>
          <cell r="J27">
            <v>74015</v>
          </cell>
          <cell r="L27">
            <v>62750</v>
          </cell>
          <cell r="N27">
            <v>-0.15219887860568804</v>
          </cell>
        </row>
        <row r="28">
          <cell r="I28" t="str">
            <v>1*</v>
          </cell>
          <cell r="J28">
            <v>17548</v>
          </cell>
          <cell r="L28">
            <v>19044</v>
          </cell>
          <cell r="N28">
            <v>8.5251880556188736E-2</v>
          </cell>
        </row>
        <row r="29">
          <cell r="B29" t="str">
            <v>Extrahotelera</v>
          </cell>
          <cell r="C29">
            <v>1026266</v>
          </cell>
          <cell r="E29">
            <v>894310</v>
          </cell>
          <cell r="G29">
            <v>-0.12857875053835946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agosto 2011</v>
          </cell>
          <cell r="E36" t="str">
            <v>acum. agosto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26958432</v>
          </cell>
          <cell r="E38">
            <v>25802933</v>
          </cell>
          <cell r="G38">
            <v>-4.2862248071401154E-2</v>
          </cell>
        </row>
        <row r="40">
          <cell r="B40" t="str">
            <v>Hotelera</v>
          </cell>
          <cell r="C40">
            <v>15762799</v>
          </cell>
          <cell r="E40">
            <v>15792111</v>
          </cell>
          <cell r="G40">
            <v>1.8595682150106541E-3</v>
          </cell>
        </row>
        <row r="41">
          <cell r="B41" t="str">
            <v>5*</v>
          </cell>
          <cell r="C41">
            <v>1975208</v>
          </cell>
          <cell r="E41">
            <v>2257329</v>
          </cell>
          <cell r="G41">
            <v>0.14283103349115644</v>
          </cell>
        </row>
        <row r="42">
          <cell r="B42" t="str">
            <v>4*</v>
          </cell>
          <cell r="C42">
            <v>10342259</v>
          </cell>
          <cell r="E42">
            <v>10202775</v>
          </cell>
          <cell r="G42">
            <v>-1.3486802061329128E-2</v>
          </cell>
        </row>
        <row r="43">
          <cell r="B43" t="str">
            <v>3*</v>
          </cell>
          <cell r="C43">
            <v>3059134</v>
          </cell>
          <cell r="E43">
            <v>2945692</v>
          </cell>
          <cell r="G43">
            <v>-3.7083043763365686E-2</v>
          </cell>
        </row>
        <row r="44">
          <cell r="B44" t="str">
            <v>2*</v>
          </cell>
          <cell r="C44">
            <v>254247</v>
          </cell>
          <cell r="E44">
            <v>241885</v>
          </cell>
          <cell r="G44">
            <v>-4.8622009305911207E-2</v>
          </cell>
        </row>
        <row r="45">
          <cell r="B45" t="str">
            <v>1*</v>
          </cell>
          <cell r="C45">
            <v>131951</v>
          </cell>
          <cell r="E45">
            <v>144430</v>
          </cell>
          <cell r="G45">
            <v>9.4572985426408351E-2</v>
          </cell>
        </row>
        <row r="47">
          <cell r="B47" t="str">
            <v>Extrahotelera</v>
          </cell>
          <cell r="C47">
            <v>11195633</v>
          </cell>
          <cell r="E47">
            <v>10010822</v>
          </cell>
          <cell r="G47">
            <v>-0.10582795988400118</v>
          </cell>
        </row>
      </sheetData>
      <sheetData sheetId="12"/>
      <sheetData sheetId="13"/>
      <sheetData sheetId="14">
        <row r="6">
          <cell r="D6" t="str">
            <v>acum. agosto 2012</v>
          </cell>
        </row>
        <row r="8">
          <cell r="D8">
            <v>63.70402160239275</v>
          </cell>
        </row>
        <row r="9">
          <cell r="D9">
            <v>72.83219215609445</v>
          </cell>
        </row>
        <row r="10">
          <cell r="D10">
            <v>53.188141452899949</v>
          </cell>
        </row>
        <row r="12">
          <cell r="D12">
            <v>66.870091772052959</v>
          </cell>
        </row>
        <row r="13">
          <cell r="D13">
            <v>79.913712693917915</v>
          </cell>
        </row>
        <row r="14">
          <cell r="D14">
            <v>50.224635037682063</v>
          </cell>
        </row>
        <row r="16">
          <cell r="D16">
            <v>67.921867514584548</v>
          </cell>
        </row>
        <row r="17">
          <cell r="D17">
            <v>78.925896498971611</v>
          </cell>
        </row>
        <row r="18">
          <cell r="D18">
            <v>60.101825579714308</v>
          </cell>
        </row>
        <row r="20">
          <cell r="D20">
            <v>59.170950091752864</v>
          </cell>
        </row>
        <row r="21">
          <cell r="D21">
            <v>65.744575174001497</v>
          </cell>
        </row>
        <row r="22">
          <cell r="D22">
            <v>45.740732784634801</v>
          </cell>
        </row>
        <row r="24">
          <cell r="D24">
            <v>40.410610453266194</v>
          </cell>
        </row>
        <row r="25">
          <cell r="D25">
            <v>40.410610453266194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agosto 2011</v>
          </cell>
          <cell r="D6" t="str">
            <v>acum. agosto 2012</v>
          </cell>
          <cell r="E6" t="str">
            <v>var. interanual</v>
          </cell>
          <cell r="H6" t="str">
            <v>acum. agosto 2011</v>
          </cell>
          <cell r="I6" t="str">
            <v>acum. agosto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67.338912495521484</v>
          </cell>
          <cell r="D8">
            <v>66.870091772052959</v>
          </cell>
          <cell r="E8">
            <v>-6.9621071397567569E-3</v>
          </cell>
          <cell r="G8" t="str">
            <v>Indice de ocupación total</v>
          </cell>
          <cell r="H8">
            <v>66.068549960274098</v>
          </cell>
          <cell r="I8">
            <v>67.921867514584548</v>
          </cell>
          <cell r="J8">
            <v>2.8051433782409596E-2</v>
          </cell>
        </row>
        <row r="10">
          <cell r="B10" t="str">
            <v>Hotelera</v>
          </cell>
          <cell r="C10">
            <v>82.252913358295359</v>
          </cell>
          <cell r="D10">
            <v>79.913712693917915</v>
          </cell>
          <cell r="E10">
            <v>-2.8439122322486465E-2</v>
          </cell>
          <cell r="G10" t="str">
            <v>Hotelera</v>
          </cell>
          <cell r="H10">
            <v>80.055201002287177</v>
          </cell>
          <cell r="I10">
            <v>78.925896498971611</v>
          </cell>
          <cell r="J10">
            <v>-1.4106572579629217E-2</v>
          </cell>
        </row>
        <row r="11">
          <cell r="B11" t="str">
            <v>5*</v>
          </cell>
          <cell r="C11">
            <v>79.523145445503886</v>
          </cell>
          <cell r="D11">
            <v>77.983723136398979</v>
          </cell>
          <cell r="E11">
            <v>-1.9358166738510763E-2</v>
          </cell>
          <cell r="G11" t="str">
            <v>5*</v>
          </cell>
          <cell r="H11">
            <v>76.444099713442355</v>
          </cell>
          <cell r="I11">
            <v>73.556240542879991</v>
          </cell>
          <cell r="J11">
            <v>-3.7777397881429309E-2</v>
          </cell>
        </row>
        <row r="12">
          <cell r="B12" t="str">
            <v>4*</v>
          </cell>
          <cell r="C12">
            <v>85.60946887808241</v>
          </cell>
          <cell r="D12">
            <v>83.794919278197384</v>
          </cell>
          <cell r="E12">
            <v>-2.1195664728035579E-2</v>
          </cell>
          <cell r="G12" t="str">
            <v>4*</v>
          </cell>
          <cell r="H12">
            <v>103.88891093037095</v>
          </cell>
          <cell r="I12">
            <v>87.37173268579555</v>
          </cell>
          <cell r="J12">
            <v>-0.15898884776687716</v>
          </cell>
        </row>
        <row r="13">
          <cell r="B13" t="str">
            <v>3*</v>
          </cell>
          <cell r="C13">
            <v>74.695416978914452</v>
          </cell>
          <cell r="D13">
            <v>68.606629896414262</v>
          </cell>
          <cell r="E13">
            <v>-8.15148683649356E-2</v>
          </cell>
          <cell r="G13" t="str">
            <v>3*</v>
          </cell>
          <cell r="H13">
            <v>66.05212291613941</v>
          </cell>
          <cell r="I13">
            <v>68.180558612405306</v>
          </cell>
          <cell r="J13">
            <v>3.2223577415796179E-2</v>
          </cell>
        </row>
        <row r="14">
          <cell r="B14" t="str">
            <v>1* y 2*</v>
          </cell>
          <cell r="C14">
            <v>57.887517146776403</v>
          </cell>
          <cell r="D14">
            <v>82.921552542263825</v>
          </cell>
          <cell r="E14">
            <v>0.43245999533910728</v>
          </cell>
          <cell r="G14" t="str">
            <v>1* y 2*</v>
          </cell>
          <cell r="H14">
            <v>52.814143619416939</v>
          </cell>
          <cell r="I14">
            <v>55.518922244482653</v>
          </cell>
          <cell r="J14">
            <v>5.1213149351745146E-2</v>
          </cell>
        </row>
        <row r="16">
          <cell r="B16" t="str">
            <v>Extrahotelera</v>
          </cell>
          <cell r="C16">
            <v>50.588805558286488</v>
          </cell>
          <cell r="D16">
            <v>50.224635037682063</v>
          </cell>
          <cell r="E16">
            <v>-7.1986384455122732E-3</v>
          </cell>
          <cell r="G16" t="str">
            <v>Extrahotelera</v>
          </cell>
          <cell r="H16">
            <v>57.486877911798629</v>
          </cell>
          <cell r="I16">
            <v>60.101825579714308</v>
          </cell>
          <cell r="J16">
            <v>4.5487731512011464E-2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agosto 2011</v>
          </cell>
          <cell r="D20" t="str">
            <v>acum. agosto 2012</v>
          </cell>
          <cell r="E20" t="str">
            <v>var. interanual</v>
          </cell>
          <cell r="H20" t="str">
            <v>acum. agosto 2011</v>
          </cell>
          <cell r="I20" t="str">
            <v>acum. agosto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59.778285767982979</v>
          </cell>
          <cell r="D22">
            <v>59.170950091752864</v>
          </cell>
          <cell r="E22">
            <v>-1.0159804156769647E-2</v>
          </cell>
          <cell r="G22" t="str">
            <v>Indice de ocupación total</v>
          </cell>
          <cell r="H22">
            <v>45.917840908849648</v>
          </cell>
          <cell r="I22">
            <v>40.410610453266194</v>
          </cell>
          <cell r="J22">
            <v>-0.11993661606423778</v>
          </cell>
        </row>
        <row r="24">
          <cell r="B24" t="str">
            <v>Hotelera</v>
          </cell>
          <cell r="C24">
            <v>66.312109509921285</v>
          </cell>
          <cell r="D24">
            <v>65.744575174001497</v>
          </cell>
          <cell r="E24">
            <v>-8.5585323723545992E-3</v>
          </cell>
          <cell r="G24" t="str">
            <v>Hotelera</v>
          </cell>
          <cell r="H24">
            <v>45.917840908849648</v>
          </cell>
          <cell r="I24">
            <v>40.410610453266194</v>
          </cell>
          <cell r="J24">
            <v>-0.11993661606423778</v>
          </cell>
        </row>
        <row r="25">
          <cell r="B25" t="str">
            <v>4* y 5*</v>
          </cell>
          <cell r="C25">
            <v>68.696850848166534</v>
          </cell>
          <cell r="D25">
            <v>68.245161165981784</v>
          </cell>
          <cell r="E25">
            <v>-6.5751148212466193E-3</v>
          </cell>
          <cell r="G25" t="str">
            <v>4* y 5*</v>
          </cell>
          <cell r="H25">
            <v>68.696850848166534</v>
          </cell>
          <cell r="I25">
            <v>68.245161165981784</v>
          </cell>
          <cell r="J25">
            <v>-6.5751148212466193E-3</v>
          </cell>
        </row>
        <row r="26">
          <cell r="B26" t="str">
            <v>3*</v>
          </cell>
          <cell r="C26">
            <v>60.272891258283686</v>
          </cell>
          <cell r="D26">
            <v>57.418899328491911</v>
          </cell>
          <cell r="E26">
            <v>-4.7351170156442968E-2</v>
          </cell>
          <cell r="G26" t="str">
            <v>3*</v>
          </cell>
          <cell r="H26">
            <v>49.531006101887328</v>
          </cell>
          <cell r="I26">
            <v>43.925534524344876</v>
          </cell>
          <cell r="J26">
            <v>-0.11317096135725091</v>
          </cell>
        </row>
        <row r="27">
          <cell r="B27" t="str">
            <v>1* y 2*</v>
          </cell>
          <cell r="C27">
            <v>21.552824680010215</v>
          </cell>
          <cell r="D27">
            <v>27.084083948838046</v>
          </cell>
          <cell r="E27">
            <v>0.25663732484948754</v>
          </cell>
          <cell r="G27" t="str">
            <v>2*</v>
          </cell>
          <cell r="H27">
            <v>45.191168748702545</v>
          </cell>
          <cell r="I27">
            <v>53.025181679905359</v>
          </cell>
          <cell r="J27">
            <v>0.17335274010650004</v>
          </cell>
        </row>
        <row r="28">
          <cell r="G28" t="str">
            <v>1*</v>
          </cell>
          <cell r="H28">
            <v>37.744128022025293</v>
          </cell>
          <cell r="I28">
            <v>47.017578510764366</v>
          </cell>
          <cell r="J28">
            <v>0.24569253483158016</v>
          </cell>
        </row>
        <row r="29">
          <cell r="B29" t="str">
            <v>Extrahotelera</v>
          </cell>
          <cell r="C29">
            <v>47.69807230752356</v>
          </cell>
          <cell r="D29">
            <v>45.740732784634801</v>
          </cell>
          <cell r="E29">
            <v>-4.1036029931549756E-2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agosto 2011</v>
          </cell>
          <cell r="D36" t="str">
            <v>acum. agosto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63.789546613562408</v>
          </cell>
          <cell r="D38">
            <v>63.70402160239275</v>
          </cell>
          <cell r="E38">
            <v>-1.3407370911062699E-3</v>
          </cell>
        </row>
        <row r="40">
          <cell r="B40" t="str">
            <v>Hotelera</v>
          </cell>
          <cell r="C40">
            <v>74.742292751792348</v>
          </cell>
          <cell r="D40">
            <v>72.83219215609445</v>
          </cell>
          <cell r="E40">
            <v>-2.5555820210667712E-2</v>
          </cell>
        </row>
        <row r="41">
          <cell r="B41" t="str">
            <v>5*</v>
          </cell>
          <cell r="C41">
            <v>71.001738011405806</v>
          </cell>
          <cell r="D41">
            <v>68.707345714071778</v>
          </cell>
          <cell r="E41">
            <v>-3.2314593439465633E-2</v>
          </cell>
        </row>
        <row r="42">
          <cell r="B42" t="str">
            <v>4*</v>
          </cell>
          <cell r="C42">
            <v>80.174986712774526</v>
          </cell>
          <cell r="D42">
            <v>78.014879355276875</v>
          </cell>
          <cell r="E42">
            <v>-2.6942409921889898E-2</v>
          </cell>
        </row>
        <row r="43">
          <cell r="B43" t="str">
            <v>3*</v>
          </cell>
          <cell r="C43">
            <v>66.139290725554503</v>
          </cell>
          <cell r="D43">
            <v>64.241349410034388</v>
          </cell>
          <cell r="E43">
            <v>-2.8696124417112889E-2</v>
          </cell>
        </row>
        <row r="44">
          <cell r="B44" t="str">
            <v>2*</v>
          </cell>
          <cell r="C44">
            <v>47.728795868524152</v>
          </cell>
          <cell r="D44">
            <v>48.408949906938581</v>
          </cell>
          <cell r="E44">
            <v>1.4250391740198376E-2</v>
          </cell>
        </row>
        <row r="45">
          <cell r="B45" t="str">
            <v>1*</v>
          </cell>
          <cell r="C45">
            <v>52.774700332364105</v>
          </cell>
          <cell r="D45">
            <v>61.606906730137602</v>
          </cell>
          <cell r="E45">
            <v>0.16735682708097044</v>
          </cell>
        </row>
        <row r="47">
          <cell r="B47" t="str">
            <v>Extrahotelera</v>
          </cell>
          <cell r="C47">
            <v>52.879457853487452</v>
          </cell>
          <cell r="D47">
            <v>53.188141452899949</v>
          </cell>
          <cell r="E47">
            <v>5.8374955406645945E-3</v>
          </cell>
        </row>
      </sheetData>
      <sheetData sheetId="17"/>
      <sheetData sheetId="18"/>
      <sheetData sheetId="19">
        <row r="6">
          <cell r="D6" t="str">
            <v>acum. agosto 2012</v>
          </cell>
        </row>
        <row r="8">
          <cell r="D8">
            <v>7.820893111152265</v>
          </cell>
        </row>
        <row r="9">
          <cell r="D9">
            <v>7.3943385386451208</v>
          </cell>
        </row>
        <row r="10">
          <cell r="D10">
            <v>8.6038513899106857</v>
          </cell>
        </row>
        <row r="12">
          <cell r="D12">
            <v>8.2958149441705871</v>
          </cell>
        </row>
        <row r="13">
          <cell r="D13">
            <v>7.9587517340715941</v>
          </cell>
        </row>
        <row r="14">
          <cell r="D14">
            <v>9.076324993499794</v>
          </cell>
        </row>
        <row r="16">
          <cell r="D16">
            <v>8.4968161655360408</v>
          </cell>
        </row>
        <row r="17">
          <cell r="D17">
            <v>8.4002973861324151</v>
          </cell>
        </row>
        <row r="18">
          <cell r="D18">
            <v>8.5889129735840442</v>
          </cell>
        </row>
        <row r="20">
          <cell r="D20">
            <v>7.6981870185190449</v>
          </cell>
        </row>
        <row r="21">
          <cell r="D21">
            <v>7.5725370672602814</v>
          </cell>
        </row>
        <row r="22">
          <cell r="D22">
            <v>8.0924975794264817</v>
          </cell>
        </row>
        <row r="24">
          <cell r="D24">
            <v>2.2485936706104375</v>
          </cell>
        </row>
        <row r="25">
          <cell r="D25">
            <v>2.2485936706104375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agosto 2011</v>
          </cell>
          <cell r="D6" t="str">
            <v>acum. agosto 2012</v>
          </cell>
          <cell r="E6" t="str">
            <v>diferencia interanual</v>
          </cell>
          <cell r="H6" t="str">
            <v>acum. agosto 2011</v>
          </cell>
          <cell r="I6" t="str">
            <v>acum. agosto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8.3209032559054386</v>
          </cell>
          <cell r="D8">
            <v>8.2958149441705871</v>
          </cell>
          <cell r="E8">
            <v>-2.5088311734851487E-2</v>
          </cell>
          <cell r="G8" t="str">
            <v>Estancia media total</v>
          </cell>
          <cell r="H8">
            <v>8.4607791210522176</v>
          </cell>
          <cell r="I8">
            <v>8.4968161655360408</v>
          </cell>
          <cell r="J8">
            <v>3.6037044483823166E-2</v>
          </cell>
        </row>
        <row r="10">
          <cell r="B10" t="str">
            <v>Hotelera</v>
          </cell>
          <cell r="C10">
            <v>8.0245769095931223</v>
          </cell>
          <cell r="D10">
            <v>7.9587517340715941</v>
          </cell>
          <cell r="E10">
            <v>-6.5825175521528223E-2</v>
          </cell>
          <cell r="G10" t="str">
            <v>Hotelera</v>
          </cell>
          <cell r="H10">
            <v>8.35753859791682</v>
          </cell>
          <cell r="I10">
            <v>8.4002973861324151</v>
          </cell>
          <cell r="J10">
            <v>4.2758788215595089E-2</v>
          </cell>
        </row>
        <row r="11">
          <cell r="B11" t="str">
            <v>5*</v>
          </cell>
          <cell r="C11">
            <v>7.4604969574036515</v>
          </cell>
          <cell r="D11">
            <v>7.6247742187445517</v>
          </cell>
          <cell r="E11">
            <v>0.16427726134090026</v>
          </cell>
          <cell r="G11" t="str">
            <v>5*</v>
          </cell>
          <cell r="H11">
            <v>7.7476357650378782</v>
          </cell>
          <cell r="I11">
            <v>7.5884558359890253</v>
          </cell>
          <cell r="J11">
            <v>-0.15917992904885292</v>
          </cell>
        </row>
        <row r="12">
          <cell r="B12" t="str">
            <v>4*</v>
          </cell>
          <cell r="C12">
            <v>7.9739981516525109</v>
          </cell>
          <cell r="D12">
            <v>7.9560982074815279</v>
          </cell>
          <cell r="E12">
            <v>-1.7899944170983062E-2</v>
          </cell>
          <cell r="G12" t="str">
            <v>4*</v>
          </cell>
          <cell r="H12">
            <v>8.9072038702849792</v>
          </cell>
          <cell r="I12">
            <v>8.7637477619044013</v>
          </cell>
          <cell r="J12">
            <v>-0.14345610838057787</v>
          </cell>
        </row>
        <row r="13">
          <cell r="B13" t="str">
            <v>3*</v>
          </cell>
          <cell r="C13">
            <v>8.8115269566855883</v>
          </cell>
          <cell r="D13">
            <v>8.3696150606731763</v>
          </cell>
          <cell r="E13">
            <v>-0.44191189601241199</v>
          </cell>
          <cell r="G13" t="str">
            <v>3*</v>
          </cell>
          <cell r="H13">
            <v>7.8476080388039824</v>
          </cell>
          <cell r="I13">
            <v>8.2160026841562885</v>
          </cell>
          <cell r="J13">
            <v>0.36839464535230615</v>
          </cell>
        </row>
        <row r="14">
          <cell r="B14" t="str">
            <v>1* y 2*</v>
          </cell>
          <cell r="C14">
            <v>7.5748700991969766</v>
          </cell>
          <cell r="D14">
            <v>7.7080592105263159</v>
          </cell>
          <cell r="E14">
            <v>0.1331891113293393</v>
          </cell>
          <cell r="G14" t="str">
            <v>1* y 2*</v>
          </cell>
          <cell r="H14">
            <v>5.3240477106579451</v>
          </cell>
          <cell r="I14">
            <v>6.16573230553609</v>
          </cell>
          <cell r="J14">
            <v>0.84168459487814484</v>
          </cell>
        </row>
        <row r="16">
          <cell r="B16" t="str">
            <v>Extrahotelera</v>
          </cell>
          <cell r="C16">
            <v>8.9225735102143364</v>
          </cell>
          <cell r="D16">
            <v>9.076324993499794</v>
          </cell>
          <cell r="E16">
            <v>0.15375148328545762</v>
          </cell>
          <cell r="G16" t="str">
            <v>Extrahotelera</v>
          </cell>
          <cell r="H16">
            <v>8.5510337383410366</v>
          </cell>
          <cell r="I16">
            <v>8.5889129735840442</v>
          </cell>
          <cell r="J16">
            <v>3.7879235243007514E-2</v>
          </cell>
        </row>
        <row r="20">
          <cell r="C20" t="str">
            <v>acum. agosto 2011</v>
          </cell>
          <cell r="D20" t="str">
            <v>acum. agosto 2012</v>
          </cell>
          <cell r="E20" t="str">
            <v>diferencia interanual</v>
          </cell>
          <cell r="H20" t="str">
            <v>acum. agosto 2011</v>
          </cell>
          <cell r="I20" t="str">
            <v>acum. agosto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7.4184614699367923</v>
          </cell>
          <cell r="D22">
            <v>7.6981870185190449</v>
          </cell>
          <cell r="E22">
            <v>0.27972554858225251</v>
          </cell>
          <cell r="G22" t="str">
            <v>Estancia media total</v>
          </cell>
          <cell r="H22">
            <v>2.1512806485303626</v>
          </cell>
          <cell r="I22">
            <v>2.2485936706104375</v>
          </cell>
          <cell r="J22">
            <v>9.7313022080074862E-2</v>
          </cell>
        </row>
        <row r="24">
          <cell r="B24" t="str">
            <v>Hotelera</v>
          </cell>
          <cell r="C24">
            <v>7.2670760398243495</v>
          </cell>
          <cell r="D24">
            <v>7.5725370672602814</v>
          </cell>
          <cell r="E24">
            <v>0.30546102743593195</v>
          </cell>
          <cell r="G24" t="str">
            <v>Hotelera</v>
          </cell>
          <cell r="H24">
            <v>2.1512806485303626</v>
          </cell>
          <cell r="I24">
            <v>2.2485936706104375</v>
          </cell>
          <cell r="J24">
            <v>9.7313022080074862E-2</v>
          </cell>
        </row>
        <row r="25">
          <cell r="B25" t="str">
            <v>4* y 5*</v>
          </cell>
          <cell r="C25">
            <v>7.3757142011795418</v>
          </cell>
          <cell r="D25">
            <v>7.7379717488467694</v>
          </cell>
          <cell r="E25">
            <v>0.36225754766722762</v>
          </cell>
          <cell r="G25" t="str">
            <v>4* y 5*</v>
          </cell>
          <cell r="H25">
            <v>1.8109168865435357</v>
          </cell>
          <cell r="I25">
            <v>2.0018498612604056</v>
          </cell>
          <cell r="J25">
            <v>0.19093297471686999</v>
          </cell>
        </row>
        <row r="26">
          <cell r="B26" t="str">
            <v>3*</v>
          </cell>
          <cell r="C26">
            <v>7.5633674951581664</v>
          </cell>
          <cell r="D26">
            <v>7.484301535307619</v>
          </cell>
          <cell r="E26">
            <v>-7.9065959850547429E-2</v>
          </cell>
          <cell r="G26" t="str">
            <v>3*</v>
          </cell>
          <cell r="H26">
            <v>2.3247968562674837</v>
          </cell>
          <cell r="I26">
            <v>2.3695933838731911</v>
          </cell>
          <cell r="J26">
            <v>4.4796527605707404E-2</v>
          </cell>
        </row>
        <row r="27">
          <cell r="B27" t="str">
            <v>1* y 2*</v>
          </cell>
          <cell r="C27">
            <v>2.1011904761904763</v>
          </cell>
          <cell r="D27">
            <v>2.6574237737516571</v>
          </cell>
          <cell r="E27">
            <v>0.55623329756118078</v>
          </cell>
          <cell r="G27" t="str">
            <v>2*</v>
          </cell>
          <cell r="H27">
            <v>2.1642445685546363</v>
          </cell>
          <cell r="I27">
            <v>2.1958986562150056</v>
          </cell>
          <cell r="J27">
            <v>3.1654087660369257E-2</v>
          </cell>
        </row>
        <row r="28">
          <cell r="G28" t="str">
            <v>1*</v>
          </cell>
          <cell r="H28">
            <v>2.9305277221108885</v>
          </cell>
          <cell r="I28">
            <v>3.5516598284222307</v>
          </cell>
          <cell r="J28">
            <v>0.62113210631134219</v>
          </cell>
        </row>
        <row r="29">
          <cell r="B29" t="str">
            <v>Extrahotelera</v>
          </cell>
          <cell r="C29">
            <v>7.8381602663978249</v>
          </cell>
          <cell r="D29">
            <v>8.0924975794264817</v>
          </cell>
          <cell r="E29">
            <v>0.25433731302865681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agosto 2011</v>
          </cell>
          <cell r="D36" t="str">
            <v>acum. agosto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7.810746427447679</v>
          </cell>
          <cell r="D38">
            <v>7.820893111152265</v>
          </cell>
          <cell r="E38">
            <v>1.0146683704586046E-2</v>
          </cell>
        </row>
        <row r="40">
          <cell r="B40" t="str">
            <v>Hotelera</v>
          </cell>
          <cell r="C40">
            <v>7.3887023551994151</v>
          </cell>
          <cell r="D40">
            <v>7.3943385386451208</v>
          </cell>
          <cell r="E40">
            <v>5.6361834457057114E-3</v>
          </cell>
        </row>
        <row r="41">
          <cell r="B41" t="str">
            <v>5*</v>
          </cell>
          <cell r="C41">
            <v>7.2207262371731362</v>
          </cell>
          <cell r="D41">
            <v>6.9958254304734275</v>
          </cell>
          <cell r="E41">
            <v>-0.22490080669970869</v>
          </cell>
        </row>
        <row r="42">
          <cell r="B42" t="str">
            <v>4*</v>
          </cell>
          <cell r="C42">
            <v>7.7261989427728759</v>
          </cell>
          <cell r="D42">
            <v>7.7805260645363994</v>
          </cell>
          <cell r="E42">
            <v>5.43271217635235E-2</v>
          </cell>
        </row>
        <row r="43">
          <cell r="B43" t="str">
            <v>3*</v>
          </cell>
          <cell r="C43">
            <v>7.3230048139645669</v>
          </cell>
          <cell r="D43">
            <v>7.2010189064845278</v>
          </cell>
          <cell r="E43">
            <v>-0.12198590748003912</v>
          </cell>
        </row>
        <row r="44">
          <cell r="B44" t="str">
            <v>2*</v>
          </cell>
          <cell r="C44">
            <v>3.2452230518858896</v>
          </cell>
          <cell r="D44">
            <v>3.5070028417328771</v>
          </cell>
          <cell r="E44">
            <v>0.26177978984698758</v>
          </cell>
        </row>
        <row r="45">
          <cell r="B45" t="str">
            <v>1*</v>
          </cell>
          <cell r="C45">
            <v>5.2499005331423572</v>
          </cell>
          <cell r="D45">
            <v>6.1005279831045405</v>
          </cell>
          <cell r="E45">
            <v>0.85062744996218331</v>
          </cell>
        </row>
        <row r="47">
          <cell r="B47" t="str">
            <v>Extrahotelera</v>
          </cell>
          <cell r="C47">
            <v>8.493836910861102</v>
          </cell>
          <cell r="D47">
            <v>8.6038513899106857</v>
          </cell>
          <cell r="E47">
            <v>0.11001447904958361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  <cell r="L8">
            <v>164800</v>
          </cell>
        </row>
        <row r="9">
          <cell r="E9">
            <v>88943</v>
          </cell>
          <cell r="L9">
            <v>88633</v>
          </cell>
        </row>
        <row r="10">
          <cell r="E10">
            <v>77468</v>
          </cell>
          <cell r="L10">
            <v>76167</v>
          </cell>
        </row>
        <row r="12">
          <cell r="E12">
            <v>2501</v>
          </cell>
          <cell r="L12">
            <v>2550</v>
          </cell>
        </row>
        <row r="13">
          <cell r="E13">
            <v>2501</v>
          </cell>
          <cell r="L13">
            <v>2550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1088</v>
          </cell>
          <cell r="L16">
            <v>951</v>
          </cell>
        </row>
        <row r="17">
          <cell r="E17">
            <v>377</v>
          </cell>
          <cell r="L17">
            <v>561</v>
          </cell>
        </row>
        <row r="18">
          <cell r="E18">
            <v>711</v>
          </cell>
          <cell r="L18">
            <v>390</v>
          </cell>
        </row>
        <row r="20">
          <cell r="E20">
            <v>27906</v>
          </cell>
          <cell r="L20">
            <v>28105</v>
          </cell>
        </row>
        <row r="21">
          <cell r="E21">
            <v>18803</v>
          </cell>
          <cell r="L21">
            <v>18811</v>
          </cell>
        </row>
        <row r="22">
          <cell r="E22">
            <v>9103</v>
          </cell>
          <cell r="L22">
            <v>9294</v>
          </cell>
        </row>
        <row r="24">
          <cell r="E24">
            <v>24280</v>
          </cell>
          <cell r="L24">
            <v>24689</v>
          </cell>
        </row>
        <row r="25">
          <cell r="E25">
            <v>16360</v>
          </cell>
          <cell r="L25">
            <v>16403</v>
          </cell>
        </row>
        <row r="26">
          <cell r="E26">
            <v>7920</v>
          </cell>
          <cell r="L26">
            <v>8286</v>
          </cell>
        </row>
        <row r="28">
          <cell r="E28">
            <v>134916</v>
          </cell>
          <cell r="L28">
            <v>133194</v>
          </cell>
        </row>
        <row r="29">
          <cell r="E29">
            <v>67262</v>
          </cell>
          <cell r="L29">
            <v>66711</v>
          </cell>
        </row>
        <row r="30">
          <cell r="E30">
            <v>67654</v>
          </cell>
          <cell r="L30">
            <v>66483</v>
          </cell>
        </row>
        <row r="32">
          <cell r="E32">
            <v>60341</v>
          </cell>
          <cell r="L32">
            <v>60169</v>
          </cell>
        </row>
        <row r="33">
          <cell r="E33">
            <v>33745</v>
          </cell>
          <cell r="L33">
            <v>33986</v>
          </cell>
        </row>
        <row r="34">
          <cell r="E34">
            <v>26596</v>
          </cell>
          <cell r="L34">
            <v>26183</v>
          </cell>
        </row>
        <row r="36">
          <cell r="E36">
            <v>48695</v>
          </cell>
          <cell r="L36">
            <v>47144</v>
          </cell>
        </row>
        <row r="37">
          <cell r="E37">
            <v>20296</v>
          </cell>
          <cell r="L37">
            <v>19389</v>
          </cell>
        </row>
        <row r="38">
          <cell r="E38">
            <v>28399</v>
          </cell>
          <cell r="L38">
            <v>27755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>
            <v>60169</v>
          </cell>
          <cell r="N7">
            <v>-2.7084276566845613E-2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>
            <v>33986</v>
          </cell>
          <cell r="N8">
            <v>1.4265250089530859E-2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6312</v>
          </cell>
          <cell r="M9">
            <v>0.10490451893832373</v>
          </cell>
          <cell r="N9">
            <v>0.38178633975481613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>
            <v>20584</v>
          </cell>
          <cell r="M10">
            <v>0.34210307633498976</v>
          </cell>
          <cell r="N10">
            <v>-6.4193489725404618E-2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>
            <v>6520</v>
          </cell>
          <cell r="M11">
            <v>0.1083614485864814</v>
          </cell>
          <cell r="N11">
            <v>2.2905553812362724E-2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>
            <v>570</v>
          </cell>
          <cell r="M12">
            <v>9.4733168242782835E-3</v>
          </cell>
          <cell r="N12">
            <v>0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>
            <v>26183</v>
          </cell>
          <cell r="M13">
            <v>0.43515763931592683</v>
          </cell>
          <cell r="N13">
            <v>-7.5981084133258048E-2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>
            <v>47144</v>
          </cell>
          <cell r="N20">
            <v>-8.6763651860604765E-2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>
            <v>19389</v>
          </cell>
          <cell r="N21">
            <v>-6.6220381429397027E-2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>
            <v>2481</v>
          </cell>
          <cell r="N22">
            <v>0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>
            <v>10292</v>
          </cell>
          <cell r="N23">
            <v>-7.1454348610609883E-2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6033</v>
          </cell>
          <cell r="N24">
            <v>-9.7261708813407149E-2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583</v>
          </cell>
          <cell r="N25">
            <v>0.12984496124031009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>
            <v>27755</v>
          </cell>
          <cell r="N26">
            <v>-0.1005865387731294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>
            <v>24689</v>
          </cell>
          <cell r="N32">
            <v>3.5362978619624423E-3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>
            <v>16403</v>
          </cell>
          <cell r="N33">
            <v>2.6283618581907091E-3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>
            <v>13670</v>
          </cell>
          <cell r="M34">
            <v>0.55368787719227186</v>
          </cell>
          <cell r="N34">
            <v>5.9607035101920669E-3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>
            <v>2369</v>
          </cell>
          <cell r="M35">
            <v>9.5953663574871395E-2</v>
          </cell>
          <cell r="N35">
            <v>-1.578728707935189E-2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1.4743407995463568E-2</v>
          </cell>
          <cell r="N36">
            <v>0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>
            <v>8286</v>
          </cell>
          <cell r="M37">
            <v>0.33561505123739316</v>
          </cell>
          <cell r="N37">
            <v>5.338510070371269E-3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>
            <v>2550</v>
          </cell>
          <cell r="N43">
            <v>0.33298484056455829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>
            <v>2550</v>
          </cell>
          <cell r="N44">
            <v>0.33298484056455829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1097</v>
          </cell>
          <cell r="M45">
            <v>0.43019607843137253</v>
          </cell>
          <cell r="N45">
            <v>1.2251521298174441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802</v>
          </cell>
          <cell r="M46">
            <v>0.31450980392156863</v>
          </cell>
          <cell r="N46">
            <v>0.38275862068965516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485</v>
          </cell>
          <cell r="M47">
            <v>0.19019607843137254</v>
          </cell>
          <cell r="N47">
            <v>-0.28041543026706234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>
            <v>166</v>
          </cell>
          <cell r="M48">
            <v>6.5098039215686271E-2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164800</v>
          </cell>
          <cell r="N55">
            <v>-4.4033621244728552E-2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88633</v>
          </cell>
          <cell r="N56">
            <v>4.853820973021786E-4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14031</v>
          </cell>
          <cell r="M57">
            <v>8.5139563106796115E-2</v>
          </cell>
          <cell r="N57">
            <v>0.19595976815547222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52789</v>
          </cell>
          <cell r="M58">
            <v>0.32032160194174758</v>
          </cell>
          <cell r="N58">
            <v>-3.2122623347573383E-2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18597</v>
          </cell>
          <cell r="M59">
            <v>0.11284587378640777</v>
          </cell>
          <cell r="N59">
            <v>-2.5671923298580184E-2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2153</v>
          </cell>
          <cell r="M60">
            <v>1.3064320388349515E-2</v>
          </cell>
          <cell r="N60">
            <v>-2.711251694532309E-2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1063</v>
          </cell>
          <cell r="M61">
            <v>6.4502427184466018E-3</v>
          </cell>
          <cell r="N61">
            <v>4.5231071779744343E-2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76167</v>
          </cell>
          <cell r="M62">
            <v>0.46217839805825245</v>
          </cell>
          <cell r="N62">
            <v>-9.1096764955072129E-2</v>
          </cell>
        </row>
      </sheetData>
      <sheetData sheetId="31"/>
      <sheetData sheetId="32"/>
      <sheetData sheetId="33"/>
      <sheetData sheetId="34">
        <row r="6">
          <cell r="C6" t="str">
            <v>agosto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agosto 2012</v>
          </cell>
          <cell r="G6" t="str">
            <v>agosto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agosto 2012</v>
          </cell>
          <cell r="G35" t="str">
            <v>agosto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agosto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topLeftCell="A7" zoomScaleNormal="100" workbookViewId="0">
      <selection activeCell="E31" sqref="E3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acum. agosto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agosto 2011</v>
      </c>
      <c r="D6" s="68" t="s">
        <v>49</v>
      </c>
      <c r="E6" s="47" t="str">
        <f>actualizaciones!$A$2</f>
        <v>acum. agosto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agosto 2011</v>
      </c>
      <c r="K6" s="68" t="s">
        <v>49</v>
      </c>
      <c r="L6" s="47" t="str">
        <f>actualizaciones!$A$2</f>
        <v>acum. agosto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10237615</v>
      </c>
      <c r="D8" s="54">
        <f>C8/$C$8</f>
        <v>1</v>
      </c>
      <c r="E8" s="71">
        <v>9838289</v>
      </c>
      <c r="F8" s="54">
        <f>E8/$E$8</f>
        <v>1</v>
      </c>
      <c r="G8" s="54">
        <f>(E8-C8)/C8</f>
        <v>-3.9005764526210449E-2</v>
      </c>
      <c r="H8" s="66"/>
      <c r="I8" s="70" t="s">
        <v>89</v>
      </c>
      <c r="J8" s="71">
        <v>8594121</v>
      </c>
      <c r="K8" s="54">
        <f>J8/$C$8</f>
        <v>0.8394651488652386</v>
      </c>
      <c r="L8" s="71">
        <v>8004876</v>
      </c>
      <c r="M8" s="54">
        <f>L8/$E$8</f>
        <v>0.81364513687288509</v>
      </c>
      <c r="N8" s="54">
        <f>(L8-J8)/J8</f>
        <v>-6.8563730950495116E-2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6615068</v>
      </c>
      <c r="D10" s="74">
        <f>C10/$C$8</f>
        <v>0.64615323002476655</v>
      </c>
      <c r="E10" s="73">
        <v>6591860</v>
      </c>
      <c r="F10" s="74">
        <f>E10/$E$8</f>
        <v>0.67002097620836309</v>
      </c>
      <c r="G10" s="74">
        <f>(E10-C10)/C10</f>
        <v>-3.5083539579638485E-3</v>
      </c>
      <c r="H10" s="66"/>
      <c r="I10" s="72" t="s">
        <v>67</v>
      </c>
      <c r="J10" s="73">
        <v>3959760</v>
      </c>
      <c r="K10" s="74">
        <f>J10/$C$8</f>
        <v>0.38678539874765755</v>
      </c>
      <c r="L10" s="73">
        <v>3864204</v>
      </c>
      <c r="M10" s="74">
        <f>L10/$E$8</f>
        <v>0.39277195455429292</v>
      </c>
      <c r="N10" s="74">
        <f>(L10-J10)/J10</f>
        <v>-2.4131765561549185E-2</v>
      </c>
    </row>
    <row r="11" spans="2:14" ht="15" customHeight="1">
      <c r="B11" s="75" t="s">
        <v>68</v>
      </c>
      <c r="C11" s="76">
        <v>882726</v>
      </c>
      <c r="D11" s="60">
        <f>C11/$C$8</f>
        <v>8.6223793334678042E-2</v>
      </c>
      <c r="E11" s="76">
        <v>1093324</v>
      </c>
      <c r="F11" s="60">
        <f>E11/$E$8</f>
        <v>0.11112948603156504</v>
      </c>
      <c r="G11" s="61">
        <f>(E11-C11)/C11</f>
        <v>0.23857686303564185</v>
      </c>
      <c r="H11" s="66"/>
      <c r="I11" s="75" t="s">
        <v>68</v>
      </c>
      <c r="J11" s="76">
        <v>461240</v>
      </c>
      <c r="K11" s="60">
        <f>J11/$C$8</f>
        <v>4.5053462158911033E-2</v>
      </c>
      <c r="L11" s="76">
        <v>445283</v>
      </c>
      <c r="M11" s="60">
        <f>L11/$E$8</f>
        <v>4.5260207338898052E-2</v>
      </c>
      <c r="N11" s="61">
        <f>(L11-J11)/J11</f>
        <v>-3.4595871997224872E-2</v>
      </c>
    </row>
    <row r="12" spans="2:14" ht="15" customHeight="1">
      <c r="B12" s="75" t="s">
        <v>69</v>
      </c>
      <c r="C12" s="76">
        <v>4529829</v>
      </c>
      <c r="D12" s="60">
        <f>C12/$C$8</f>
        <v>0.44246916884450138</v>
      </c>
      <c r="E12" s="76">
        <v>4322214</v>
      </c>
      <c r="F12" s="60">
        <f>E12/$E$8</f>
        <v>0.43932578113938309</v>
      </c>
      <c r="G12" s="61">
        <f>(E12-C12)/C12</f>
        <v>-4.5832855942244177E-2</v>
      </c>
      <c r="H12" s="66"/>
      <c r="I12" s="75" t="s">
        <v>69</v>
      </c>
      <c r="J12" s="76">
        <v>2356668</v>
      </c>
      <c r="K12" s="60">
        <f>J12/$C$8</f>
        <v>0.23019697458831964</v>
      </c>
      <c r="L12" s="76">
        <v>2320062</v>
      </c>
      <c r="M12" s="60">
        <f>L12/$E$8</f>
        <v>0.23581966335813068</v>
      </c>
      <c r="N12" s="61">
        <f>(L12-J12)/J12</f>
        <v>-1.5532947364669101E-2</v>
      </c>
    </row>
    <row r="13" spans="2:14" ht="15" customHeight="1">
      <c r="B13" s="75" t="s">
        <v>70</v>
      </c>
      <c r="C13" s="76">
        <v>1122333</v>
      </c>
      <c r="D13" s="60">
        <f>C13/$C$8</f>
        <v>0.10962836559100923</v>
      </c>
      <c r="E13" s="76">
        <v>1073219</v>
      </c>
      <c r="F13" s="60">
        <f>E13/$E$8</f>
        <v>0.10908593963848795</v>
      </c>
      <c r="G13" s="61">
        <f>(E13-C13)/C13</f>
        <v>-4.376063075753809E-2</v>
      </c>
      <c r="H13" s="66"/>
      <c r="I13" s="75" t="s">
        <v>70</v>
      </c>
      <c r="J13" s="76">
        <v>1072666</v>
      </c>
      <c r="K13" s="60">
        <f>J13/$C$8</f>
        <v>0.1047769426765902</v>
      </c>
      <c r="L13" s="76">
        <v>1028471</v>
      </c>
      <c r="M13" s="60">
        <f>L13/$E$8</f>
        <v>0.10453758778584366</v>
      </c>
      <c r="N13" s="61">
        <f>(L13-J13)/J13</f>
        <v>-4.1201082163506625E-2</v>
      </c>
    </row>
    <row r="14" spans="2:14" ht="15" customHeight="1">
      <c r="B14" s="75" t="s">
        <v>71</v>
      </c>
      <c r="C14" s="76">
        <v>80180</v>
      </c>
      <c r="D14" s="60">
        <f>C14/$C$8</f>
        <v>7.8319022545778483E-3</v>
      </c>
      <c r="E14" s="76">
        <v>103103</v>
      </c>
      <c r="F14" s="60">
        <f>E14/$E$8</f>
        <v>1.0479769398926989E-2</v>
      </c>
      <c r="G14" s="61">
        <f>(E14-C14)/C14</f>
        <v>0.28589423796457969</v>
      </c>
      <c r="H14" s="66"/>
      <c r="I14" s="75" t="s">
        <v>71</v>
      </c>
      <c r="J14" s="76">
        <v>69186</v>
      </c>
      <c r="K14" s="60">
        <f>J14/$C$8</f>
        <v>6.7580193238366551E-3</v>
      </c>
      <c r="L14" s="76">
        <v>70388</v>
      </c>
      <c r="M14" s="60">
        <f>L14/$E$8</f>
        <v>7.1544960714205489E-3</v>
      </c>
      <c r="N14" s="61">
        <f>(L14-J14)/J14</f>
        <v>1.7373457057786257E-2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3622547</v>
      </c>
      <c r="D16" s="74">
        <f>C16/$C$8</f>
        <v>0.35384676997523351</v>
      </c>
      <c r="E16" s="73">
        <v>3246429</v>
      </c>
      <c r="F16" s="74">
        <f>E16/$E$8</f>
        <v>0.32997902379163696</v>
      </c>
      <c r="G16" s="74">
        <f>(E16-C16)/C16</f>
        <v>-0.10382694827699958</v>
      </c>
      <c r="H16" s="66"/>
      <c r="I16" s="72" t="s">
        <v>73</v>
      </c>
      <c r="J16" s="73">
        <v>4634361</v>
      </c>
      <c r="K16" s="74">
        <f>J16/$C$8</f>
        <v>0.4526797501175811</v>
      </c>
      <c r="L16" s="73">
        <v>4140672</v>
      </c>
      <c r="M16" s="74">
        <f>L16/$E$8</f>
        <v>0.42087318231859216</v>
      </c>
      <c r="N16" s="74">
        <f>(L16-J16)/J16</f>
        <v>-0.10652795498667454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agosto 2011</v>
      </c>
      <c r="D20" s="68" t="s">
        <v>49</v>
      </c>
      <c r="E20" s="47" t="str">
        <f>actualizaciones!$A$2</f>
        <v>acum. agosto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agosto 2011</v>
      </c>
      <c r="K20" s="68" t="s">
        <v>49</v>
      </c>
      <c r="L20" s="47" t="str">
        <f>actualizaciones!$A$2</f>
        <v>acum. agosto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3664171</v>
      </c>
      <c r="D22" s="54">
        <f>C22/$C$8</f>
        <v>0.35791256068918398</v>
      </c>
      <c r="E22" s="71">
        <v>3520481</v>
      </c>
      <c r="F22" s="54">
        <f>E22/$E$8</f>
        <v>0.35783468040021998</v>
      </c>
      <c r="G22" s="54">
        <f>(E22-C22)/C22</f>
        <v>-3.9214872886663858E-2</v>
      </c>
      <c r="H22" s="66"/>
      <c r="I22" s="70" t="s">
        <v>89</v>
      </c>
      <c r="J22" s="71">
        <v>216279</v>
      </c>
      <c r="K22" s="54">
        <f>J22/$C$8</f>
        <v>2.1125916534270921E-2</v>
      </c>
      <c r="L22" s="71">
        <v>247831</v>
      </c>
      <c r="M22" s="54">
        <f>L22/$E$8</f>
        <v>2.519045740575419E-2</v>
      </c>
      <c r="N22" s="54">
        <f>(L22-J22)/J22</f>
        <v>0.14588563845773284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2637905</v>
      </c>
      <c r="D24" s="74">
        <f>C24/$C$8</f>
        <v>0.25766792363260388</v>
      </c>
      <c r="E24" s="73">
        <v>2626171</v>
      </c>
      <c r="F24" s="74">
        <f>E24/$E$8</f>
        <v>0.26693371174601599</v>
      </c>
      <c r="G24" s="74">
        <f>(E24-C24)/C24</f>
        <v>-4.4482269073374513E-3</v>
      </c>
      <c r="H24" s="66"/>
      <c r="I24" s="72" t="s">
        <v>67</v>
      </c>
      <c r="J24" s="73">
        <v>216279</v>
      </c>
      <c r="K24" s="74">
        <f>J24/$C$8</f>
        <v>2.1125916534270921E-2</v>
      </c>
      <c r="L24" s="73">
        <v>247831</v>
      </c>
      <c r="M24" s="74">
        <f>L24/$E$8</f>
        <v>2.519045740575419E-2</v>
      </c>
      <c r="N24" s="74">
        <f>(L24-J24)/J24</f>
        <v>0.14588563845773284</v>
      </c>
    </row>
    <row r="25" spans="2:16" ht="15" customHeight="1">
      <c r="B25" s="75" t="s">
        <v>77</v>
      </c>
      <c r="C25" s="76">
        <v>2243589</v>
      </c>
      <c r="D25" s="60">
        <f>C25/$C$8</f>
        <v>0.21915153089855402</v>
      </c>
      <c r="E25" s="76">
        <v>2266243</v>
      </c>
      <c r="F25" s="60">
        <f>E25/$E$8</f>
        <v>0.23034930159095754</v>
      </c>
      <c r="G25" s="61">
        <f>(E25-C25)/C25</f>
        <v>1.0097214775076897E-2</v>
      </c>
      <c r="H25" s="66"/>
      <c r="I25" s="75" t="s">
        <v>77</v>
      </c>
      <c r="J25" s="76">
        <v>54907</v>
      </c>
      <c r="K25" s="60">
        <f>J25/$C$8</f>
        <v>5.3632608766787972E-3</v>
      </c>
      <c r="L25" s="76">
        <v>80080</v>
      </c>
      <c r="M25" s="60">
        <f>L25/$E$8</f>
        <v>8.1396267176131951E-3</v>
      </c>
      <c r="N25" s="61">
        <f>(L25-J25)/J25</f>
        <v>0.45846613364416194</v>
      </c>
    </row>
    <row r="26" spans="2:16" ht="15" customHeight="1">
      <c r="B26" s="75" t="s">
        <v>70</v>
      </c>
      <c r="C26" s="76">
        <v>374901</v>
      </c>
      <c r="D26" s="60">
        <f>C26/$C$8</f>
        <v>3.6619954940677102E-2</v>
      </c>
      <c r="E26" s="76">
        <v>335873</v>
      </c>
      <c r="F26" s="60">
        <f>E26/$E$8</f>
        <v>3.4139371185375834E-2</v>
      </c>
      <c r="G26" s="61">
        <f>(E26-C26)/C26</f>
        <v>-0.10410214963417008</v>
      </c>
      <c r="H26" s="66"/>
      <c r="I26" s="75" t="s">
        <v>70</v>
      </c>
      <c r="J26" s="76">
        <v>69809</v>
      </c>
      <c r="K26" s="60">
        <f>J26/$C$8</f>
        <v>6.8188733411053259E-3</v>
      </c>
      <c r="L26" s="76">
        <v>85957</v>
      </c>
      <c r="M26" s="60">
        <f>L26/$E$8</f>
        <v>8.73698668538808E-3</v>
      </c>
      <c r="N26" s="61">
        <f>(L26-J26)/J26</f>
        <v>0.23131687891246114</v>
      </c>
    </row>
    <row r="27" spans="2:16" ht="15" customHeight="1">
      <c r="B27" s="75" t="s">
        <v>71</v>
      </c>
      <c r="C27" s="76">
        <v>19415</v>
      </c>
      <c r="D27" s="60">
        <f>C27/$C$8</f>
        <v>1.8964377933727728E-3</v>
      </c>
      <c r="E27" s="76">
        <v>24055</v>
      </c>
      <c r="F27" s="60">
        <f>E27/$E$8</f>
        <v>2.445038969682635E-3</v>
      </c>
      <c r="G27" s="61">
        <f>(E27-C27)/C27</f>
        <v>0.23899047128508885</v>
      </c>
      <c r="H27" s="66"/>
      <c r="I27" s="75" t="s">
        <v>78</v>
      </c>
      <c r="J27" s="76">
        <v>74015</v>
      </c>
      <c r="K27" s="60">
        <f>J27/$C$8</f>
        <v>7.2297112169191751E-3</v>
      </c>
      <c r="L27" s="76">
        <v>62750</v>
      </c>
      <c r="M27" s="60">
        <f>L27/$E$8</f>
        <v>6.3781415650627869E-3</v>
      </c>
      <c r="N27" s="61">
        <f>(L27-J27)/J27</f>
        <v>-0.15219887860568804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17548</v>
      </c>
      <c r="K28" s="60">
        <f>J28/$C$8</f>
        <v>1.7140710995676238E-3</v>
      </c>
      <c r="L28" s="76">
        <v>19044</v>
      </c>
      <c r="M28" s="60">
        <f>L28/$E$8</f>
        <v>1.935702437690131E-3</v>
      </c>
      <c r="N28" s="61">
        <f>(L28-J28)/J28</f>
        <v>8.5251880556188736E-2</v>
      </c>
    </row>
    <row r="29" spans="2:16" ht="15" customHeight="1">
      <c r="B29" s="72" t="s">
        <v>73</v>
      </c>
      <c r="C29" s="73">
        <v>1026266</v>
      </c>
      <c r="D29" s="74">
        <f>C29/$C$8</f>
        <v>0.10024463705658007</v>
      </c>
      <c r="E29" s="73">
        <v>894310</v>
      </c>
      <c r="F29" s="74">
        <f>E29/$E$8</f>
        <v>9.0900968654203995E-2</v>
      </c>
      <c r="G29" s="74">
        <f>(E29-C29)/C29</f>
        <v>-0.12857875053835946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agosto 2011</v>
      </c>
      <c r="D36" s="68" t="s">
        <v>49</v>
      </c>
      <c r="E36" s="47" t="str">
        <f>actualizaciones!$A$2</f>
        <v>acum. agosto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26958432</v>
      </c>
      <c r="D38" s="54">
        <f>C38/$C$38</f>
        <v>1</v>
      </c>
      <c r="E38" s="71">
        <v>25802933</v>
      </c>
      <c r="F38" s="54">
        <f>E38/$E$38</f>
        <v>1</v>
      </c>
      <c r="G38" s="54">
        <f>E38/C38-1</f>
        <v>-4.2862248071401154E-2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15762799</v>
      </c>
      <c r="D40" s="74">
        <f t="shared" ref="D40:D45" si="0">C40/$C$38</f>
        <v>0.58470756014296377</v>
      </c>
      <c r="E40" s="73">
        <v>15792111</v>
      </c>
      <c r="F40" s="74">
        <f t="shared" ref="F40:F45" si="1">E40/$E$38</f>
        <v>0.61202774893846368</v>
      </c>
      <c r="G40" s="74">
        <f t="shared" ref="G40:G45" si="2">E40/C40-1</f>
        <v>1.8595682150106541E-3</v>
      </c>
      <c r="H40" s="66"/>
      <c r="I40" s="66"/>
    </row>
    <row r="41" spans="2:14" ht="15" customHeight="1">
      <c r="B41" s="75" t="s">
        <v>68</v>
      </c>
      <c r="C41" s="76">
        <v>1975208</v>
      </c>
      <c r="D41" s="60">
        <f t="shared" si="0"/>
        <v>7.3268653013647086E-2</v>
      </c>
      <c r="E41" s="76">
        <v>2257329</v>
      </c>
      <c r="F41" s="60">
        <f t="shared" si="1"/>
        <v>8.7483426787179575E-2</v>
      </c>
      <c r="G41" s="61">
        <f t="shared" si="2"/>
        <v>0.14283103349115644</v>
      </c>
      <c r="H41" s="66"/>
      <c r="I41" s="66"/>
    </row>
    <row r="42" spans="2:14" ht="15" customHeight="1">
      <c r="B42" s="75" t="s">
        <v>69</v>
      </c>
      <c r="C42" s="76">
        <v>10342259</v>
      </c>
      <c r="D42" s="60">
        <f t="shared" si="0"/>
        <v>0.38363726050535879</v>
      </c>
      <c r="E42" s="76">
        <v>10202775</v>
      </c>
      <c r="F42" s="60">
        <f t="shared" si="1"/>
        <v>0.39541144411761253</v>
      </c>
      <c r="G42" s="61">
        <f t="shared" si="2"/>
        <v>-1.3486802061329128E-2</v>
      </c>
      <c r="H42" s="66"/>
      <c r="I42" s="66"/>
    </row>
    <row r="43" spans="2:14" ht="15" customHeight="1">
      <c r="B43" s="75" t="s">
        <v>70</v>
      </c>
      <c r="C43" s="76">
        <v>3059134</v>
      </c>
      <c r="D43" s="60">
        <f t="shared" si="0"/>
        <v>0.11347596180668075</v>
      </c>
      <c r="E43" s="76">
        <v>2945692</v>
      </c>
      <c r="F43" s="60">
        <f t="shared" si="1"/>
        <v>0.11416113044203154</v>
      </c>
      <c r="G43" s="61">
        <f t="shared" si="2"/>
        <v>-3.7083043763365686E-2</v>
      </c>
      <c r="H43" s="66"/>
      <c r="I43" s="66"/>
    </row>
    <row r="44" spans="2:14" ht="15" customHeight="1">
      <c r="B44" s="75" t="s">
        <v>78</v>
      </c>
      <c r="C44" s="76">
        <v>254247</v>
      </c>
      <c r="D44" s="60">
        <f t="shared" si="0"/>
        <v>9.4310752198050688E-3</v>
      </c>
      <c r="E44" s="76">
        <v>241885</v>
      </c>
      <c r="F44" s="60">
        <f t="shared" si="1"/>
        <v>9.3743219036378535E-3</v>
      </c>
      <c r="G44" s="61">
        <f t="shared" si="2"/>
        <v>-4.8622009305911207E-2</v>
      </c>
      <c r="H44" s="66"/>
      <c r="I44" s="66"/>
    </row>
    <row r="45" spans="2:14" ht="15" customHeight="1">
      <c r="B45" s="75" t="s">
        <v>79</v>
      </c>
      <c r="C45" s="76">
        <v>131951</v>
      </c>
      <c r="D45" s="60">
        <f t="shared" si="0"/>
        <v>4.894609597472138E-3</v>
      </c>
      <c r="E45" s="76">
        <v>144430</v>
      </c>
      <c r="F45" s="60">
        <f t="shared" si="1"/>
        <v>5.597425688002213E-3</v>
      </c>
      <c r="G45" s="61">
        <f t="shared" si="2"/>
        <v>9.4572985426408351E-2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11195633</v>
      </c>
      <c r="D47" s="74">
        <f>C47/$C$38</f>
        <v>0.41529243985703618</v>
      </c>
      <c r="E47" s="73">
        <v>10010822</v>
      </c>
      <c r="F47" s="74">
        <f>E47/$E$38</f>
        <v>0.38797225106153632</v>
      </c>
      <c r="G47" s="74">
        <f>E47/C47-1</f>
        <v>-0.10582795988400118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5"/>
  <sheetViews>
    <sheetView showGridLines="0" showRowColHeaders="0" zoomScaleNormal="100" workbookViewId="0">
      <selection activeCell="E31" sqref="E3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37</v>
      </c>
      <c r="C8" s="95">
        <v>70.41</v>
      </c>
      <c r="D8" s="26">
        <f t="shared" ref="D8:D13" si="0">C8/C21-1</f>
        <v>-2.48886915669152E-2</v>
      </c>
      <c r="E8" s="96">
        <v>73.209224126237984</v>
      </c>
      <c r="F8" s="28">
        <f t="shared" ref="F8:F15" si="1">E8/E21-1</f>
        <v>-3.9375093475423339E-2</v>
      </c>
      <c r="G8" s="95">
        <v>77.612448886869601</v>
      </c>
      <c r="H8" s="26">
        <f t="shared" ref="H8:H15" si="2">G8/G21-1</f>
        <v>1.6934602815377398E-2</v>
      </c>
      <c r="I8" s="96">
        <v>58.821938462865141</v>
      </c>
      <c r="J8" s="28">
        <f t="shared" ref="J8:J15" si="3">I8/I21-1</f>
        <v>-9.6159519624075873E-2</v>
      </c>
      <c r="K8" s="95">
        <v>33.182795698924728</v>
      </c>
      <c r="L8" s="26">
        <f t="shared" ref="L8:L15" si="4">K8/K21-1</f>
        <v>4.578618654033173E-2</v>
      </c>
    </row>
    <row r="9" spans="2:18">
      <c r="B9" s="24" t="s">
        <v>38</v>
      </c>
      <c r="C9" s="95">
        <v>66.551734262449102</v>
      </c>
      <c r="D9" s="26">
        <f t="shared" si="0"/>
        <v>5.2977605104920222E-4</v>
      </c>
      <c r="E9" s="96">
        <v>70.824221453658211</v>
      </c>
      <c r="F9" s="28">
        <f t="shared" si="1"/>
        <v>-2.7940962755171439E-2</v>
      </c>
      <c r="G9" s="95">
        <v>76.252784878724341</v>
      </c>
      <c r="H9" s="26">
        <f t="shared" si="2"/>
        <v>6.423984478331235E-2</v>
      </c>
      <c r="I9" s="96">
        <v>41.14879422597761</v>
      </c>
      <c r="J9" s="28">
        <f t="shared" si="3"/>
        <v>-0.24079715450225814</v>
      </c>
      <c r="K9" s="95">
        <v>35.065148640101199</v>
      </c>
      <c r="L9" s="26">
        <f t="shared" si="4"/>
        <v>-0.23451873699131931</v>
      </c>
    </row>
    <row r="10" spans="2:18">
      <c r="B10" s="24" t="s">
        <v>39</v>
      </c>
      <c r="C10" s="95">
        <v>56.022798973625541</v>
      </c>
      <c r="D10" s="26">
        <f t="shared" si="0"/>
        <v>1.601013735265755E-2</v>
      </c>
      <c r="E10" s="96">
        <v>59.458632328488648</v>
      </c>
      <c r="F10" s="28">
        <f t="shared" si="1"/>
        <v>-7.5340956686922311E-3</v>
      </c>
      <c r="G10" s="95">
        <v>60.130471985487901</v>
      </c>
      <c r="H10" s="26">
        <f t="shared" si="2"/>
        <v>1.008688032064331E-2</v>
      </c>
      <c r="I10" s="96">
        <v>51.923531026908293</v>
      </c>
      <c r="J10" s="28">
        <f t="shared" si="3"/>
        <v>5.6859984264365782E-2</v>
      </c>
      <c r="K10" s="95">
        <v>37.674263627882183</v>
      </c>
      <c r="L10" s="26">
        <f t="shared" si="4"/>
        <v>-0.12851576155720135</v>
      </c>
      <c r="N10" s="29"/>
      <c r="O10" s="29"/>
      <c r="P10" s="29"/>
    </row>
    <row r="11" spans="2:18">
      <c r="B11" s="24" t="s">
        <v>40</v>
      </c>
      <c r="C11" s="95">
        <v>49.681928206901645</v>
      </c>
      <c r="D11" s="26">
        <f t="shared" si="0"/>
        <v>2.494308719193894E-2</v>
      </c>
      <c r="E11" s="96">
        <v>54.19184837143311</v>
      </c>
      <c r="F11" s="28">
        <f t="shared" si="1"/>
        <v>2.406523546601691E-2</v>
      </c>
      <c r="G11" s="95">
        <v>51.413902864770513</v>
      </c>
      <c r="H11" s="26">
        <f t="shared" si="2"/>
        <v>2.9598980883504877E-2</v>
      </c>
      <c r="I11" s="96">
        <v>46.816974012860712</v>
      </c>
      <c r="J11" s="28">
        <f t="shared" si="3"/>
        <v>9.3152943585183223E-2</v>
      </c>
      <c r="K11" s="95">
        <v>41.071313410119821</v>
      </c>
      <c r="L11" s="26">
        <f t="shared" si="4"/>
        <v>-6.9326751954271626E-2</v>
      </c>
    </row>
    <row r="12" spans="2:18">
      <c r="B12" s="24" t="s">
        <v>41</v>
      </c>
      <c r="C12" s="95">
        <v>59.575789260725955</v>
      </c>
      <c r="D12" s="26">
        <f t="shared" si="0"/>
        <v>-7.9665830532518078E-2</v>
      </c>
      <c r="E12" s="96">
        <v>63.467570419228494</v>
      </c>
      <c r="F12" s="28">
        <f t="shared" si="1"/>
        <v>-7.3478292105916831E-2</v>
      </c>
      <c r="G12" s="95">
        <v>62.874422425300338</v>
      </c>
      <c r="H12" s="26">
        <f t="shared" si="2"/>
        <v>-6.4152365917303888E-2</v>
      </c>
      <c r="I12" s="96">
        <v>55.019082921471721</v>
      </c>
      <c r="J12" s="28">
        <f t="shared" si="3"/>
        <v>-3.4149426968933194E-2</v>
      </c>
      <c r="K12" s="95">
        <v>39.425563108090095</v>
      </c>
      <c r="L12" s="26">
        <f t="shared" si="4"/>
        <v>-0.13828500930117404</v>
      </c>
    </row>
    <row r="13" spans="2:18">
      <c r="B13" s="24" t="s">
        <v>42</v>
      </c>
      <c r="C13" s="95">
        <v>65.067562027246566</v>
      </c>
      <c r="D13" s="26">
        <f t="shared" si="0"/>
        <v>-3.7868025500848446E-2</v>
      </c>
      <c r="E13" s="96">
        <v>66.080250362055224</v>
      </c>
      <c r="F13" s="28">
        <f t="shared" si="1"/>
        <v>-4.4511837300146628E-2</v>
      </c>
      <c r="G13" s="95">
        <v>68.423001632942373</v>
      </c>
      <c r="H13" s="26">
        <f t="shared" si="2"/>
        <v>-3.3063532432460963E-2</v>
      </c>
      <c r="I13" s="96">
        <v>69.751820162618912</v>
      </c>
      <c r="J13" s="28">
        <f t="shared" si="3"/>
        <v>-5.3925543616295535E-3</v>
      </c>
      <c r="K13" s="95">
        <v>38.11636635668313</v>
      </c>
      <c r="L13" s="26">
        <f t="shared" si="4"/>
        <v>-0.32964552458104146</v>
      </c>
    </row>
    <row r="14" spans="2:18">
      <c r="B14" s="24" t="s">
        <v>43</v>
      </c>
      <c r="C14" s="95">
        <v>72.706421305454981</v>
      </c>
      <c r="D14" s="26">
        <f>C14/C27-1</f>
        <v>-7.4208695501026822E-3</v>
      </c>
      <c r="E14" s="96">
        <v>73.905716305434197</v>
      </c>
      <c r="F14" s="28">
        <f t="shared" si="1"/>
        <v>-1.2351779962124887E-2</v>
      </c>
      <c r="G14" s="95">
        <v>75.392644575135193</v>
      </c>
      <c r="H14" s="26">
        <f t="shared" si="2"/>
        <v>-6.6845247017761622E-3</v>
      </c>
      <c r="I14" s="96">
        <v>77.805629722206405</v>
      </c>
      <c r="J14" s="28">
        <f t="shared" si="3"/>
        <v>3.7961976016627652E-2</v>
      </c>
      <c r="K14" s="95">
        <v>57.626604530601597</v>
      </c>
      <c r="L14" s="26">
        <f t="shared" si="4"/>
        <v>-1.0702068144178623E-2</v>
      </c>
    </row>
    <row r="15" spans="2:18">
      <c r="B15" s="24" t="s">
        <v>44</v>
      </c>
      <c r="C15" s="95">
        <v>69.905525398542011</v>
      </c>
      <c r="D15" s="26">
        <f t="shared" ref="D15" si="5">C15/C28-1</f>
        <v>0.10663672820066972</v>
      </c>
      <c r="E15" s="96">
        <v>73.95768457866609</v>
      </c>
      <c r="F15" s="28">
        <f t="shared" si="1"/>
        <v>0.13658651573176739</v>
      </c>
      <c r="G15" s="95">
        <v>71.917100848268845</v>
      </c>
      <c r="H15" s="26">
        <f t="shared" si="2"/>
        <v>5.5431477080552405E-2</v>
      </c>
      <c r="I15" s="96">
        <v>73.22381357283308</v>
      </c>
      <c r="J15" s="28">
        <f t="shared" si="3"/>
        <v>0.11012452354204205</v>
      </c>
      <c r="K15" s="95">
        <v>42.359830261443811</v>
      </c>
      <c r="L15" s="26">
        <f t="shared" si="4"/>
        <v>-0.1112079256935834</v>
      </c>
    </row>
    <row r="16" spans="2:18" ht="25.5">
      <c r="B16" s="30" t="str">
        <f>actualizaciones!$A$2</f>
        <v>acum. agosto 2012</v>
      </c>
      <c r="C16" s="97">
        <v>63.70402160239275</v>
      </c>
      <c r="D16" s="32">
        <v>-1.3407370911062699E-3</v>
      </c>
      <c r="E16" s="98">
        <v>66.870091772052959</v>
      </c>
      <c r="F16" s="34">
        <v>-6.9621071397567569E-3</v>
      </c>
      <c r="G16" s="98">
        <v>67.921867514584548</v>
      </c>
      <c r="H16" s="34">
        <v>2.8051433782409596E-2</v>
      </c>
      <c r="I16" s="98">
        <v>59.170950091752864</v>
      </c>
      <c r="J16" s="34">
        <v>-1.0159804156769647E-2</v>
      </c>
      <c r="K16" s="98">
        <v>40.410610453266194</v>
      </c>
      <c r="L16" s="34">
        <v>-0.11993661606423778</v>
      </c>
      <c r="O16" s="21"/>
      <c r="P16" s="21"/>
      <c r="Q16" s="21"/>
      <c r="R16" s="21"/>
    </row>
    <row r="17" spans="2:18" outlineLevel="1">
      <c r="B17" s="24" t="s">
        <v>33</v>
      </c>
      <c r="C17" s="95">
        <v>61.316912547451679</v>
      </c>
      <c r="D17" s="26">
        <f t="shared" ref="D17:D28" si="6">C17/C30-1</f>
        <v>9.5419818839440174E-2</v>
      </c>
      <c r="E17" s="96">
        <v>64.098115758484923</v>
      </c>
      <c r="F17" s="28">
        <f t="shared" ref="F17:F28" si="7">E17/E30-1</f>
        <v>9.7382567342662707E-2</v>
      </c>
      <c r="G17" s="95">
        <v>64.757269359181606</v>
      </c>
      <c r="H17" s="26">
        <f t="shared" ref="H17:H28" si="8">G17/G30-1</f>
        <v>9.5167755102005813E-2</v>
      </c>
      <c r="I17" s="96">
        <v>64.465254595089306</v>
      </c>
      <c r="J17" s="28">
        <f t="shared" ref="J17:J28" si="9">I17/I30-1</f>
        <v>0.14839140816470708</v>
      </c>
      <c r="K17" s="95">
        <v>48.479840817496587</v>
      </c>
      <c r="L17" s="26">
        <f t="shared" ref="L17:L28" si="10">K17/K30-1</f>
        <v>2.4077752798829399E-2</v>
      </c>
    </row>
    <row r="18" spans="2:18" outlineLevel="1">
      <c r="B18" s="24" t="s">
        <v>34</v>
      </c>
      <c r="C18" s="95">
        <v>66.875281578891389</v>
      </c>
      <c r="D18" s="26">
        <f t="shared" si="6"/>
        <v>9.1118939073830729E-2</v>
      </c>
      <c r="E18" s="96">
        <v>69.8</v>
      </c>
      <c r="F18" s="28">
        <f t="shared" si="7"/>
        <v>7.9826732673267342E-2</v>
      </c>
      <c r="G18" s="95">
        <v>71</v>
      </c>
      <c r="H18" s="26">
        <f t="shared" si="8"/>
        <v>9.1803782869444905E-2</v>
      </c>
      <c r="I18" s="96">
        <v>65.61</v>
      </c>
      <c r="J18" s="28">
        <f t="shared" si="9"/>
        <v>0.13492475350285416</v>
      </c>
      <c r="K18" s="95">
        <v>52.5</v>
      </c>
      <c r="L18" s="26">
        <f t="shared" si="10"/>
        <v>8.0645161290322509E-3</v>
      </c>
    </row>
    <row r="19" spans="2:18" outlineLevel="1">
      <c r="B19" s="24" t="s">
        <v>35</v>
      </c>
      <c r="C19" s="95">
        <v>62.62</v>
      </c>
      <c r="D19" s="26">
        <f t="shared" si="6"/>
        <v>0.11081987234246893</v>
      </c>
      <c r="E19" s="96">
        <v>69.89</v>
      </c>
      <c r="F19" s="28">
        <f t="shared" si="7"/>
        <v>0.15961506553841054</v>
      </c>
      <c r="G19" s="95">
        <v>67.28</v>
      </c>
      <c r="H19" s="26">
        <f t="shared" si="8"/>
        <v>5.2071931196246979E-2</v>
      </c>
      <c r="I19" s="96">
        <v>47.53</v>
      </c>
      <c r="J19" s="28">
        <f t="shared" si="9"/>
        <v>0.10457820125493833</v>
      </c>
      <c r="K19" s="95">
        <v>46.47</v>
      </c>
      <c r="L19" s="26">
        <f t="shared" si="10"/>
        <v>1.7245095925846332E-3</v>
      </c>
    </row>
    <row r="20" spans="2:18" outlineLevel="1">
      <c r="B20" s="24" t="s">
        <v>36</v>
      </c>
      <c r="C20" s="95">
        <v>61.680984892869503</v>
      </c>
      <c r="D20" s="26">
        <f t="shared" si="6"/>
        <v>0.16991745383896695</v>
      </c>
      <c r="E20" s="96">
        <v>67.619655908414714</v>
      </c>
      <c r="F20" s="28">
        <f t="shared" si="7"/>
        <v>0.17931649422456308</v>
      </c>
      <c r="G20" s="95">
        <v>65.663431674512012</v>
      </c>
      <c r="H20" s="26">
        <f t="shared" si="8"/>
        <v>0.16829027928631768</v>
      </c>
      <c r="I20" s="96">
        <v>53.547814540823239</v>
      </c>
      <c r="J20" s="28">
        <f t="shared" si="9"/>
        <v>0.19598959001221661</v>
      </c>
      <c r="K20" s="95">
        <v>46.633559853633038</v>
      </c>
      <c r="L20" s="26">
        <f t="shared" si="10"/>
        <v>0.2058908407343305</v>
      </c>
    </row>
    <row r="21" spans="2:18" outlineLevel="1">
      <c r="B21" s="24" t="s">
        <v>37</v>
      </c>
      <c r="C21" s="95">
        <v>72.207141267946596</v>
      </c>
      <c r="D21" s="26">
        <f t="shared" si="6"/>
        <v>8.8036657975689714E-2</v>
      </c>
      <c r="E21" s="96">
        <v>76.209999999999994</v>
      </c>
      <c r="F21" s="28">
        <f t="shared" si="7"/>
        <v>6.7816889574920269E-2</v>
      </c>
      <c r="G21" s="95">
        <v>76.319999999999993</v>
      </c>
      <c r="H21" s="26">
        <f t="shared" si="8"/>
        <v>7.7176603153649159E-2</v>
      </c>
      <c r="I21" s="96">
        <v>65.08</v>
      </c>
      <c r="J21" s="28">
        <f t="shared" si="9"/>
        <v>0.15999678609817281</v>
      </c>
      <c r="K21" s="95">
        <v>31.73</v>
      </c>
      <c r="L21" s="26">
        <f t="shared" si="10"/>
        <v>-0.15341515474919953</v>
      </c>
    </row>
    <row r="22" spans="2:18" outlineLevel="1">
      <c r="B22" s="24" t="s">
        <v>38</v>
      </c>
      <c r="C22" s="95">
        <v>66.516495416177889</v>
      </c>
      <c r="D22" s="26">
        <f t="shared" si="6"/>
        <v>0.11020050561954653</v>
      </c>
      <c r="E22" s="96">
        <v>72.86</v>
      </c>
      <c r="F22" s="28">
        <f t="shared" si="7"/>
        <v>8.5459489706793068E-2</v>
      </c>
      <c r="G22" s="95">
        <v>71.650000000000006</v>
      </c>
      <c r="H22" s="26">
        <f t="shared" si="8"/>
        <v>9.3161776208295022E-2</v>
      </c>
      <c r="I22" s="96">
        <v>54.2</v>
      </c>
      <c r="J22" s="28">
        <f t="shared" si="9"/>
        <v>0.16041055270434579</v>
      </c>
      <c r="K22" s="95">
        <v>45.807977718853131</v>
      </c>
      <c r="L22" s="26">
        <f t="shared" si="10"/>
        <v>0.20547309786455603</v>
      </c>
    </row>
    <row r="23" spans="2:18" outlineLevel="1">
      <c r="B23" s="24" t="s">
        <v>39</v>
      </c>
      <c r="C23" s="95">
        <v>55.14</v>
      </c>
      <c r="D23" s="26">
        <f t="shared" si="6"/>
        <v>0.11074921090365808</v>
      </c>
      <c r="E23" s="96">
        <v>59.91</v>
      </c>
      <c r="F23" s="28">
        <f t="shared" si="7"/>
        <v>0.14386964814812964</v>
      </c>
      <c r="G23" s="95">
        <v>59.53</v>
      </c>
      <c r="H23" s="26">
        <f t="shared" si="8"/>
        <v>0.13919814848692913</v>
      </c>
      <c r="I23" s="96">
        <v>49.13</v>
      </c>
      <c r="J23" s="28">
        <f t="shared" si="9"/>
        <v>-2.4198057001118545E-2</v>
      </c>
      <c r="K23" s="95">
        <v>43.23</v>
      </c>
      <c r="L23" s="26">
        <f t="shared" si="10"/>
        <v>0.24295572167912582</v>
      </c>
      <c r="N23" s="29"/>
      <c r="O23" s="29"/>
      <c r="P23" s="29"/>
    </row>
    <row r="24" spans="2:18" outlineLevel="1">
      <c r="B24" s="24" t="s">
        <v>40</v>
      </c>
      <c r="C24" s="95">
        <v>48.47286530124947</v>
      </c>
      <c r="D24" s="26">
        <f t="shared" si="6"/>
        <v>9.2167922798642055E-2</v>
      </c>
      <c r="E24" s="96">
        <v>52.918355681483774</v>
      </c>
      <c r="F24" s="28">
        <f t="shared" si="7"/>
        <v>9.2383080438528165E-2</v>
      </c>
      <c r="G24" s="95">
        <v>49.935852520611419</v>
      </c>
      <c r="H24" s="26">
        <f t="shared" si="8"/>
        <v>9.6456451057660653E-2</v>
      </c>
      <c r="I24" s="96">
        <v>42.827469191379926</v>
      </c>
      <c r="J24" s="28">
        <f t="shared" si="9"/>
        <v>-3.8077040704200926E-2</v>
      </c>
      <c r="K24" s="95">
        <v>44.130755339065892</v>
      </c>
      <c r="L24" s="26">
        <f t="shared" si="10"/>
        <v>0.35313862870897883</v>
      </c>
    </row>
    <row r="25" spans="2:18" outlineLevel="1">
      <c r="B25" s="24" t="s">
        <v>41</v>
      </c>
      <c r="C25" s="95">
        <v>64.732779937093213</v>
      </c>
      <c r="D25" s="26">
        <f t="shared" si="6"/>
        <v>0.28307588975622822</v>
      </c>
      <c r="E25" s="96">
        <v>68.500899523968727</v>
      </c>
      <c r="F25" s="28">
        <f t="shared" si="7"/>
        <v>0.2282372390336207</v>
      </c>
      <c r="G25" s="95">
        <v>67.184464794772822</v>
      </c>
      <c r="H25" s="26">
        <f t="shared" si="8"/>
        <v>0.31659261662012539</v>
      </c>
      <c r="I25" s="96">
        <v>56.964383992452234</v>
      </c>
      <c r="J25" s="28">
        <f t="shared" si="9"/>
        <v>0.23817162041391637</v>
      </c>
      <c r="K25" s="95">
        <v>45.752439650744734</v>
      </c>
      <c r="L25" s="26">
        <f t="shared" si="10"/>
        <v>0.24752205682901796</v>
      </c>
    </row>
    <row r="26" spans="2:18" outlineLevel="1">
      <c r="B26" s="24" t="s">
        <v>42</v>
      </c>
      <c r="C26" s="95">
        <v>67.628520568727808</v>
      </c>
      <c r="D26" s="26">
        <f t="shared" si="6"/>
        <v>0.1787627117731041</v>
      </c>
      <c r="E26" s="96">
        <v>69.158627957605532</v>
      </c>
      <c r="F26" s="28">
        <f t="shared" si="7"/>
        <v>0.1947350402938457</v>
      </c>
      <c r="G26" s="95">
        <v>70.762665312509924</v>
      </c>
      <c r="H26" s="26">
        <f t="shared" si="8"/>
        <v>0.1627521780163883</v>
      </c>
      <c r="I26" s="96">
        <v>70.13</v>
      </c>
      <c r="J26" s="28">
        <f t="shared" si="9"/>
        <v>0.21428151516519223</v>
      </c>
      <c r="K26" s="95">
        <v>56.860016236724817</v>
      </c>
      <c r="L26" s="26">
        <f t="shared" si="10"/>
        <v>0.55057154412771014</v>
      </c>
    </row>
    <row r="27" spans="2:18" outlineLevel="1">
      <c r="B27" s="24" t="s">
        <v>43</v>
      </c>
      <c r="C27" s="95">
        <v>73.25</v>
      </c>
      <c r="D27" s="26">
        <f>C27/C40-1</f>
        <v>0.20180278838738097</v>
      </c>
      <c r="E27" s="96">
        <v>74.83</v>
      </c>
      <c r="F27" s="28">
        <f t="shared" si="7"/>
        <v>0.22913929040735859</v>
      </c>
      <c r="G27" s="95">
        <v>75.900000000000006</v>
      </c>
      <c r="H27" s="26">
        <f t="shared" si="8"/>
        <v>0.21284755512943443</v>
      </c>
      <c r="I27" s="96">
        <v>74.959999999999994</v>
      </c>
      <c r="J27" s="28">
        <f t="shared" si="9"/>
        <v>9.334889148191361E-2</v>
      </c>
      <c r="K27" s="95">
        <v>58.25</v>
      </c>
      <c r="L27" s="26">
        <f t="shared" si="10"/>
        <v>0.17938854019032191</v>
      </c>
    </row>
    <row r="28" spans="2:18" outlineLevel="1">
      <c r="B28" s="24" t="s">
        <v>44</v>
      </c>
      <c r="C28" s="95">
        <v>63.169352342213095</v>
      </c>
      <c r="D28" s="26">
        <f t="shared" si="6"/>
        <v>8.4178259266423305E-2</v>
      </c>
      <c r="E28" s="96">
        <v>65.069999999999993</v>
      </c>
      <c r="F28" s="28">
        <f t="shared" si="7"/>
        <v>0.10082896295043131</v>
      </c>
      <c r="G28" s="95">
        <v>68.14</v>
      </c>
      <c r="H28" s="26">
        <f t="shared" si="8"/>
        <v>0.10923001790656039</v>
      </c>
      <c r="I28" s="96">
        <v>65.959999999999994</v>
      </c>
      <c r="J28" s="28">
        <f t="shared" si="9"/>
        <v>1.9632091513371419E-2</v>
      </c>
      <c r="K28" s="95">
        <v>47.66</v>
      </c>
      <c r="L28" s="26">
        <f t="shared" si="10"/>
        <v>0.29159891598915988</v>
      </c>
    </row>
    <row r="29" spans="2:18" ht="15" customHeight="1">
      <c r="B29" s="35">
        <v>2011</v>
      </c>
      <c r="C29" s="99">
        <v>63.562077784569098</v>
      </c>
      <c r="D29" s="37">
        <f>C29/C42-1</f>
        <v>0.13292697783112573</v>
      </c>
      <c r="E29" s="99">
        <v>67.503988357350664</v>
      </c>
      <c r="F29" s="37">
        <f>E29/E42-1</f>
        <v>0.13531091400353445</v>
      </c>
      <c r="G29" s="99">
        <v>67.262910727200278</v>
      </c>
      <c r="H29" s="37">
        <f>G29/G42-1</f>
        <v>0.13004998387293454</v>
      </c>
      <c r="I29" s="99">
        <v>59.114333669986991</v>
      </c>
      <c r="J29" s="37">
        <f>I29/I42-1</f>
        <v>0.11515895252531783</v>
      </c>
      <c r="K29" s="99">
        <v>46.774626312643825</v>
      </c>
      <c r="L29" s="37">
        <f>K29/K42-1</f>
        <v>0.16478959207441468</v>
      </c>
      <c r="O29" s="21"/>
      <c r="P29" s="21"/>
      <c r="Q29" s="21"/>
      <c r="R29" s="21"/>
    </row>
    <row r="30" spans="2:18" hidden="1" outlineLevel="1">
      <c r="B30" s="24" t="s">
        <v>33</v>
      </c>
      <c r="C30" s="95">
        <v>55.975719530448927</v>
      </c>
      <c r="D30" s="26">
        <f>C30/C43-1</f>
        <v>4.5511903302423162E-2</v>
      </c>
      <c r="E30" s="96">
        <v>58.41</v>
      </c>
      <c r="F30" s="28">
        <f>E30/E43-1</f>
        <v>5.2397657741426018E-2</v>
      </c>
      <c r="G30" s="95">
        <v>59.13</v>
      </c>
      <c r="H30" s="26">
        <f>G30/G43-1</f>
        <v>8.7612937132006019E-2</v>
      </c>
      <c r="I30" s="96">
        <v>56.135263758298194</v>
      </c>
      <c r="J30" s="28">
        <f>I30/I43-1</f>
        <v>-2.387901905193468E-2</v>
      </c>
      <c r="K30" s="95">
        <v>47.34</v>
      </c>
      <c r="L30" s="26">
        <f>K30/K43-1</f>
        <v>1.8605211220756424E-2</v>
      </c>
    </row>
    <row r="31" spans="2:18" hidden="1" outlineLevel="1">
      <c r="B31" s="24" t="s">
        <v>34</v>
      </c>
      <c r="C31" s="95">
        <v>61.290551546705636</v>
      </c>
      <c r="D31" s="26">
        <f t="shared" ref="D31:F81" si="11">C31/C44-1</f>
        <v>0.11613351176960762</v>
      </c>
      <c r="E31" s="96">
        <v>64.64</v>
      </c>
      <c r="F31" s="28">
        <f t="shared" si="11"/>
        <v>0.10085730566187268</v>
      </c>
      <c r="G31" s="95">
        <v>65.03</v>
      </c>
      <c r="H31" s="26">
        <f t="shared" ref="H31:H41" si="12">G31/G44-1</f>
        <v>0.19095136466173446</v>
      </c>
      <c r="I31" s="96">
        <v>57.81</v>
      </c>
      <c r="J31" s="28">
        <f t="shared" ref="J31:J41" si="13">I31/I44-1</f>
        <v>1.3015310863451646E-2</v>
      </c>
      <c r="K31" s="95">
        <v>52.08</v>
      </c>
      <c r="L31" s="26">
        <f t="shared" ref="L31:L41" si="14">K31/K44-1</f>
        <v>0.41216055443257282</v>
      </c>
    </row>
    <row r="32" spans="2:18" hidden="1" outlineLevel="1">
      <c r="B32" s="24" t="s">
        <v>35</v>
      </c>
      <c r="C32" s="95">
        <v>56.372776144118234</v>
      </c>
      <c r="D32" s="26">
        <f t="shared" si="11"/>
        <v>0.1051149329562584</v>
      </c>
      <c r="E32" s="96">
        <v>60.27</v>
      </c>
      <c r="F32" s="28">
        <f t="shared" si="11"/>
        <v>0.10150459793136801</v>
      </c>
      <c r="G32" s="95">
        <v>63.95</v>
      </c>
      <c r="H32" s="26">
        <f t="shared" si="12"/>
        <v>0.15475616110037338</v>
      </c>
      <c r="I32" s="96">
        <v>43.03</v>
      </c>
      <c r="J32" s="28">
        <f t="shared" si="13"/>
        <v>1.3513729680979303E-2</v>
      </c>
      <c r="K32" s="95">
        <v>46.39</v>
      </c>
      <c r="L32" s="26">
        <f t="shared" si="14"/>
        <v>0.24300219537452539</v>
      </c>
    </row>
    <row r="33" spans="2:17" hidden="1" outlineLevel="1">
      <c r="B33" s="24" t="s">
        <v>36</v>
      </c>
      <c r="C33" s="95">
        <v>52.722510199732064</v>
      </c>
      <c r="D33" s="26">
        <f t="shared" si="11"/>
        <v>5.9118230753032686E-2</v>
      </c>
      <c r="E33" s="96">
        <v>57.338005734310293</v>
      </c>
      <c r="F33" s="28">
        <f t="shared" si="11"/>
        <v>5.3233022305479327E-2</v>
      </c>
      <c r="G33" s="95">
        <v>56.204723122941957</v>
      </c>
      <c r="H33" s="26">
        <f t="shared" si="12"/>
        <v>8.148399312953547E-2</v>
      </c>
      <c r="I33" s="96">
        <v>44.772809887313706</v>
      </c>
      <c r="J33" s="28">
        <f t="shared" si="13"/>
        <v>-2.3919557721523654E-2</v>
      </c>
      <c r="K33" s="95">
        <v>38.671460366375619</v>
      </c>
      <c r="L33" s="26">
        <f t="shared" si="14"/>
        <v>0.12319083259876917</v>
      </c>
    </row>
    <row r="34" spans="2:17" hidden="1" outlineLevel="1">
      <c r="B34" s="24" t="s">
        <v>37</v>
      </c>
      <c r="C34" s="95">
        <v>66.364621760345088</v>
      </c>
      <c r="D34" s="26">
        <f t="shared" si="11"/>
        <v>4.8647891791392839E-2</v>
      </c>
      <c r="E34" s="96">
        <v>71.369914396407324</v>
      </c>
      <c r="F34" s="28">
        <f t="shared" si="11"/>
        <v>2.5724552980846971E-2</v>
      </c>
      <c r="G34" s="95">
        <v>70.851891673619704</v>
      </c>
      <c r="H34" s="26">
        <f t="shared" si="12"/>
        <v>9.2887423625169108E-2</v>
      </c>
      <c r="I34" s="96">
        <v>56.103603716788363</v>
      </c>
      <c r="J34" s="28">
        <f t="shared" si="13"/>
        <v>-0.12173444400769629</v>
      </c>
      <c r="K34" s="95">
        <v>37.479999999999997</v>
      </c>
      <c r="L34" s="26">
        <f t="shared" si="14"/>
        <v>0.36043557168784024</v>
      </c>
    </row>
    <row r="35" spans="2:17" hidden="1" outlineLevel="1">
      <c r="B35" s="24" t="s">
        <v>38</v>
      </c>
      <c r="C35" s="95">
        <v>59.913948047662259</v>
      </c>
      <c r="D35" s="26">
        <f t="shared" si="11"/>
        <v>6.3081132242310378E-2</v>
      </c>
      <c r="E35" s="96">
        <v>67.123647350193707</v>
      </c>
      <c r="F35" s="28">
        <f t="shared" si="11"/>
        <v>9.6075234327134273E-2</v>
      </c>
      <c r="G35" s="95">
        <v>65.543821197739675</v>
      </c>
      <c r="H35" s="26">
        <f t="shared" si="12"/>
        <v>8.6421700608978469E-2</v>
      </c>
      <c r="I35" s="96">
        <v>46.707606953148165</v>
      </c>
      <c r="J35" s="28">
        <f t="shared" si="13"/>
        <v>-9.28800358681654E-2</v>
      </c>
      <c r="K35" s="95">
        <v>38</v>
      </c>
      <c r="L35" s="26">
        <f t="shared" si="14"/>
        <v>8.2004555808656177E-2</v>
      </c>
    </row>
    <row r="36" spans="2:17" hidden="1" outlineLevel="1">
      <c r="B36" s="24" t="s">
        <v>39</v>
      </c>
      <c r="C36" s="95">
        <v>49.642168960120578</v>
      </c>
      <c r="D36" s="26">
        <f t="shared" si="11"/>
        <v>7.3443333386952414E-2</v>
      </c>
      <c r="E36" s="96">
        <v>52.37484891481423</v>
      </c>
      <c r="F36" s="28">
        <f t="shared" si="11"/>
        <v>6.2154692517966126E-2</v>
      </c>
      <c r="G36" s="95">
        <v>52.256054031572219</v>
      </c>
      <c r="H36" s="26">
        <f t="shared" si="12"/>
        <v>7.410205102281453E-2</v>
      </c>
      <c r="I36" s="96">
        <v>50.348331802877254</v>
      </c>
      <c r="J36" s="28">
        <f t="shared" si="13"/>
        <v>7.8898167490600635E-2</v>
      </c>
      <c r="K36" s="95">
        <v>34.78</v>
      </c>
      <c r="L36" s="26">
        <f t="shared" si="14"/>
        <v>-6.0264251654686407E-2</v>
      </c>
      <c r="N36" s="29"/>
      <c r="O36" s="29"/>
      <c r="P36" s="29"/>
    </row>
    <row r="37" spans="2:17" hidden="1" outlineLevel="1">
      <c r="B37" s="24" t="s">
        <v>40</v>
      </c>
      <c r="C37" s="95">
        <v>44.382245888562132</v>
      </c>
      <c r="D37" s="26">
        <f t="shared" si="11"/>
        <v>5.1243076318947756E-2</v>
      </c>
      <c r="E37" s="96">
        <v>48.443038554057559</v>
      </c>
      <c r="F37" s="28">
        <f t="shared" si="11"/>
        <v>9.0813748121088889E-2</v>
      </c>
      <c r="G37" s="95">
        <v>45.54294196768366</v>
      </c>
      <c r="H37" s="26">
        <f t="shared" si="12"/>
        <v>4.7204919928343525E-2</v>
      </c>
      <c r="I37" s="96">
        <v>44.522764299890397</v>
      </c>
      <c r="J37" s="28">
        <f t="shared" si="13"/>
        <v>5.3045513242440778E-2</v>
      </c>
      <c r="K37" s="95">
        <v>32.613624652169435</v>
      </c>
      <c r="L37" s="26">
        <f t="shared" si="14"/>
        <v>-0.15112897834020211</v>
      </c>
    </row>
    <row r="38" spans="2:17" hidden="1" outlineLevel="1">
      <c r="B38" s="24" t="s">
        <v>41</v>
      </c>
      <c r="C38" s="95">
        <v>50.451248015728673</v>
      </c>
      <c r="D38" s="26">
        <f t="shared" si="11"/>
        <v>-3.9832716267403034E-2</v>
      </c>
      <c r="E38" s="96">
        <v>55.771716853224028</v>
      </c>
      <c r="F38" s="28">
        <f t="shared" si="11"/>
        <v>-4.5498430163541936E-3</v>
      </c>
      <c r="G38" s="95">
        <v>51.02904569466947</v>
      </c>
      <c r="H38" s="26">
        <f t="shared" si="12"/>
        <v>-5.466754919100647E-2</v>
      </c>
      <c r="I38" s="96">
        <v>46.00685644322008</v>
      </c>
      <c r="J38" s="28">
        <f t="shared" si="13"/>
        <v>-0.11712039065016155</v>
      </c>
      <c r="K38" s="95">
        <v>36.674653887113948</v>
      </c>
      <c r="L38" s="26">
        <f t="shared" si="14"/>
        <v>-6.6802700073436361E-2</v>
      </c>
    </row>
    <row r="39" spans="2:17" hidden="1" outlineLevel="1">
      <c r="B39" s="24" t="s">
        <v>42</v>
      </c>
      <c r="C39" s="95">
        <v>57.372463425654566</v>
      </c>
      <c r="D39" s="26">
        <f t="shared" si="11"/>
        <v>2.2417830811127804E-3</v>
      </c>
      <c r="E39" s="96">
        <v>57.886163563593087</v>
      </c>
      <c r="F39" s="28">
        <f t="shared" si="11"/>
        <v>1.5190521985146921E-2</v>
      </c>
      <c r="G39" s="95">
        <v>60.857908202957212</v>
      </c>
      <c r="H39" s="26">
        <f t="shared" si="12"/>
        <v>1.0425173550675959E-2</v>
      </c>
      <c r="I39" s="96">
        <v>57.754317367220594</v>
      </c>
      <c r="J39" s="28">
        <f t="shared" si="13"/>
        <v>-5.6610301090810222E-2</v>
      </c>
      <c r="K39" s="95">
        <v>36.670359682572403</v>
      </c>
      <c r="L39" s="26">
        <f t="shared" si="14"/>
        <v>-0.21527156681848048</v>
      </c>
    </row>
    <row r="40" spans="2:17" hidden="1" outlineLevel="1">
      <c r="B40" s="24" t="s">
        <v>43</v>
      </c>
      <c r="C40" s="95">
        <v>60.950099889757524</v>
      </c>
      <c r="D40" s="26">
        <f t="shared" si="11"/>
        <v>4.05339196311294E-3</v>
      </c>
      <c r="E40" s="96">
        <v>60.88</v>
      </c>
      <c r="F40" s="28">
        <f t="shared" si="11"/>
        <v>7.1133167907362349E-3</v>
      </c>
      <c r="G40" s="95">
        <v>62.58</v>
      </c>
      <c r="H40" s="26">
        <f t="shared" si="12"/>
        <v>-2.931596091205213E-2</v>
      </c>
      <c r="I40" s="96">
        <v>68.56</v>
      </c>
      <c r="J40" s="28">
        <f t="shared" si="13"/>
        <v>4.2262085740346622E-2</v>
      </c>
      <c r="K40" s="95">
        <v>49.39</v>
      </c>
      <c r="L40" s="26">
        <f t="shared" si="14"/>
        <v>-0.10880548538433776</v>
      </c>
    </row>
    <row r="41" spans="2:17" hidden="1" outlineLevel="1">
      <c r="B41" s="24" t="s">
        <v>44</v>
      </c>
      <c r="C41" s="95">
        <v>58.264728887807387</v>
      </c>
      <c r="D41" s="26">
        <f t="shared" si="11"/>
        <v>-2.2362553070906399E-2</v>
      </c>
      <c r="E41" s="96">
        <v>59.11</v>
      </c>
      <c r="F41" s="28">
        <f t="shared" si="11"/>
        <v>-3.4150326797385722E-2</v>
      </c>
      <c r="G41" s="95">
        <v>61.43</v>
      </c>
      <c r="H41" s="26">
        <f t="shared" si="12"/>
        <v>-2.4456090201683378E-2</v>
      </c>
      <c r="I41" s="96">
        <v>64.69</v>
      </c>
      <c r="J41" s="28">
        <f t="shared" si="13"/>
        <v>-2.6632560938910532E-2</v>
      </c>
      <c r="K41" s="95">
        <v>36.9</v>
      </c>
      <c r="L41" s="26">
        <f t="shared" si="14"/>
        <v>-0.12205567451820132</v>
      </c>
    </row>
    <row r="42" spans="2:17" collapsed="1">
      <c r="B42" s="38">
        <v>2010</v>
      </c>
      <c r="C42" s="100">
        <v>56.104302420489866</v>
      </c>
      <c r="D42" s="40">
        <f>C42/C55-1</f>
        <v>4.0435818049023187E-2</v>
      </c>
      <c r="E42" s="100">
        <v>59.458591936992967</v>
      </c>
      <c r="F42" s="40">
        <f>E42/E55-1</f>
        <v>4.5572847159077501E-2</v>
      </c>
      <c r="G42" s="100">
        <v>59.522066888293921</v>
      </c>
      <c r="H42" s="40">
        <f>G42/G55-1</f>
        <v>5.8326171297294671E-2</v>
      </c>
      <c r="I42" s="100">
        <v>53.009782628853443</v>
      </c>
      <c r="J42" s="40">
        <f>I42/I55-1</f>
        <v>-2.4803804613551916E-2</v>
      </c>
      <c r="K42" s="100">
        <v>40.157146518918708</v>
      </c>
      <c r="L42" s="40">
        <f>K42/K55-1</f>
        <v>1.2990317321541989E-2</v>
      </c>
    </row>
    <row r="43" spans="2:17" ht="15" hidden="1" customHeight="1" outlineLevel="1">
      <c r="B43" s="24" t="s">
        <v>33</v>
      </c>
      <c r="C43" s="95">
        <v>53.539055226095769</v>
      </c>
      <c r="D43" s="26">
        <f t="shared" si="11"/>
        <v>-7.6514199942942507E-2</v>
      </c>
      <c r="E43" s="96">
        <v>55.501833903122694</v>
      </c>
      <c r="F43" s="28">
        <f t="shared" si="11"/>
        <v>-6.8292195683688162E-2</v>
      </c>
      <c r="G43" s="95">
        <v>54.36676779141996</v>
      </c>
      <c r="H43" s="26">
        <f t="shared" ref="H43:H80" si="15">G43/G56-1</f>
        <v>-0.10285861730330104</v>
      </c>
      <c r="I43" s="96">
        <v>57.508510578039591</v>
      </c>
      <c r="J43" s="28">
        <f t="shared" ref="J43:J80" si="16">I43/I56-1</f>
        <v>-9.0055212372791349E-2</v>
      </c>
      <c r="K43" s="95">
        <v>46.475316912295163</v>
      </c>
      <c r="L43" s="26">
        <f t="shared" ref="L43:L80" si="17">K43/K56-1</f>
        <v>5.2430183702336208E-2</v>
      </c>
      <c r="N43" s="29"/>
      <c r="O43" s="29"/>
      <c r="P43" s="29"/>
    </row>
    <row r="44" spans="2:17" ht="15" hidden="1" customHeight="1" outlineLevel="1">
      <c r="B44" s="24" t="s">
        <v>34</v>
      </c>
      <c r="C44" s="95">
        <v>54.913279549801061</v>
      </c>
      <c r="D44" s="26">
        <f t="shared" si="11"/>
        <v>-9.5231853005462996E-2</v>
      </c>
      <c r="E44" s="96">
        <v>58.71787348600666</v>
      </c>
      <c r="F44" s="28">
        <f t="shared" si="11"/>
        <v>-6.8118179876104357E-2</v>
      </c>
      <c r="G44" s="95">
        <v>54.603405251960439</v>
      </c>
      <c r="H44" s="26">
        <f t="shared" si="15"/>
        <v>-0.14628822307754163</v>
      </c>
      <c r="I44" s="96">
        <v>57.06725197541703</v>
      </c>
      <c r="J44" s="28">
        <f t="shared" si="16"/>
        <v>-7.5085057124521404E-2</v>
      </c>
      <c r="K44" s="95">
        <v>36.879659211927581</v>
      </c>
      <c r="L44" s="26">
        <f t="shared" si="17"/>
        <v>-0.27316398872826997</v>
      </c>
      <c r="O44" s="29"/>
      <c r="P44" s="29"/>
      <c r="Q44" s="29"/>
    </row>
    <row r="45" spans="2:17" ht="15" hidden="1" customHeight="1" outlineLevel="1">
      <c r="B45" s="24" t="s">
        <v>35</v>
      </c>
      <c r="C45" s="95">
        <v>51.010781288890179</v>
      </c>
      <c r="D45" s="26">
        <f t="shared" si="11"/>
        <v>-0.10228116041542146</v>
      </c>
      <c r="E45" s="96">
        <v>54.716067561758173</v>
      </c>
      <c r="F45" s="28">
        <f t="shared" si="11"/>
        <v>-0.12384199260595408</v>
      </c>
      <c r="G45" s="95">
        <v>55.379656895756852</v>
      </c>
      <c r="H45" s="26">
        <f t="shared" si="15"/>
        <v>-7.6389978389645563E-2</v>
      </c>
      <c r="I45" s="96">
        <v>42.456257611373871</v>
      </c>
      <c r="J45" s="28">
        <f t="shared" si="16"/>
        <v>-0.18416107587675112</v>
      </c>
      <c r="K45" s="95">
        <v>37.320931670617334</v>
      </c>
      <c r="L45" s="26">
        <f t="shared" si="17"/>
        <v>-0.25178565215282012</v>
      </c>
    </row>
    <row r="46" spans="2:17" ht="15" hidden="1" customHeight="1" outlineLevel="1">
      <c r="B46" s="24" t="s">
        <v>36</v>
      </c>
      <c r="C46" s="95">
        <v>49.779626739355038</v>
      </c>
      <c r="D46" s="26">
        <f t="shared" si="11"/>
        <v>-9.6216339181741883E-2</v>
      </c>
      <c r="E46" s="96">
        <v>54.44</v>
      </c>
      <c r="F46" s="28">
        <f t="shared" si="11"/>
        <v>-8.9784317003845593E-2</v>
      </c>
      <c r="G46" s="95">
        <v>51.97</v>
      </c>
      <c r="H46" s="26">
        <f t="shared" si="15"/>
        <v>-8.1639865700653846E-2</v>
      </c>
      <c r="I46" s="96">
        <v>45.87</v>
      </c>
      <c r="J46" s="28">
        <f t="shared" si="16"/>
        <v>-0.19441517386722873</v>
      </c>
      <c r="K46" s="95">
        <v>34.43</v>
      </c>
      <c r="L46" s="26">
        <f t="shared" si="17"/>
        <v>-0.15654091131798142</v>
      </c>
    </row>
    <row r="47" spans="2:17" ht="15" hidden="1" customHeight="1" outlineLevel="1">
      <c r="B47" s="24" t="s">
        <v>37</v>
      </c>
      <c r="C47" s="95">
        <v>63.285896324051336</v>
      </c>
      <c r="D47" s="26">
        <f t="shared" si="11"/>
        <v>-0.11812677448346953</v>
      </c>
      <c r="E47" s="96">
        <v>69.58</v>
      </c>
      <c r="F47" s="28">
        <f t="shared" si="11"/>
        <v>-0.10346604818966632</v>
      </c>
      <c r="G47" s="95">
        <v>64.83</v>
      </c>
      <c r="H47" s="26">
        <f t="shared" si="15"/>
        <v>-9.7954640322805098E-2</v>
      </c>
      <c r="I47" s="96">
        <v>63.88</v>
      </c>
      <c r="J47" s="28">
        <f t="shared" si="16"/>
        <v>-0.21242756750092462</v>
      </c>
      <c r="K47" s="95">
        <v>27.55</v>
      </c>
      <c r="L47" s="26">
        <f t="shared" si="17"/>
        <v>-0.25338753387533874</v>
      </c>
    </row>
    <row r="48" spans="2:17" ht="15" hidden="1" customHeight="1" outlineLevel="1">
      <c r="B48" s="24" t="s">
        <v>38</v>
      </c>
      <c r="C48" s="95">
        <v>56.358772844823612</v>
      </c>
      <c r="D48" s="26">
        <f t="shared" si="11"/>
        <v>-0.14143615653805086</v>
      </c>
      <c r="E48" s="96">
        <v>61.24</v>
      </c>
      <c r="F48" s="28">
        <f t="shared" si="11"/>
        <v>-0.1560088202866593</v>
      </c>
      <c r="G48" s="95">
        <v>60.33</v>
      </c>
      <c r="H48" s="26">
        <f t="shared" si="15"/>
        <v>-0.11617345443891014</v>
      </c>
      <c r="I48" s="96">
        <v>51.49</v>
      </c>
      <c r="J48" s="28">
        <f t="shared" si="16"/>
        <v>-0.21124387254901955</v>
      </c>
      <c r="K48" s="95">
        <v>35.119999999999997</v>
      </c>
      <c r="L48" s="26">
        <f t="shared" si="17"/>
        <v>-0.28165268971159751</v>
      </c>
      <c r="O48" s="21"/>
      <c r="P48" s="21"/>
      <c r="Q48" s="21"/>
    </row>
    <row r="49" spans="2:12" ht="15" hidden="1" customHeight="1" outlineLevel="1">
      <c r="B49" s="24" t="s">
        <v>39</v>
      </c>
      <c r="C49" s="95">
        <v>46.245728503887108</v>
      </c>
      <c r="D49" s="26">
        <f t="shared" si="11"/>
        <v>-0.16609189311090755</v>
      </c>
      <c r="E49" s="96">
        <v>49.310000966670231</v>
      </c>
      <c r="F49" s="28">
        <f t="shared" si="11"/>
        <v>-0.17789261476041629</v>
      </c>
      <c r="G49" s="95">
        <v>48.650921001232007</v>
      </c>
      <c r="H49" s="26">
        <f t="shared" si="15"/>
        <v>-0.18027091826062336</v>
      </c>
      <c r="I49" s="96">
        <v>46.666435554322959</v>
      </c>
      <c r="J49" s="28">
        <f t="shared" si="16"/>
        <v>-0.18013992350100216</v>
      </c>
      <c r="K49" s="95">
        <v>37.010404319768206</v>
      </c>
      <c r="L49" s="26">
        <f t="shared" si="17"/>
        <v>-0.20901038000067951</v>
      </c>
    </row>
    <row r="50" spans="2:12" ht="15" hidden="1" customHeight="1" outlineLevel="1">
      <c r="B50" s="24" t="s">
        <v>40</v>
      </c>
      <c r="C50" s="95">
        <v>42.218823494154968</v>
      </c>
      <c r="D50" s="26">
        <f t="shared" si="11"/>
        <v>-0.18192074877661413</v>
      </c>
      <c r="E50" s="96">
        <v>44.41</v>
      </c>
      <c r="F50" s="28">
        <f t="shared" si="11"/>
        <v>-0.22400838720950556</v>
      </c>
      <c r="G50" s="95">
        <v>43.49</v>
      </c>
      <c r="H50" s="26">
        <f t="shared" si="15"/>
        <v>-0.14909019761299158</v>
      </c>
      <c r="I50" s="96">
        <v>42.28</v>
      </c>
      <c r="J50" s="28">
        <f t="shared" si="16"/>
        <v>-0.23709852038975099</v>
      </c>
      <c r="K50" s="95">
        <v>38.42</v>
      </c>
      <c r="L50" s="26">
        <f t="shared" si="17"/>
        <v>-0.29979952615272454</v>
      </c>
    </row>
    <row r="51" spans="2:12" ht="15" hidden="1" customHeight="1" outlineLevel="1">
      <c r="B51" s="24" t="s">
        <v>41</v>
      </c>
      <c r="C51" s="95">
        <v>52.544227313809579</v>
      </c>
      <c r="D51" s="26">
        <f t="shared" si="11"/>
        <v>-0.13382983920848956</v>
      </c>
      <c r="E51" s="96">
        <v>56.026629220914671</v>
      </c>
      <c r="F51" s="28">
        <f t="shared" si="11"/>
        <v>-0.13725547858154186</v>
      </c>
      <c r="G51" s="95">
        <v>53.98</v>
      </c>
      <c r="H51" s="26">
        <f t="shared" si="15"/>
        <v>-8.2440931497535286E-2</v>
      </c>
      <c r="I51" s="96">
        <v>52.11</v>
      </c>
      <c r="J51" s="28">
        <f t="shared" si="16"/>
        <v>-0.24324716816729597</v>
      </c>
      <c r="K51" s="95">
        <v>39.299999999999997</v>
      </c>
      <c r="L51" s="26">
        <f t="shared" si="17"/>
        <v>-0.22147385103011097</v>
      </c>
    </row>
    <row r="52" spans="2:12" ht="15" hidden="1" customHeight="1" outlineLevel="1">
      <c r="B52" s="24" t="s">
        <v>42</v>
      </c>
      <c r="C52" s="95">
        <v>57.244134493454197</v>
      </c>
      <c r="D52" s="26">
        <f t="shared" si="11"/>
        <v>-0.1732634566793938</v>
      </c>
      <c r="E52" s="96">
        <v>57.02</v>
      </c>
      <c r="F52" s="28">
        <f t="shared" si="11"/>
        <v>-0.20871495975575904</v>
      </c>
      <c r="G52" s="95">
        <v>60.23</v>
      </c>
      <c r="H52" s="26">
        <f t="shared" si="15"/>
        <v>-0.16102521242512902</v>
      </c>
      <c r="I52" s="96">
        <v>61.22</v>
      </c>
      <c r="J52" s="28">
        <f t="shared" si="16"/>
        <v>-0.14995834490419324</v>
      </c>
      <c r="K52" s="95">
        <v>46.73</v>
      </c>
      <c r="L52" s="26">
        <f t="shared" si="17"/>
        <v>-0.15998561927017807</v>
      </c>
    </row>
    <row r="53" spans="2:12" ht="15" hidden="1" customHeight="1" outlineLevel="1">
      <c r="B53" s="24" t="s">
        <v>43</v>
      </c>
      <c r="C53" s="95">
        <v>60.704042611308388</v>
      </c>
      <c r="D53" s="26">
        <f t="shared" si="11"/>
        <v>-0.12847181637072957</v>
      </c>
      <c r="E53" s="96">
        <v>60.45</v>
      </c>
      <c r="F53" s="28">
        <f t="shared" si="11"/>
        <v>-0.15134072722167624</v>
      </c>
      <c r="G53" s="95">
        <v>64.47</v>
      </c>
      <c r="H53" s="26">
        <f t="shared" si="15"/>
        <v>-0.13509525087201513</v>
      </c>
      <c r="I53" s="96">
        <v>65.78</v>
      </c>
      <c r="J53" s="28">
        <f t="shared" si="16"/>
        <v>-0.10564242012236569</v>
      </c>
      <c r="K53" s="95">
        <v>55.42</v>
      </c>
      <c r="L53" s="26">
        <f t="shared" si="17"/>
        <v>-7.7102414654454554E-2</v>
      </c>
    </row>
    <row r="54" spans="2:12" ht="15" hidden="1" customHeight="1" outlineLevel="1">
      <c r="B54" s="24" t="s">
        <v>44</v>
      </c>
      <c r="C54" s="95">
        <v>59.597480713147469</v>
      </c>
      <c r="D54" s="26">
        <f t="shared" si="11"/>
        <v>-9.7720527496153009E-2</v>
      </c>
      <c r="E54" s="96">
        <v>61.2</v>
      </c>
      <c r="F54" s="28">
        <f t="shared" si="11"/>
        <v>-0.11560693641618491</v>
      </c>
      <c r="G54" s="95">
        <v>62.97</v>
      </c>
      <c r="H54" s="26">
        <f t="shared" si="15"/>
        <v>-0.10324693819424668</v>
      </c>
      <c r="I54" s="96">
        <v>66.459999999999994</v>
      </c>
      <c r="J54" s="28">
        <f t="shared" si="16"/>
        <v>-4.0981240981241007E-2</v>
      </c>
      <c r="K54" s="95">
        <v>42.03</v>
      </c>
      <c r="L54" s="26">
        <f t="shared" si="17"/>
        <v>-0.15568501406187218</v>
      </c>
    </row>
    <row r="55" spans="2:12" collapsed="1">
      <c r="B55" s="38">
        <v>2009</v>
      </c>
      <c r="C55" s="100">
        <v>53.92384753313668</v>
      </c>
      <c r="D55" s="40">
        <f t="shared" si="11"/>
        <v>-0.12627383890505806</v>
      </c>
      <c r="E55" s="100">
        <v>56.867000801089766</v>
      </c>
      <c r="F55" s="40">
        <f>E55/E68-1</f>
        <v>-0.13599251003488066</v>
      </c>
      <c r="G55" s="100">
        <v>56.241703647309272</v>
      </c>
      <c r="H55" s="40">
        <f>G55/G68-1</f>
        <v>-0.12002217254634506</v>
      </c>
      <c r="I55" s="100">
        <v>54.358069565526627</v>
      </c>
      <c r="J55" s="40">
        <f>I55/I68-1</f>
        <v>-0.15964622936945139</v>
      </c>
      <c r="K55" s="100">
        <v>39.642181995479113</v>
      </c>
      <c r="L55" s="40">
        <f>K55/K68-1</f>
        <v>-0.19169539818276027</v>
      </c>
    </row>
    <row r="56" spans="2:12" ht="15" hidden="1" customHeight="1" outlineLevel="1">
      <c r="B56" s="24" t="s">
        <v>33</v>
      </c>
      <c r="C56" s="95">
        <v>57.974963148093735</v>
      </c>
      <c r="D56" s="26">
        <f t="shared" si="11"/>
        <v>-7.7130545293367381E-2</v>
      </c>
      <c r="E56" s="96">
        <v>59.57</v>
      </c>
      <c r="F56" s="28">
        <f t="shared" si="11"/>
        <v>-7.6863474353014105E-2</v>
      </c>
      <c r="G56" s="95">
        <v>60.6</v>
      </c>
      <c r="H56" s="26">
        <f t="shared" si="15"/>
        <v>-9.1181763647270597E-2</v>
      </c>
      <c r="I56" s="96">
        <v>63.2</v>
      </c>
      <c r="J56" s="28">
        <f t="shared" si="16"/>
        <v>-3.8198143357175307E-2</v>
      </c>
      <c r="K56" s="95">
        <v>44.16</v>
      </c>
      <c r="L56" s="26">
        <f t="shared" si="17"/>
        <v>-0.12692763938315543</v>
      </c>
    </row>
    <row r="57" spans="2:12" ht="15" hidden="1" customHeight="1" outlineLevel="1">
      <c r="B57" s="24" t="s">
        <v>34</v>
      </c>
      <c r="C57" s="95">
        <v>60.693206024341421</v>
      </c>
      <c r="D57" s="26">
        <f t="shared" si="11"/>
        <v>-7.1829271559538221E-2</v>
      </c>
      <c r="E57" s="96">
        <v>63.01</v>
      </c>
      <c r="F57" s="28">
        <f t="shared" si="11"/>
        <v>-7.1196933962264231E-2</v>
      </c>
      <c r="G57" s="95">
        <v>63.96</v>
      </c>
      <c r="H57" s="26">
        <f t="shared" si="15"/>
        <v>-7.1967498549042386E-2</v>
      </c>
      <c r="I57" s="96">
        <v>61.7</v>
      </c>
      <c r="J57" s="28">
        <f t="shared" si="16"/>
        <v>-5.9881151912235198E-2</v>
      </c>
      <c r="K57" s="95">
        <v>50.74</v>
      </c>
      <c r="L57" s="26">
        <f t="shared" si="17"/>
        <v>-6.4872834500552812E-2</v>
      </c>
    </row>
    <row r="58" spans="2:12" ht="15" hidden="1" customHeight="1" outlineLevel="1">
      <c r="B58" s="24" t="s">
        <v>35</v>
      </c>
      <c r="C58" s="95">
        <v>56.822669904639113</v>
      </c>
      <c r="D58" s="26">
        <f t="shared" si="11"/>
        <v>-4.9017781936257276E-2</v>
      </c>
      <c r="E58" s="96">
        <v>62.45</v>
      </c>
      <c r="F58" s="28">
        <f t="shared" si="11"/>
        <v>-4.2618427104093248E-2</v>
      </c>
      <c r="G58" s="95">
        <v>59.96</v>
      </c>
      <c r="H58" s="26">
        <f t="shared" si="15"/>
        <v>-2.1540469973890364E-2</v>
      </c>
      <c r="I58" s="96">
        <v>52.04</v>
      </c>
      <c r="J58" s="28">
        <f t="shared" si="16"/>
        <v>-4.0029514849658776E-2</v>
      </c>
      <c r="K58" s="95">
        <v>49.88</v>
      </c>
      <c r="L58" s="26">
        <f t="shared" si="17"/>
        <v>-5.7979225684608116E-2</v>
      </c>
    </row>
    <row r="59" spans="2:12" ht="15" hidden="1" customHeight="1" outlineLevel="1">
      <c r="B59" s="24" t="s">
        <v>36</v>
      </c>
      <c r="C59" s="95">
        <v>55.079139950689175</v>
      </c>
      <c r="D59" s="26">
        <f t="shared" si="11"/>
        <v>-4.5257818262839034E-2</v>
      </c>
      <c r="E59" s="96">
        <v>59.81</v>
      </c>
      <c r="F59" s="28">
        <f t="shared" si="11"/>
        <v>-1.9025750369033867E-2</v>
      </c>
      <c r="G59" s="95">
        <v>56.59</v>
      </c>
      <c r="H59" s="26">
        <f t="shared" si="15"/>
        <v>-2.1611341632088554E-2</v>
      </c>
      <c r="I59" s="96">
        <v>56.94</v>
      </c>
      <c r="J59" s="28">
        <f t="shared" si="16"/>
        <v>-5.9153998678122988E-2</v>
      </c>
      <c r="K59" s="95">
        <v>40.82</v>
      </c>
      <c r="L59" s="26">
        <f t="shared" si="17"/>
        <v>-0.11778690296088179</v>
      </c>
    </row>
    <row r="60" spans="2:12" ht="13.5" hidden="1" customHeight="1" outlineLevel="1">
      <c r="B60" s="24" t="s">
        <v>37</v>
      </c>
      <c r="C60" s="95">
        <v>71.763031797437264</v>
      </c>
      <c r="D60" s="26">
        <f t="shared" si="11"/>
        <v>-2.1725537089390734E-2</v>
      </c>
      <c r="E60" s="96">
        <v>77.61</v>
      </c>
      <c r="F60" s="28">
        <f t="shared" si="11"/>
        <v>-9.0113285272919175E-4</v>
      </c>
      <c r="G60" s="95">
        <v>71.87</v>
      </c>
      <c r="H60" s="26">
        <f t="shared" si="15"/>
        <v>-8.3414430696515662E-4</v>
      </c>
      <c r="I60" s="96">
        <v>81.11</v>
      </c>
      <c r="J60" s="28">
        <f t="shared" si="16"/>
        <v>3.4640603736235676E-3</v>
      </c>
      <c r="K60" s="95">
        <v>36.9</v>
      </c>
      <c r="L60" s="26">
        <f t="shared" si="17"/>
        <v>0.12226277372262762</v>
      </c>
    </row>
    <row r="61" spans="2:12" ht="13.5" hidden="1" customHeight="1" outlineLevel="1">
      <c r="B61" s="24" t="s">
        <v>38</v>
      </c>
      <c r="C61" s="95">
        <v>65.643077418180823</v>
      </c>
      <c r="D61" s="26">
        <f t="shared" si="11"/>
        <v>2.7911086986943445E-2</v>
      </c>
      <c r="E61" s="96">
        <v>72.56</v>
      </c>
      <c r="F61" s="28">
        <f t="shared" si="11"/>
        <v>8.282345918519618E-2</v>
      </c>
      <c r="G61" s="95">
        <v>68.260000000000005</v>
      </c>
      <c r="H61" s="26">
        <f t="shared" si="15"/>
        <v>4.3730886850152917E-2</v>
      </c>
      <c r="I61" s="96">
        <v>65.28</v>
      </c>
      <c r="J61" s="28">
        <f t="shared" si="16"/>
        <v>-4.7980166253463463E-2</v>
      </c>
      <c r="K61" s="95">
        <v>48.89</v>
      </c>
      <c r="L61" s="26">
        <f t="shared" si="17"/>
        <v>-3.9677862895305394E-2</v>
      </c>
    </row>
    <row r="62" spans="2:12" ht="15" hidden="1" customHeight="1" outlineLevel="1">
      <c r="B62" s="24" t="s">
        <v>39</v>
      </c>
      <c r="C62" s="95">
        <v>55.456624203364015</v>
      </c>
      <c r="D62" s="26">
        <f t="shared" si="11"/>
        <v>5.0001488404924466E-2</v>
      </c>
      <c r="E62" s="96">
        <v>59.98</v>
      </c>
      <c r="F62" s="28">
        <f t="shared" si="11"/>
        <v>0.1134211991832188</v>
      </c>
      <c r="G62" s="95">
        <v>59.35</v>
      </c>
      <c r="H62" s="26">
        <f t="shared" si="15"/>
        <v>0.11602106054907857</v>
      </c>
      <c r="I62" s="96">
        <v>56.92</v>
      </c>
      <c r="J62" s="28">
        <f t="shared" si="16"/>
        <v>-9.3978419770275323E-3</v>
      </c>
      <c r="K62" s="95">
        <v>46.79</v>
      </c>
      <c r="L62" s="26">
        <f t="shared" si="17"/>
        <v>-0.12705223880597016</v>
      </c>
    </row>
    <row r="63" spans="2:12" ht="15" hidden="1" customHeight="1" outlineLevel="1">
      <c r="B63" s="24" t="s">
        <v>40</v>
      </c>
      <c r="C63" s="95">
        <v>51.607253736137892</v>
      </c>
      <c r="D63" s="26">
        <f t="shared" si="11"/>
        <v>9.2375821819973281E-2</v>
      </c>
      <c r="E63" s="96">
        <v>57.23</v>
      </c>
      <c r="F63" s="28">
        <f t="shared" si="11"/>
        <v>0.19903624554787336</v>
      </c>
      <c r="G63" s="95">
        <v>51.11</v>
      </c>
      <c r="H63" s="26">
        <f t="shared" si="15"/>
        <v>2.5275827482447388E-2</v>
      </c>
      <c r="I63" s="96">
        <v>55.42</v>
      </c>
      <c r="J63" s="28">
        <f t="shared" si="16"/>
        <v>0.2058311575282854</v>
      </c>
      <c r="K63" s="95">
        <v>54.87</v>
      </c>
      <c r="L63" s="26">
        <f t="shared" si="17"/>
        <v>1.8563207722294361E-2</v>
      </c>
    </row>
    <row r="64" spans="2:12" ht="15" hidden="1" customHeight="1" outlineLevel="1">
      <c r="B64" s="24" t="s">
        <v>41</v>
      </c>
      <c r="C64" s="95">
        <v>60.662707736080876</v>
      </c>
      <c r="D64" s="26">
        <f t="shared" si="11"/>
        <v>1.989692699997514E-2</v>
      </c>
      <c r="E64" s="96">
        <v>64.94</v>
      </c>
      <c r="F64" s="28">
        <f t="shared" si="11"/>
        <v>2.0427404148334327E-2</v>
      </c>
      <c r="G64" s="95">
        <v>58.83</v>
      </c>
      <c r="H64" s="26">
        <f t="shared" si="15"/>
        <v>4.5680767863490956E-2</v>
      </c>
      <c r="I64" s="96">
        <v>68.86</v>
      </c>
      <c r="J64" s="28">
        <f t="shared" si="16"/>
        <v>0.1242448979591837</v>
      </c>
      <c r="K64" s="95">
        <v>50.48</v>
      </c>
      <c r="L64" s="26">
        <f t="shared" si="17"/>
        <v>-0.10401135960241403</v>
      </c>
    </row>
    <row r="65" spans="2:14" ht="15" hidden="1" customHeight="1" outlineLevel="1">
      <c r="B65" s="24" t="s">
        <v>42</v>
      </c>
      <c r="C65" s="95">
        <v>69.241084062320297</v>
      </c>
      <c r="D65" s="26">
        <f t="shared" si="11"/>
        <v>2.7754726081888892E-2</v>
      </c>
      <c r="E65" s="96">
        <v>72.06</v>
      </c>
      <c r="F65" s="28">
        <f t="shared" si="11"/>
        <v>7.0251002524877482E-2</v>
      </c>
      <c r="G65" s="95">
        <v>71.790000000000006</v>
      </c>
      <c r="H65" s="26">
        <f t="shared" si="15"/>
        <v>4.6044004079848655E-2</v>
      </c>
      <c r="I65" s="96">
        <v>72.02</v>
      </c>
      <c r="J65" s="28">
        <f t="shared" si="16"/>
        <v>-9.3535075653371491E-3</v>
      </c>
      <c r="K65" s="95">
        <v>55.63</v>
      </c>
      <c r="L65" s="26">
        <f t="shared" si="17"/>
        <v>-8.45812078328122E-2</v>
      </c>
    </row>
    <row r="66" spans="2:14" ht="15" hidden="1" customHeight="1" outlineLevel="1">
      <c r="B66" s="24" t="s">
        <v>43</v>
      </c>
      <c r="C66" s="95">
        <v>69.652414863419494</v>
      </c>
      <c r="D66" s="26">
        <f t="shared" si="11"/>
        <v>1.9612984767295005E-2</v>
      </c>
      <c r="E66" s="96">
        <v>71.23</v>
      </c>
      <c r="F66" s="28">
        <f t="shared" si="11"/>
        <v>5.1055039102847921E-2</v>
      </c>
      <c r="G66" s="95">
        <v>74.540000000000006</v>
      </c>
      <c r="H66" s="26">
        <f t="shared" si="15"/>
        <v>4.779308405960081E-2</v>
      </c>
      <c r="I66" s="96">
        <v>73.55</v>
      </c>
      <c r="J66" s="28">
        <f t="shared" si="16"/>
        <v>-4.6014345648938138E-3</v>
      </c>
      <c r="K66" s="95">
        <v>60.05</v>
      </c>
      <c r="L66" s="26">
        <f t="shared" si="17"/>
        <v>9.8810612991765856E-2</v>
      </c>
    </row>
    <row r="67" spans="2:14" ht="15" hidden="1" customHeight="1" outlineLevel="1">
      <c r="B67" s="24" t="s">
        <v>44</v>
      </c>
      <c r="C67" s="95">
        <v>66.052129666391551</v>
      </c>
      <c r="D67" s="26">
        <f t="shared" si="11"/>
        <v>1.1932664685926131E-2</v>
      </c>
      <c r="E67" s="96">
        <v>69.2</v>
      </c>
      <c r="F67" s="28">
        <f t="shared" si="11"/>
        <v>3.7636827110511417E-2</v>
      </c>
      <c r="G67" s="95">
        <v>70.22</v>
      </c>
      <c r="H67" s="26">
        <f t="shared" si="15"/>
        <v>4.6030090868464324E-2</v>
      </c>
      <c r="I67" s="96">
        <v>69.3</v>
      </c>
      <c r="J67" s="28">
        <f t="shared" si="16"/>
        <v>4.93039443155463E-3</v>
      </c>
      <c r="K67" s="95">
        <v>49.78</v>
      </c>
      <c r="L67" s="26">
        <f t="shared" si="17"/>
        <v>4.4262638976295454E-2</v>
      </c>
    </row>
    <row r="68" spans="2:14" collapsed="1">
      <c r="B68" s="38">
        <v>2008</v>
      </c>
      <c r="C68" s="100">
        <v>61.717103063000927</v>
      </c>
      <c r="D68" s="40">
        <f t="shared" si="11"/>
        <v>-3.5023520967877309E-3</v>
      </c>
      <c r="E68" s="100">
        <v>65.817717394308161</v>
      </c>
      <c r="F68" s="40">
        <f>E68/E81-1</f>
        <v>2.5365732768151794E-2</v>
      </c>
      <c r="G68" s="100">
        <v>63.912637219568246</v>
      </c>
      <c r="H68" s="40">
        <f>G68/G81-1</f>
        <v>1.1812566476002706E-2</v>
      </c>
      <c r="I68" s="100">
        <v>64.684745240971253</v>
      </c>
      <c r="J68" s="40">
        <f>I68/I81-1</f>
        <v>1.0161953465488427E-3</v>
      </c>
      <c r="K68" s="100">
        <v>49.043617846978854</v>
      </c>
      <c r="L68" s="40">
        <f>K68/K81-1</f>
        <v>-4.1529867590950564E-2</v>
      </c>
    </row>
    <row r="69" spans="2:14" ht="15" hidden="1" customHeight="1" outlineLevel="1">
      <c r="B69" s="24" t="s">
        <v>33</v>
      </c>
      <c r="C69" s="95">
        <v>62.820329411079243</v>
      </c>
      <c r="D69" s="26">
        <f t="shared" si="11"/>
        <v>5.1172792302491832E-3</v>
      </c>
      <c r="E69" s="96">
        <v>64.53</v>
      </c>
      <c r="F69" s="28">
        <f t="shared" si="11"/>
        <v>3.5628310062590263E-2</v>
      </c>
      <c r="G69" s="95">
        <v>66.680000000000007</v>
      </c>
      <c r="H69" s="26">
        <f t="shared" si="15"/>
        <v>8.621993646952264E-3</v>
      </c>
      <c r="I69" s="96">
        <v>65.709999999999994</v>
      </c>
      <c r="J69" s="28">
        <f t="shared" si="16"/>
        <v>9.6803933620159821E-3</v>
      </c>
      <c r="K69" s="95">
        <v>50.58</v>
      </c>
      <c r="L69" s="26">
        <f t="shared" si="17"/>
        <v>-9.9358974358974339E-2</v>
      </c>
    </row>
    <row r="70" spans="2:14" ht="15" hidden="1" customHeight="1" outlineLevel="1">
      <c r="B70" s="24" t="s">
        <v>34</v>
      </c>
      <c r="C70" s="95">
        <v>65.39013154004526</v>
      </c>
      <c r="D70" s="26">
        <f t="shared" si="11"/>
        <v>1.2115844891495975E-2</v>
      </c>
      <c r="E70" s="96">
        <v>67.84</v>
      </c>
      <c r="F70" s="28">
        <f t="shared" si="11"/>
        <v>4.3050430504304904E-2</v>
      </c>
      <c r="G70" s="95">
        <v>68.92</v>
      </c>
      <c r="H70" s="26">
        <f t="shared" si="15"/>
        <v>3.1119090365050894E-2</v>
      </c>
      <c r="I70" s="96">
        <v>65.63</v>
      </c>
      <c r="J70" s="28">
        <f t="shared" si="16"/>
        <v>-1.2042751768779336E-2</v>
      </c>
      <c r="K70" s="95">
        <v>54.26</v>
      </c>
      <c r="L70" s="26">
        <f t="shared" si="17"/>
        <v>-6.5449534963830547E-2</v>
      </c>
    </row>
    <row r="71" spans="2:14" ht="15" hidden="1" customHeight="1" outlineLevel="1">
      <c r="B71" s="24" t="s">
        <v>35</v>
      </c>
      <c r="C71" s="95">
        <v>59.75155878343709</v>
      </c>
      <c r="D71" s="26">
        <f t="shared" si="11"/>
        <v>-7.0934011952755394E-2</v>
      </c>
      <c r="E71" s="96">
        <v>65.23</v>
      </c>
      <c r="F71" s="28">
        <f t="shared" si="11"/>
        <v>-2.4233358264771687E-2</v>
      </c>
      <c r="G71" s="95">
        <v>61.28</v>
      </c>
      <c r="H71" s="26">
        <f t="shared" si="15"/>
        <v>-0.10761613513907098</v>
      </c>
      <c r="I71" s="96">
        <v>54.21</v>
      </c>
      <c r="J71" s="28">
        <f t="shared" si="16"/>
        <v>-9.7252289758534505E-2</v>
      </c>
      <c r="K71" s="95">
        <v>52.95</v>
      </c>
      <c r="L71" s="26">
        <f t="shared" si="17"/>
        <v>6.3893911995177799E-2</v>
      </c>
    </row>
    <row r="72" spans="2:14" ht="15" hidden="1" customHeight="1" outlineLevel="1">
      <c r="B72" s="24" t="s">
        <v>36</v>
      </c>
      <c r="C72" s="95">
        <v>57.690066495723741</v>
      </c>
      <c r="D72" s="26">
        <f t="shared" si="11"/>
        <v>-8.1787987863093048E-2</v>
      </c>
      <c r="E72" s="96">
        <v>60.97</v>
      </c>
      <c r="F72" s="28">
        <f t="shared" si="11"/>
        <v>-5.7067738942158996E-2</v>
      </c>
      <c r="G72" s="95">
        <v>57.84</v>
      </c>
      <c r="H72" s="26">
        <f t="shared" si="15"/>
        <v>-9.0994813767090954E-2</v>
      </c>
      <c r="I72" s="96">
        <v>60.52</v>
      </c>
      <c r="J72" s="28">
        <f t="shared" si="16"/>
        <v>-0.11221945137157108</v>
      </c>
      <c r="K72" s="95">
        <v>46.27</v>
      </c>
      <c r="L72" s="26">
        <f t="shared" si="17"/>
        <v>-4.2028985507246208E-2</v>
      </c>
    </row>
    <row r="73" spans="2:14" ht="15" hidden="1" customHeight="1" outlineLevel="1">
      <c r="B73" s="24" t="s">
        <v>37</v>
      </c>
      <c r="C73" s="95">
        <v>73.356746514597177</v>
      </c>
      <c r="D73" s="26">
        <f t="shared" si="11"/>
        <v>-7.486000149323413E-2</v>
      </c>
      <c r="E73" s="96">
        <v>77.680000000000007</v>
      </c>
      <c r="F73" s="28">
        <f t="shared" si="11"/>
        <v>-5.7738961669092537E-2</v>
      </c>
      <c r="G73" s="95">
        <v>71.930000000000007</v>
      </c>
      <c r="H73" s="26">
        <f t="shared" si="15"/>
        <v>-9.9974974974974873E-2</v>
      </c>
      <c r="I73" s="96">
        <v>80.83</v>
      </c>
      <c r="J73" s="28">
        <f t="shared" si="16"/>
        <v>-3.3596365375418435E-2</v>
      </c>
      <c r="K73" s="95">
        <v>32.880000000000003</v>
      </c>
      <c r="L73" s="26">
        <f t="shared" si="17"/>
        <v>-0.18634001484780982</v>
      </c>
    </row>
    <row r="74" spans="2:14" ht="15" hidden="1" customHeight="1" outlineLevel="1">
      <c r="B74" s="24" t="s">
        <v>38</v>
      </c>
      <c r="C74" s="95">
        <v>63.860657063828924</v>
      </c>
      <c r="D74" s="26">
        <f t="shared" si="11"/>
        <v>-9.0719090399179803E-2</v>
      </c>
      <c r="E74" s="96">
        <v>67.010000000000005</v>
      </c>
      <c r="F74" s="28">
        <f t="shared" si="11"/>
        <v>-7.661568141105124E-2</v>
      </c>
      <c r="G74" s="95">
        <v>65.400000000000006</v>
      </c>
      <c r="H74" s="26">
        <f t="shared" si="15"/>
        <v>-8.1718618365627549E-2</v>
      </c>
      <c r="I74" s="96">
        <v>68.569999999999993</v>
      </c>
      <c r="J74" s="28">
        <f t="shared" si="16"/>
        <v>-9.5501912676428047E-2</v>
      </c>
      <c r="K74" s="95">
        <v>50.91</v>
      </c>
      <c r="L74" s="26">
        <f t="shared" si="17"/>
        <v>0.14020156774916015</v>
      </c>
    </row>
    <row r="75" spans="2:14" ht="15" hidden="1" customHeight="1" outlineLevel="1" thickBot="1">
      <c r="B75" s="24" t="s">
        <v>39</v>
      </c>
      <c r="C75" s="95">
        <v>52.815757706790627</v>
      </c>
      <c r="D75" s="26">
        <f t="shared" si="11"/>
        <v>-8.1411747683396096E-2</v>
      </c>
      <c r="E75" s="96">
        <v>53.87</v>
      </c>
      <c r="F75" s="28">
        <f t="shared" si="11"/>
        <v>-9.0033783783783905E-2</v>
      </c>
      <c r="G75" s="95">
        <v>53.18</v>
      </c>
      <c r="H75" s="26">
        <f t="shared" si="15"/>
        <v>-9.5732018364223848E-2</v>
      </c>
      <c r="I75" s="96">
        <v>57.46</v>
      </c>
      <c r="J75" s="28">
        <f t="shared" si="16"/>
        <v>-5.4156378600823007E-2</v>
      </c>
      <c r="K75" s="95">
        <v>53.6</v>
      </c>
      <c r="L75" s="26">
        <f t="shared" si="17"/>
        <v>0.20179372197309409</v>
      </c>
    </row>
    <row r="76" spans="2:14" ht="16.5" hidden="1" customHeight="1" outlineLevel="1" thickBot="1">
      <c r="B76" s="24" t="s">
        <v>40</v>
      </c>
      <c r="C76" s="95">
        <v>47.243130711330338</v>
      </c>
      <c r="D76" s="26">
        <f t="shared" si="11"/>
        <v>-9.5136023733904174E-2</v>
      </c>
      <c r="E76" s="96">
        <v>47.73</v>
      </c>
      <c r="F76" s="28">
        <f t="shared" si="11"/>
        <v>-0.11447124304267164</v>
      </c>
      <c r="G76" s="95">
        <v>49.85</v>
      </c>
      <c r="H76" s="26">
        <f t="shared" si="15"/>
        <v>-5.5871212121212044E-2</v>
      </c>
      <c r="I76" s="96">
        <v>45.96</v>
      </c>
      <c r="J76" s="28">
        <f t="shared" si="16"/>
        <v>-0.15592286501377417</v>
      </c>
      <c r="K76" s="95">
        <v>53.87</v>
      </c>
      <c r="L76" s="26">
        <f t="shared" si="17"/>
        <v>0.27021928790379635</v>
      </c>
      <c r="N76" s="41" t="s">
        <v>45</v>
      </c>
    </row>
    <row r="77" spans="2:14" ht="15" hidden="1" customHeight="1" outlineLevel="1">
      <c r="B77" s="24" t="s">
        <v>41</v>
      </c>
      <c r="C77" s="95">
        <v>59.479253373691513</v>
      </c>
      <c r="D77" s="26">
        <f t="shared" si="11"/>
        <v>-8.0337278871136064E-2</v>
      </c>
      <c r="E77" s="96">
        <v>63.64</v>
      </c>
      <c r="F77" s="28">
        <f t="shared" si="11"/>
        <v>-8.1408775981524295E-2</v>
      </c>
      <c r="G77" s="95">
        <v>56.26</v>
      </c>
      <c r="H77" s="26">
        <f t="shared" si="15"/>
        <v>-0.12490278425882728</v>
      </c>
      <c r="I77" s="96">
        <v>61.25</v>
      </c>
      <c r="J77" s="28">
        <f t="shared" si="16"/>
        <v>-6.0870898497393466E-2</v>
      </c>
      <c r="K77" s="95">
        <v>56.34</v>
      </c>
      <c r="L77" s="26">
        <f t="shared" si="17"/>
        <v>0.19415006358626541</v>
      </c>
    </row>
    <row r="78" spans="2:14" ht="15" hidden="1" customHeight="1" outlineLevel="1">
      <c r="B78" s="24" t="s">
        <v>42</v>
      </c>
      <c r="C78" s="95">
        <v>67.371214459200985</v>
      </c>
      <c r="D78" s="26">
        <f t="shared" si="11"/>
        <v>-3.1740398771837874E-3</v>
      </c>
      <c r="E78" s="96">
        <v>67.33</v>
      </c>
      <c r="F78" s="28">
        <f t="shared" si="11"/>
        <v>-1.8942153577152787E-2</v>
      </c>
      <c r="G78" s="95">
        <v>68.63</v>
      </c>
      <c r="H78" s="26">
        <f t="shared" si="15"/>
        <v>-1.0382119682768587E-2</v>
      </c>
      <c r="I78" s="96">
        <v>72.7</v>
      </c>
      <c r="J78" s="28">
        <f t="shared" si="16"/>
        <v>-9.1317977374949511E-3</v>
      </c>
      <c r="K78" s="95">
        <v>60.77</v>
      </c>
      <c r="L78" s="26">
        <f t="shared" si="17"/>
        <v>0.12976389663506227</v>
      </c>
    </row>
    <row r="79" spans="2:14" ht="15" hidden="1" customHeight="1" outlineLevel="1">
      <c r="B79" s="24" t="s">
        <v>43</v>
      </c>
      <c r="C79" s="95">
        <v>68.312600863273801</v>
      </c>
      <c r="D79" s="26">
        <f t="shared" si="11"/>
        <v>-1.1654096319740681E-2</v>
      </c>
      <c r="E79" s="96">
        <v>67.77</v>
      </c>
      <c r="F79" s="28">
        <f t="shared" si="11"/>
        <v>-3.0749427917620253E-2</v>
      </c>
      <c r="G79" s="95">
        <v>71.14</v>
      </c>
      <c r="H79" s="26">
        <f t="shared" si="15"/>
        <v>-1.6839741790626306E-3</v>
      </c>
      <c r="I79" s="96">
        <v>73.89</v>
      </c>
      <c r="J79" s="28">
        <f t="shared" si="16"/>
        <v>-9.7829000268024879E-3</v>
      </c>
      <c r="K79" s="95">
        <v>54.65</v>
      </c>
      <c r="L79" s="26">
        <f t="shared" si="17"/>
        <v>-6.8677573278800308E-2</v>
      </c>
    </row>
    <row r="80" spans="2:14" ht="15" hidden="1" customHeight="1" outlineLevel="1">
      <c r="B80" s="24" t="s">
        <v>44</v>
      </c>
      <c r="C80" s="95">
        <v>65.27324590998569</v>
      </c>
      <c r="D80" s="26">
        <f t="shared" si="11"/>
        <v>-6.6156871770760572E-3</v>
      </c>
      <c r="E80" s="96">
        <v>66.69</v>
      </c>
      <c r="F80" s="28">
        <f t="shared" si="11"/>
        <v>-4.5239799570508166E-2</v>
      </c>
      <c r="G80" s="95">
        <v>67.13</v>
      </c>
      <c r="H80" s="26">
        <f t="shared" si="15"/>
        <v>-1.7849305047549335E-2</v>
      </c>
      <c r="I80" s="96">
        <v>68.959999999999994</v>
      </c>
      <c r="J80" s="28">
        <f t="shared" si="16"/>
        <v>3.0638170677028898E-2</v>
      </c>
      <c r="K80" s="95">
        <v>47.67</v>
      </c>
      <c r="L80" s="26">
        <f t="shared" si="17"/>
        <v>0.14895155459146792</v>
      </c>
    </row>
    <row r="81" spans="2:12" collapsed="1">
      <c r="B81" s="38">
        <v>2007</v>
      </c>
      <c r="C81" s="100">
        <v>61.934017800105615</v>
      </c>
      <c r="D81" s="40">
        <f t="shared" si="11"/>
        <v>-4.782533547071699E-2</v>
      </c>
      <c r="E81" s="100">
        <v>64.189503599483345</v>
      </c>
      <c r="F81" s="40">
        <f>E81/E94-1</f>
        <v>-4.2822574517340728E-2</v>
      </c>
      <c r="G81" s="100">
        <v>63.166478987473681</v>
      </c>
      <c r="H81" s="40">
        <f>G81/G94-1</f>
        <v>-5.3994960589662244E-2</v>
      </c>
      <c r="I81" s="100">
        <v>64.619079632949976</v>
      </c>
      <c r="J81" s="40">
        <f>I81/I94-1</f>
        <v>-4.7618018101246662E-2</v>
      </c>
      <c r="K81" s="100">
        <v>51.168644894245226</v>
      </c>
      <c r="L81" s="40">
        <f>K81/K94-1</f>
        <v>5.062093020086289E-2</v>
      </c>
    </row>
    <row r="82" spans="2:12" ht="15" hidden="1" customHeight="1" outlineLevel="1">
      <c r="B82" s="24" t="s">
        <v>33</v>
      </c>
      <c r="C82" s="95">
        <v>62.500496916329055</v>
      </c>
      <c r="D82" s="25"/>
      <c r="E82" s="96">
        <v>62.31</v>
      </c>
      <c r="F82" s="28"/>
      <c r="G82" s="95">
        <v>66.11</v>
      </c>
      <c r="H82" s="25"/>
      <c r="I82" s="96">
        <v>65.08</v>
      </c>
      <c r="J82" s="28"/>
      <c r="K82" s="95">
        <v>56.16</v>
      </c>
      <c r="L82" s="25"/>
    </row>
    <row r="83" spans="2:12" ht="15" hidden="1" customHeight="1" outlineLevel="1">
      <c r="B83" s="24" t="s">
        <v>34</v>
      </c>
      <c r="C83" s="95">
        <v>64.607358801951591</v>
      </c>
      <c r="D83" s="25"/>
      <c r="E83" s="96">
        <v>65.040000000000006</v>
      </c>
      <c r="F83" s="28"/>
      <c r="G83" s="95">
        <v>66.84</v>
      </c>
      <c r="H83" s="25"/>
      <c r="I83" s="96">
        <v>66.430000000000007</v>
      </c>
      <c r="J83" s="28"/>
      <c r="K83" s="95">
        <v>58.06</v>
      </c>
      <c r="L83" s="25"/>
    </row>
    <row r="84" spans="2:12" ht="15" hidden="1" customHeight="1" outlineLevel="1">
      <c r="B84" s="24" t="s">
        <v>35</v>
      </c>
      <c r="C84" s="95">
        <v>64.313578962271322</v>
      </c>
      <c r="D84" s="25"/>
      <c r="E84" s="96">
        <v>66.849999999999994</v>
      </c>
      <c r="F84" s="28"/>
      <c r="G84" s="95">
        <v>68.67</v>
      </c>
      <c r="H84" s="25"/>
      <c r="I84" s="96">
        <v>60.05</v>
      </c>
      <c r="J84" s="28"/>
      <c r="K84" s="95">
        <v>49.77</v>
      </c>
      <c r="L84" s="25"/>
    </row>
    <row r="85" spans="2:12" ht="15" hidden="1" customHeight="1" outlineLevel="1">
      <c r="B85" s="24" t="s">
        <v>36</v>
      </c>
      <c r="C85" s="95">
        <v>62.828699399678577</v>
      </c>
      <c r="D85" s="25"/>
      <c r="E85" s="96">
        <v>64.66</v>
      </c>
      <c r="F85" s="28"/>
      <c r="G85" s="95">
        <v>63.63</v>
      </c>
      <c r="H85" s="25"/>
      <c r="I85" s="96">
        <v>68.17</v>
      </c>
      <c r="J85" s="28"/>
      <c r="K85" s="95">
        <v>48.3</v>
      </c>
      <c r="L85" s="25"/>
    </row>
    <row r="86" spans="2:12" ht="15" hidden="1" customHeight="1" outlineLevel="1">
      <c r="B86" s="24" t="s">
        <v>37</v>
      </c>
      <c r="C86" s="95">
        <v>79.292589913958508</v>
      </c>
      <c r="D86" s="25"/>
      <c r="E86" s="96">
        <v>82.44</v>
      </c>
      <c r="F86" s="28"/>
      <c r="G86" s="95">
        <v>79.92</v>
      </c>
      <c r="H86" s="25"/>
      <c r="I86" s="96">
        <v>83.64</v>
      </c>
      <c r="J86" s="28"/>
      <c r="K86" s="95">
        <v>40.409999999999997</v>
      </c>
      <c r="L86" s="25"/>
    </row>
    <row r="87" spans="2:12" ht="15" hidden="1" customHeight="1" outlineLevel="1">
      <c r="B87" s="24" t="s">
        <v>38</v>
      </c>
      <c r="C87" s="95">
        <v>70.232044233573689</v>
      </c>
      <c r="D87" s="25"/>
      <c r="E87" s="96">
        <v>72.569999999999993</v>
      </c>
      <c r="F87" s="28"/>
      <c r="G87" s="95">
        <v>71.22</v>
      </c>
      <c r="H87" s="25"/>
      <c r="I87" s="96">
        <v>75.81</v>
      </c>
      <c r="J87" s="28"/>
      <c r="K87" s="95">
        <v>44.65</v>
      </c>
      <c r="L87" s="25"/>
    </row>
    <row r="88" spans="2:12" ht="15" hidden="1" customHeight="1" outlineLevel="1">
      <c r="B88" s="24" t="s">
        <v>39</v>
      </c>
      <c r="C88" s="95">
        <v>57.496661397088019</v>
      </c>
      <c r="D88" s="25"/>
      <c r="E88" s="96">
        <v>59.2</v>
      </c>
      <c r="F88" s="28"/>
      <c r="G88" s="95">
        <v>58.81</v>
      </c>
      <c r="H88" s="25"/>
      <c r="I88" s="96">
        <v>60.75</v>
      </c>
      <c r="J88" s="28"/>
      <c r="K88" s="95">
        <v>44.6</v>
      </c>
      <c r="L88" s="25"/>
    </row>
    <row r="89" spans="2:12" ht="15" hidden="1" customHeight="1" outlineLevel="1">
      <c r="B89" s="24" t="s">
        <v>40</v>
      </c>
      <c r="C89" s="95">
        <v>52.210201699351792</v>
      </c>
      <c r="D89" s="25"/>
      <c r="E89" s="96">
        <v>53.9</v>
      </c>
      <c r="F89" s="28"/>
      <c r="G89" s="95">
        <v>52.8</v>
      </c>
      <c r="H89" s="25"/>
      <c r="I89" s="96">
        <v>54.45</v>
      </c>
      <c r="J89" s="28"/>
      <c r="K89" s="95">
        <v>42.41</v>
      </c>
      <c r="L89" s="25"/>
    </row>
    <row r="90" spans="2:12" ht="15" hidden="1" customHeight="1" outlineLevel="1">
      <c r="B90" s="24" t="s">
        <v>41</v>
      </c>
      <c r="C90" s="95">
        <v>64.675072727403972</v>
      </c>
      <c r="D90" s="25"/>
      <c r="E90" s="96">
        <v>69.28</v>
      </c>
      <c r="F90" s="28"/>
      <c r="G90" s="95">
        <v>64.290000000000006</v>
      </c>
      <c r="H90" s="25"/>
      <c r="I90" s="96">
        <v>65.22</v>
      </c>
      <c r="J90" s="28"/>
      <c r="K90" s="95">
        <v>47.18</v>
      </c>
      <c r="L90" s="25"/>
    </row>
    <row r="91" spans="2:12" ht="15" hidden="1" customHeight="1" outlineLevel="1">
      <c r="B91" s="24" t="s">
        <v>42</v>
      </c>
      <c r="C91" s="95">
        <v>67.585734274918323</v>
      </c>
      <c r="D91" s="25"/>
      <c r="E91" s="96">
        <v>68.63</v>
      </c>
      <c r="F91" s="28"/>
      <c r="G91" s="95">
        <v>69.349999999999994</v>
      </c>
      <c r="H91" s="25"/>
      <c r="I91" s="96">
        <v>73.37</v>
      </c>
      <c r="J91" s="28"/>
      <c r="K91" s="95">
        <v>53.79</v>
      </c>
      <c r="L91" s="25"/>
    </row>
    <row r="92" spans="2:12" ht="15" hidden="1" customHeight="1" outlineLevel="1">
      <c r="B92" s="24" t="s">
        <v>43</v>
      </c>
      <c r="C92" s="95">
        <v>69.118109974353345</v>
      </c>
      <c r="D92" s="25"/>
      <c r="E92" s="96">
        <v>69.92</v>
      </c>
      <c r="F92" s="28"/>
      <c r="G92" s="95">
        <v>71.260000000000005</v>
      </c>
      <c r="H92" s="25"/>
      <c r="I92" s="96">
        <v>74.62</v>
      </c>
      <c r="J92" s="28"/>
      <c r="K92" s="95">
        <v>58.68</v>
      </c>
      <c r="L92" s="25"/>
    </row>
    <row r="93" spans="2:12" ht="15" hidden="1" customHeight="1" outlineLevel="1">
      <c r="B93" s="24" t="s">
        <v>44</v>
      </c>
      <c r="C93" s="95">
        <v>65.707949146586728</v>
      </c>
      <c r="D93" s="25"/>
      <c r="E93" s="96">
        <v>69.849999999999994</v>
      </c>
      <c r="F93" s="28"/>
      <c r="G93" s="95">
        <v>68.349999999999994</v>
      </c>
      <c r="H93" s="25"/>
      <c r="I93" s="96">
        <v>66.91</v>
      </c>
      <c r="J93" s="28"/>
      <c r="K93" s="95">
        <v>41.49</v>
      </c>
      <c r="L93" s="25"/>
    </row>
    <row r="94" spans="2:12" collapsed="1">
      <c r="B94" s="38">
        <v>2006</v>
      </c>
      <c r="C94" s="100">
        <v>65.044807541401354</v>
      </c>
      <c r="D94" s="39"/>
      <c r="E94" s="100">
        <v>67.06123848158623</v>
      </c>
      <c r="F94" s="40"/>
      <c r="G94" s="100">
        <v>66.771820821215186</v>
      </c>
      <c r="H94" s="40"/>
      <c r="I94" s="100">
        <v>67.849960269218485</v>
      </c>
      <c r="J94" s="40"/>
      <c r="K94" s="100">
        <v>48.703241505442456</v>
      </c>
      <c r="L94" s="40"/>
    </row>
    <row r="95" spans="2:12" ht="15" customHeight="1">
      <c r="B95" s="42" t="s">
        <v>46</v>
      </c>
      <c r="C95" s="42"/>
      <c r="D95" s="42"/>
      <c r="E95" s="42"/>
      <c r="F95" s="42"/>
      <c r="G95" s="42"/>
      <c r="H95" s="42"/>
      <c r="I95" s="43"/>
      <c r="J95" s="43"/>
      <c r="K95" s="43"/>
      <c r="L95" s="43"/>
    </row>
  </sheetData>
  <mergeCells count="7">
    <mergeCell ref="B95:H95"/>
    <mergeCell ref="B5:L5"/>
    <mergeCell ref="C6:D6"/>
    <mergeCell ref="E6:F6"/>
    <mergeCell ref="G6:H6"/>
    <mergeCell ref="I6:J6"/>
    <mergeCell ref="K6:L6"/>
  </mergeCells>
  <hyperlinks>
    <hyperlink ref="N7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acum. agosto 2011</v>
      </c>
      <c r="D6" s="47" t="str">
        <f>actualizaciones!A2</f>
        <v>acum. agosto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63.789546613562408</v>
      </c>
      <c r="D8" s="108">
        <v>63.70402160239275</v>
      </c>
      <c r="E8" s="109">
        <f>D8/C8-1</f>
        <v>-1.3407370911062699E-3</v>
      </c>
    </row>
    <row r="9" spans="2:6" ht="15" customHeight="1">
      <c r="B9" s="110" t="s">
        <v>67</v>
      </c>
      <c r="C9" s="111">
        <v>74.742292751792348</v>
      </c>
      <c r="D9" s="111">
        <v>72.83219215609445</v>
      </c>
      <c r="E9" s="112">
        <f t="shared" ref="E9:E25" si="0">D9/C9-1</f>
        <v>-2.5555820210667712E-2</v>
      </c>
      <c r="F9" s="113"/>
    </row>
    <row r="10" spans="2:6" ht="15" customHeight="1">
      <c r="B10" s="110" t="s">
        <v>73</v>
      </c>
      <c r="C10" s="111">
        <v>52.879457853487452</v>
      </c>
      <c r="D10" s="111">
        <v>53.188141452899949</v>
      </c>
      <c r="E10" s="112">
        <f t="shared" si="0"/>
        <v>5.8374955406645945E-3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67.338912495521484</v>
      </c>
      <c r="D12" s="108">
        <v>66.870091772052959</v>
      </c>
      <c r="E12" s="109">
        <f t="shared" si="0"/>
        <v>-6.9621071397567569E-3</v>
      </c>
    </row>
    <row r="13" spans="2:6" ht="15" customHeight="1">
      <c r="B13" s="110" t="s">
        <v>67</v>
      </c>
      <c r="C13" s="111">
        <v>82.252913358295359</v>
      </c>
      <c r="D13" s="111">
        <v>79.913712693917915</v>
      </c>
      <c r="E13" s="112">
        <f t="shared" si="0"/>
        <v>-2.8439122322486465E-2</v>
      </c>
      <c r="F13" s="113"/>
    </row>
    <row r="14" spans="2:6" ht="15" customHeight="1">
      <c r="B14" s="110" t="s">
        <v>73</v>
      </c>
      <c r="C14" s="111">
        <v>50.588805558286488</v>
      </c>
      <c r="D14" s="111">
        <v>50.224635037682063</v>
      </c>
      <c r="E14" s="112">
        <f t="shared" si="0"/>
        <v>-7.1986384455122732E-3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66.068549960274098</v>
      </c>
      <c r="D16" s="108">
        <v>67.921867514584548</v>
      </c>
      <c r="E16" s="109">
        <f t="shared" si="0"/>
        <v>2.8051433782409596E-2</v>
      </c>
    </row>
    <row r="17" spans="2:12" ht="15" customHeight="1">
      <c r="B17" s="110" t="s">
        <v>67</v>
      </c>
      <c r="C17" s="111">
        <v>80.055201002287177</v>
      </c>
      <c r="D17" s="111">
        <v>78.925896498971611</v>
      </c>
      <c r="E17" s="112">
        <f t="shared" si="0"/>
        <v>-1.4106572579629217E-2</v>
      </c>
      <c r="F17" s="113"/>
    </row>
    <row r="18" spans="2:12" ht="15" customHeight="1">
      <c r="B18" s="110" t="s">
        <v>73</v>
      </c>
      <c r="C18" s="111">
        <v>57.486877911798629</v>
      </c>
      <c r="D18" s="111">
        <v>60.101825579714308</v>
      </c>
      <c r="E18" s="112">
        <f t="shared" si="0"/>
        <v>4.5487731512011464E-2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59.778285767982979</v>
      </c>
      <c r="D20" s="108">
        <v>59.170950091752864</v>
      </c>
      <c r="E20" s="109">
        <f t="shared" si="0"/>
        <v>-1.0159804156769647E-2</v>
      </c>
    </row>
    <row r="21" spans="2:12" ht="15" customHeight="1">
      <c r="B21" s="110" t="s">
        <v>67</v>
      </c>
      <c r="C21" s="111">
        <v>66.312109509921285</v>
      </c>
      <c r="D21" s="111">
        <v>65.744575174001497</v>
      </c>
      <c r="E21" s="112">
        <f t="shared" si="0"/>
        <v>-8.5585323723545992E-3</v>
      </c>
      <c r="F21" s="113"/>
    </row>
    <row r="22" spans="2:12" ht="15" customHeight="1">
      <c r="B22" s="110" t="s">
        <v>73</v>
      </c>
      <c r="C22" s="111">
        <v>47.69807230752356</v>
      </c>
      <c r="D22" s="111">
        <v>45.740732784634801</v>
      </c>
      <c r="E22" s="112">
        <f t="shared" si="0"/>
        <v>-4.1036029931549756E-2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45.917840908849648</v>
      </c>
      <c r="D24" s="108">
        <v>40.410610453266194</v>
      </c>
      <c r="E24" s="109">
        <f t="shared" si="0"/>
        <v>-0.11993661606423778</v>
      </c>
    </row>
    <row r="25" spans="2:12" ht="15" customHeight="1">
      <c r="B25" s="110" t="s">
        <v>67</v>
      </c>
      <c r="C25" s="111">
        <v>45.917840908849648</v>
      </c>
      <c r="D25" s="111">
        <v>40.410610453266194</v>
      </c>
      <c r="E25" s="112">
        <f t="shared" si="0"/>
        <v>-0.11993661606423778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agosto 2011</v>
      </c>
      <c r="D6" s="47" t="str">
        <f>actualizaciones!$A$2</f>
        <v>acum. agosto 2012</v>
      </c>
      <c r="E6" s="69" t="s">
        <v>50</v>
      </c>
      <c r="G6" s="67" t="s">
        <v>63</v>
      </c>
      <c r="H6" s="47" t="str">
        <f>actualizaciones!$A$3</f>
        <v>acum. agosto 2011</v>
      </c>
      <c r="I6" s="47" t="str">
        <f>actualizaciones!$A$2</f>
        <v>acum. agosto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67.338912495521484</v>
      </c>
      <c r="D8" s="121">
        <v>66.870091772052959</v>
      </c>
      <c r="E8" s="54">
        <f>D8/C8-1</f>
        <v>-6.9621071397567569E-3</v>
      </c>
      <c r="G8" s="70" t="s">
        <v>99</v>
      </c>
      <c r="H8" s="121">
        <v>66.068549960274098</v>
      </c>
      <c r="I8" s="121">
        <v>67.921867514584548</v>
      </c>
      <c r="J8" s="54">
        <f>I8/H8-1</f>
        <v>2.8051433782409596E-2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82.252913358295359</v>
      </c>
      <c r="D10" s="123">
        <v>79.913712693917915</v>
      </c>
      <c r="E10" s="74">
        <f>D10/C10-1</f>
        <v>-2.8439122322486465E-2</v>
      </c>
      <c r="G10" s="72" t="s">
        <v>67</v>
      </c>
      <c r="H10" s="123">
        <v>80.055201002287177</v>
      </c>
      <c r="I10" s="123">
        <v>78.925896498971611</v>
      </c>
      <c r="J10" s="74">
        <f>I10/H10-1</f>
        <v>-1.4106572579629217E-2</v>
      </c>
    </row>
    <row r="11" spans="2:10" ht="15" customHeight="1">
      <c r="B11" s="75" t="s">
        <v>68</v>
      </c>
      <c r="C11" s="124">
        <v>79.523145445503886</v>
      </c>
      <c r="D11" s="124">
        <v>77.983723136398979</v>
      </c>
      <c r="E11" s="61">
        <f>D11/C11-1</f>
        <v>-1.9358166738510763E-2</v>
      </c>
      <c r="G11" s="75" t="s">
        <v>68</v>
      </c>
      <c r="H11" s="124">
        <v>76.444099713442355</v>
      </c>
      <c r="I11" s="124">
        <v>73.556240542879991</v>
      </c>
      <c r="J11" s="61">
        <f>I11/H11-1</f>
        <v>-3.7777397881429309E-2</v>
      </c>
    </row>
    <row r="12" spans="2:10" ht="15" customHeight="1">
      <c r="B12" s="75" t="s">
        <v>69</v>
      </c>
      <c r="C12" s="124">
        <v>85.60946887808241</v>
      </c>
      <c r="D12" s="124">
        <v>83.794919278197384</v>
      </c>
      <c r="E12" s="61">
        <f>D12/C12-1</f>
        <v>-2.1195664728035579E-2</v>
      </c>
      <c r="G12" s="75" t="s">
        <v>69</v>
      </c>
      <c r="H12" s="124">
        <v>103.88891093037095</v>
      </c>
      <c r="I12" s="124">
        <v>87.37173268579555</v>
      </c>
      <c r="J12" s="61">
        <f>I12/H12-1</f>
        <v>-0.15898884776687716</v>
      </c>
    </row>
    <row r="13" spans="2:10" ht="15" customHeight="1">
      <c r="B13" s="75" t="s">
        <v>70</v>
      </c>
      <c r="C13" s="124">
        <v>74.695416978914452</v>
      </c>
      <c r="D13" s="124">
        <v>68.606629896414262</v>
      </c>
      <c r="E13" s="61">
        <f>D13/C13-1</f>
        <v>-8.15148683649356E-2</v>
      </c>
      <c r="G13" s="75" t="s">
        <v>70</v>
      </c>
      <c r="H13" s="124">
        <v>66.05212291613941</v>
      </c>
      <c r="I13" s="124">
        <v>68.180558612405306</v>
      </c>
      <c r="J13" s="61">
        <f>I13/H13-1</f>
        <v>3.2223577415796179E-2</v>
      </c>
    </row>
    <row r="14" spans="2:10" ht="15" customHeight="1">
      <c r="B14" s="75" t="s">
        <v>71</v>
      </c>
      <c r="C14" s="124">
        <v>57.887517146776403</v>
      </c>
      <c r="D14" s="124">
        <v>82.921552542263825</v>
      </c>
      <c r="E14" s="61">
        <f>D14/C14-1</f>
        <v>0.43245999533910728</v>
      </c>
      <c r="G14" s="75" t="s">
        <v>71</v>
      </c>
      <c r="H14" s="124">
        <v>52.814143619416939</v>
      </c>
      <c r="I14" s="124">
        <v>55.518922244482653</v>
      </c>
      <c r="J14" s="61">
        <f>I14/H14-1</f>
        <v>5.1213149351745146E-2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50.588805558286488</v>
      </c>
      <c r="D16" s="123">
        <v>50.224635037682063</v>
      </c>
      <c r="E16" s="74">
        <f>D16/C16-1</f>
        <v>-7.1986384455122732E-3</v>
      </c>
      <c r="G16" s="72" t="s">
        <v>73</v>
      </c>
      <c r="H16" s="123">
        <v>57.486877911798629</v>
      </c>
      <c r="I16" s="123">
        <v>60.101825579714308</v>
      </c>
      <c r="J16" s="74">
        <f>I16/H16-1</f>
        <v>4.5487731512011464E-2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agosto 2011</v>
      </c>
      <c r="D20" s="47" t="str">
        <f>actualizaciones!$A$2</f>
        <v>acum. agosto 2012</v>
      </c>
      <c r="E20" s="69" t="s">
        <v>50</v>
      </c>
      <c r="G20" s="67" t="s">
        <v>63</v>
      </c>
      <c r="H20" s="47" t="str">
        <f>actualizaciones!$A$3</f>
        <v>acum. agosto 2011</v>
      </c>
      <c r="I20" s="47" t="str">
        <f>actualizaciones!$A$2</f>
        <v>acum. agosto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59.778285767982979</v>
      </c>
      <c r="D22" s="121">
        <v>59.170950091752864</v>
      </c>
      <c r="E22" s="54">
        <f>D22/C22-1</f>
        <v>-1.0159804156769647E-2</v>
      </c>
      <c r="G22" s="70" t="s">
        <v>99</v>
      </c>
      <c r="H22" s="121">
        <v>45.917840908849648</v>
      </c>
      <c r="I22" s="121">
        <v>40.410610453266194</v>
      </c>
      <c r="J22" s="54">
        <f>I22/H22-1</f>
        <v>-0.11993661606423778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66.312109509921285</v>
      </c>
      <c r="D24" s="123">
        <v>65.744575174001497</v>
      </c>
      <c r="E24" s="74">
        <f>D24/C24-1</f>
        <v>-8.5585323723545992E-3</v>
      </c>
      <c r="G24" s="72" t="s">
        <v>67</v>
      </c>
      <c r="H24" s="123">
        <v>45.917840908849648</v>
      </c>
      <c r="I24" s="123">
        <v>40.410610453266194</v>
      </c>
      <c r="J24" s="74">
        <f>I24/H24-1</f>
        <v>-0.11993661606423778</v>
      </c>
    </row>
    <row r="25" spans="2:12" ht="15" customHeight="1">
      <c r="B25" s="75" t="s">
        <v>77</v>
      </c>
      <c r="C25" s="124">
        <v>68.696850848166534</v>
      </c>
      <c r="D25" s="124">
        <v>68.245161165981784</v>
      </c>
      <c r="E25" s="61">
        <f>D25/C25-1</f>
        <v>-6.5751148212466193E-3</v>
      </c>
      <c r="G25" s="75" t="s">
        <v>77</v>
      </c>
      <c r="H25" s="124">
        <v>68.696850848166534</v>
      </c>
      <c r="I25" s="124">
        <v>68.245161165981784</v>
      </c>
      <c r="J25" s="61">
        <f>I25/H25-1</f>
        <v>-6.5751148212466193E-3</v>
      </c>
    </row>
    <row r="26" spans="2:12" ht="15" customHeight="1">
      <c r="B26" s="75" t="s">
        <v>70</v>
      </c>
      <c r="C26" s="124">
        <v>60.272891258283686</v>
      </c>
      <c r="D26" s="124">
        <v>57.418899328491911</v>
      </c>
      <c r="E26" s="61">
        <f>D26/C26-1</f>
        <v>-4.7351170156442968E-2</v>
      </c>
      <c r="G26" s="75" t="s">
        <v>70</v>
      </c>
      <c r="H26" s="124">
        <v>49.531006101887328</v>
      </c>
      <c r="I26" s="124">
        <v>43.925534524344876</v>
      </c>
      <c r="J26" s="61">
        <f>I26/H26-1</f>
        <v>-0.11317096135725091</v>
      </c>
    </row>
    <row r="27" spans="2:12" ht="15" customHeight="1">
      <c r="B27" s="75" t="s">
        <v>71</v>
      </c>
      <c r="C27" s="124">
        <v>21.552824680010215</v>
      </c>
      <c r="D27" s="124">
        <v>27.084083948838046</v>
      </c>
      <c r="E27" s="61">
        <f>D27/C27-1</f>
        <v>0.25663732484948754</v>
      </c>
      <c r="G27" s="75" t="s">
        <v>78</v>
      </c>
      <c r="H27" s="124">
        <v>45.191168748702545</v>
      </c>
      <c r="I27" s="124">
        <v>53.025181679905359</v>
      </c>
      <c r="J27" s="61">
        <f>I27/H27-1</f>
        <v>0.17335274010650004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37.744128022025293</v>
      </c>
      <c r="I28" s="124">
        <v>47.017578510764366</v>
      </c>
      <c r="J28" s="61">
        <f>I28/H28-1</f>
        <v>0.24569253483158016</v>
      </c>
    </row>
    <row r="29" spans="2:12" ht="15" customHeight="1">
      <c r="B29" s="72" t="s">
        <v>73</v>
      </c>
      <c r="C29" s="123">
        <v>47.69807230752356</v>
      </c>
      <c r="D29" s="123">
        <v>45.740732784634801</v>
      </c>
      <c r="E29" s="74">
        <f>D29/C29-1</f>
        <v>-4.1036029931549756E-2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acum. agosto 2011</v>
      </c>
      <c r="D36" s="47" t="str">
        <f>actualizaciones!$A$2</f>
        <v>acum. agosto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63.789546613562408</v>
      </c>
      <c r="D38" s="121">
        <v>63.70402160239275</v>
      </c>
      <c r="E38" s="54">
        <f>D38/C38-1</f>
        <v>-1.3407370911062699E-3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74.742292751792348</v>
      </c>
      <c r="D40" s="123">
        <v>72.83219215609445</v>
      </c>
      <c r="E40" s="74">
        <f t="shared" ref="E40:E45" si="0">D40/C40-1</f>
        <v>-2.5555820210667712E-2</v>
      </c>
    </row>
    <row r="41" spans="2:5" ht="15" customHeight="1">
      <c r="B41" s="75" t="s">
        <v>68</v>
      </c>
      <c r="C41" s="124">
        <v>71.001738011405806</v>
      </c>
      <c r="D41" s="124">
        <v>68.707345714071778</v>
      </c>
      <c r="E41" s="61">
        <f t="shared" si="0"/>
        <v>-3.2314593439465633E-2</v>
      </c>
    </row>
    <row r="42" spans="2:5" ht="15" customHeight="1">
      <c r="B42" s="75" t="s">
        <v>69</v>
      </c>
      <c r="C42" s="124">
        <v>80.174986712774526</v>
      </c>
      <c r="D42" s="124">
        <v>78.014879355276875</v>
      </c>
      <c r="E42" s="61">
        <f t="shared" si="0"/>
        <v>-2.6942409921889898E-2</v>
      </c>
    </row>
    <row r="43" spans="2:5" ht="15" customHeight="1">
      <c r="B43" s="75" t="s">
        <v>70</v>
      </c>
      <c r="C43" s="124">
        <v>66.139290725554503</v>
      </c>
      <c r="D43" s="124">
        <v>64.241349410034388</v>
      </c>
      <c r="E43" s="61">
        <f t="shared" si="0"/>
        <v>-2.8696124417112889E-2</v>
      </c>
    </row>
    <row r="44" spans="2:5" ht="15" customHeight="1">
      <c r="B44" s="75" t="s">
        <v>78</v>
      </c>
      <c r="C44" s="124">
        <v>47.728795868524152</v>
      </c>
      <c r="D44" s="124">
        <v>48.408949906938581</v>
      </c>
      <c r="E44" s="61">
        <f t="shared" si="0"/>
        <v>1.4250391740198376E-2</v>
      </c>
    </row>
    <row r="45" spans="2:5" ht="15" customHeight="1">
      <c r="B45" s="75" t="s">
        <v>79</v>
      </c>
      <c r="C45" s="124">
        <v>52.774700332364105</v>
      </c>
      <c r="D45" s="124">
        <v>61.606906730137602</v>
      </c>
      <c r="E45" s="61">
        <f t="shared" si="0"/>
        <v>0.16735682708097044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52.879457853487452</v>
      </c>
      <c r="D47" s="123">
        <v>53.188141452899949</v>
      </c>
      <c r="E47" s="74">
        <f>D47/C47-1</f>
        <v>5.8374955406645945E-3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5"/>
  <sheetViews>
    <sheetView showGridLines="0" showRowColHeaders="0" zoomScaleNormal="100" workbookViewId="0">
      <selection activeCell="E31" sqref="E3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37</v>
      </c>
      <c r="C8" s="126">
        <v>7.78</v>
      </c>
      <c r="D8" s="127">
        <f t="shared" ref="D8:D13" si="0">C8/C21-1</f>
        <v>-1.8436642957450622E-2</v>
      </c>
      <c r="E8" s="128">
        <v>8.2889323240723325</v>
      </c>
      <c r="F8" s="129">
        <f t="shared" ref="F8:F15" si="1">E8/E21-1</f>
        <v>-4.1741927852909533E-2</v>
      </c>
      <c r="G8" s="126">
        <v>8.4132145585628351</v>
      </c>
      <c r="H8" s="127">
        <f t="shared" ref="H8:H15" si="2">G8/G21-1</f>
        <v>-1.3691142020769598E-2</v>
      </c>
      <c r="I8" s="128">
        <v>6.6562037967946068</v>
      </c>
      <c r="J8" s="129">
        <f t="shared" ref="J8:J15" si="3">I8/I21-1</f>
        <v>8.5157267870616948E-3</v>
      </c>
      <c r="K8" s="126">
        <v>2.6684638860630723</v>
      </c>
      <c r="L8" s="127">
        <f t="shared" ref="L8:L15" si="4">K8/K21-1</f>
        <v>0.19662057670989785</v>
      </c>
    </row>
    <row r="9" spans="2:18">
      <c r="B9" s="82" t="s">
        <v>38</v>
      </c>
      <c r="C9" s="126">
        <v>7.7829269800138716</v>
      </c>
      <c r="D9" s="127">
        <f t="shared" si="0"/>
        <v>7.3503923214164546E-2</v>
      </c>
      <c r="E9" s="128">
        <v>8.552586089692543</v>
      </c>
      <c r="F9" s="129">
        <f t="shared" si="1"/>
        <v>9.2284302642725802E-2</v>
      </c>
      <c r="G9" s="126">
        <v>8.6527656997329032</v>
      </c>
      <c r="H9" s="127">
        <f t="shared" si="2"/>
        <v>7.3544131480508979E-2</v>
      </c>
      <c r="I9" s="128">
        <v>6.1005733767240047</v>
      </c>
      <c r="J9" s="129">
        <f t="shared" si="3"/>
        <v>2.358613703422896E-2</v>
      </c>
      <c r="K9" s="126">
        <v>2.3590638297872339</v>
      </c>
      <c r="L9" s="127">
        <f t="shared" si="4"/>
        <v>0.18243002770662331</v>
      </c>
    </row>
    <row r="10" spans="2:18">
      <c r="B10" s="82" t="s">
        <v>39</v>
      </c>
      <c r="C10" s="126">
        <v>7.0620928400448442</v>
      </c>
      <c r="D10" s="127">
        <f t="shared" si="0"/>
        <v>-5.9641432750353607E-2</v>
      </c>
      <c r="E10" s="128">
        <v>7.6825312986252872</v>
      </c>
      <c r="F10" s="129">
        <f t="shared" si="1"/>
        <v>-4.6832345083711369E-2</v>
      </c>
      <c r="G10" s="126">
        <v>7.7002699954416354</v>
      </c>
      <c r="H10" s="127">
        <f t="shared" si="2"/>
        <v>-4.9349383278810444E-2</v>
      </c>
      <c r="I10" s="128">
        <v>6.6908026252941069</v>
      </c>
      <c r="J10" s="129">
        <f t="shared" si="3"/>
        <v>1.2224300347066119E-2</v>
      </c>
      <c r="K10" s="126">
        <v>2.0717531515684549</v>
      </c>
      <c r="L10" s="127">
        <f t="shared" si="4"/>
        <v>-8.7305494887774948E-3</v>
      </c>
      <c r="N10" s="87"/>
      <c r="O10" s="87"/>
      <c r="P10" s="87"/>
    </row>
    <row r="11" spans="2:18">
      <c r="B11" s="82" t="s">
        <v>40</v>
      </c>
      <c r="C11" s="126">
        <v>7.2538165886461794</v>
      </c>
      <c r="D11" s="127">
        <f t="shared" si="0"/>
        <v>-8.7883045827388262E-3</v>
      </c>
      <c r="E11" s="128">
        <v>7.7626774692539779</v>
      </c>
      <c r="F11" s="129">
        <f t="shared" si="1"/>
        <v>-2.4575366406418109E-2</v>
      </c>
      <c r="G11" s="126">
        <v>8.0063133136644034</v>
      </c>
      <c r="H11" s="127">
        <f t="shared" si="2"/>
        <v>-7.8023584166986293E-4</v>
      </c>
      <c r="I11" s="128">
        <v>6.9501982209423874</v>
      </c>
      <c r="J11" s="129">
        <f t="shared" si="3"/>
        <v>5.7774861890156348E-2</v>
      </c>
      <c r="K11" s="126">
        <v>2.3275345369490532</v>
      </c>
      <c r="L11" s="127">
        <f t="shared" si="4"/>
        <v>0.14978598277427713</v>
      </c>
    </row>
    <row r="12" spans="2:18">
      <c r="B12" s="82" t="s">
        <v>41</v>
      </c>
      <c r="C12" s="126">
        <v>7.2269793752308384</v>
      </c>
      <c r="D12" s="127">
        <f t="shared" si="0"/>
        <v>1.2504641104247316E-2</v>
      </c>
      <c r="E12" s="128">
        <v>7.4654896813432448</v>
      </c>
      <c r="F12" s="129">
        <f t="shared" si="1"/>
        <v>-1.6482233302854699E-3</v>
      </c>
      <c r="G12" s="126">
        <v>7.8344990532080043</v>
      </c>
      <c r="H12" s="127">
        <f t="shared" si="2"/>
        <v>3.3889109038086396E-2</v>
      </c>
      <c r="I12" s="128">
        <v>7.1224518812092343</v>
      </c>
      <c r="J12" s="129">
        <f t="shared" si="3"/>
        <v>1.8188278741041009E-2</v>
      </c>
      <c r="K12" s="126">
        <v>2.1359664957758682</v>
      </c>
      <c r="L12" s="127">
        <f t="shared" si="4"/>
        <v>6.3596074058509533E-3</v>
      </c>
    </row>
    <row r="13" spans="2:18">
      <c r="B13" s="82" t="s">
        <v>42</v>
      </c>
      <c r="C13" s="126">
        <v>7.6807559327541117</v>
      </c>
      <c r="D13" s="127">
        <f t="shared" si="0"/>
        <v>-4.5964996262934821E-2</v>
      </c>
      <c r="E13" s="128">
        <v>7.910190446935955</v>
      </c>
      <c r="F13" s="129">
        <f t="shared" si="1"/>
        <v>-5.8653877799738408E-2</v>
      </c>
      <c r="G13" s="126">
        <v>8.262214827376571</v>
      </c>
      <c r="H13" s="127">
        <f t="shared" si="2"/>
        <v>-6.4448394545727594E-2</v>
      </c>
      <c r="I13" s="128">
        <v>8.451241106210361</v>
      </c>
      <c r="J13" s="129">
        <f t="shared" si="3"/>
        <v>1.8221820025344559E-2</v>
      </c>
      <c r="K13" s="126">
        <v>2.0472462764114998</v>
      </c>
      <c r="L13" s="127">
        <f t="shared" si="4"/>
        <v>-4.888561347635545E-2</v>
      </c>
    </row>
    <row r="14" spans="2:18">
      <c r="B14" s="82" t="s">
        <v>43</v>
      </c>
      <c r="C14" s="126">
        <v>8.7536530175908673</v>
      </c>
      <c r="D14" s="127">
        <f>C14/C27-1</f>
        <v>2.1429757011769857E-2</v>
      </c>
      <c r="E14" s="128">
        <v>9.2215567154388065</v>
      </c>
      <c r="F14" s="129">
        <f t="shared" si="1"/>
        <v>2.0083707460045064E-2</v>
      </c>
      <c r="G14" s="126">
        <v>9.4430883852942475</v>
      </c>
      <c r="H14" s="127">
        <f t="shared" si="2"/>
        <v>2.5308185156812879E-2</v>
      </c>
      <c r="I14" s="128">
        <v>9.8677029485401402</v>
      </c>
      <c r="J14" s="129">
        <f t="shared" si="3"/>
        <v>4.7526852286638999E-2</v>
      </c>
      <c r="K14" s="126">
        <v>2.312109310173148</v>
      </c>
      <c r="L14" s="127">
        <f t="shared" si="4"/>
        <v>-3.4011594081257979E-3</v>
      </c>
    </row>
    <row r="15" spans="2:18">
      <c r="B15" s="82" t="s">
        <v>44</v>
      </c>
      <c r="C15" s="126">
        <v>8.9916721728398148</v>
      </c>
      <c r="D15" s="127">
        <f t="shared" ref="D15" si="5">C15/C28-1</f>
        <v>1.489992276196328E-2</v>
      </c>
      <c r="E15" s="128">
        <v>9.4989769294149955</v>
      </c>
      <c r="F15" s="129">
        <f t="shared" si="1"/>
        <v>1.1605636785409379E-2</v>
      </c>
      <c r="G15" s="126">
        <v>9.651594491514123</v>
      </c>
      <c r="H15" s="127">
        <f t="shared" si="2"/>
        <v>1.9175764679421503E-2</v>
      </c>
      <c r="I15" s="128">
        <v>9.6832405081082982</v>
      </c>
      <c r="J15" s="129">
        <f t="shared" si="3"/>
        <v>3.7860718982668518E-2</v>
      </c>
      <c r="K15" s="126">
        <v>2.1967892976588628</v>
      </c>
      <c r="L15" s="127">
        <f t="shared" si="4"/>
        <v>-3.6495922079446075E-2</v>
      </c>
    </row>
    <row r="16" spans="2:18" ht="25.5">
      <c r="B16" s="30" t="str">
        <f>actualizaciones!$A$2</f>
        <v>acum. agosto 2012</v>
      </c>
      <c r="C16" s="130">
        <v>7.820893111152265</v>
      </c>
      <c r="D16" s="131">
        <v>1.2990670992634179E-3</v>
      </c>
      <c r="E16" s="132">
        <v>8.2958149441705871</v>
      </c>
      <c r="F16" s="133">
        <v>-3.0150947515278359E-3</v>
      </c>
      <c r="G16" s="132">
        <v>8.4968161655360408</v>
      </c>
      <c r="H16" s="133">
        <v>4.2593056701072385E-3</v>
      </c>
      <c r="I16" s="132">
        <v>7.6981870185190449</v>
      </c>
      <c r="J16" s="133">
        <v>3.7706679439643453E-2</v>
      </c>
      <c r="K16" s="132">
        <v>2.2485936706104375</v>
      </c>
      <c r="L16" s="133">
        <v>4.5234926529253094E-2</v>
      </c>
      <c r="O16" s="81"/>
      <c r="P16" s="81"/>
      <c r="Q16" s="81"/>
      <c r="R16" s="81"/>
    </row>
    <row r="17" spans="2:18" outlineLevel="1">
      <c r="B17" s="82" t="s">
        <v>33</v>
      </c>
      <c r="C17" s="126">
        <v>7.8707428909070387</v>
      </c>
      <c r="D17" s="127">
        <f t="shared" ref="D17:D28" si="6">C17/C30-1</f>
        <v>5.1336286854913427E-2</v>
      </c>
      <c r="E17" s="128">
        <v>8.0875711606173279</v>
      </c>
      <c r="F17" s="129">
        <f t="shared" ref="F17:F28" si="7">E17/E30-1</f>
        <v>9.6842897150222207E-3</v>
      </c>
      <c r="G17" s="126">
        <v>8.7977978317896657</v>
      </c>
      <c r="H17" s="127">
        <f t="shared" ref="H17:H28" si="8">G17/G30-1</f>
        <v>6.3820777725473565E-2</v>
      </c>
      <c r="I17" s="128">
        <v>8.3189847715736036</v>
      </c>
      <c r="J17" s="129">
        <f t="shared" ref="J17:J28" si="9">I17/I30-1</f>
        <v>7.4792158466266523E-2</v>
      </c>
      <c r="K17" s="126">
        <v>2.3118366034094566</v>
      </c>
      <c r="L17" s="127">
        <f t="shared" ref="L17:L28" si="10">K17/K30-1</f>
        <v>9.0488963872385142E-2</v>
      </c>
    </row>
    <row r="18" spans="2:18" outlineLevel="1">
      <c r="B18" s="82" t="s">
        <v>34</v>
      </c>
      <c r="C18" s="126">
        <v>8.3879635243615542</v>
      </c>
      <c r="D18" s="127">
        <f t="shared" si="6"/>
        <v>3.2957354437717745E-2</v>
      </c>
      <c r="E18" s="128">
        <v>8.9700000000000006</v>
      </c>
      <c r="F18" s="129">
        <f t="shared" si="7"/>
        <v>1.5855039637599155E-2</v>
      </c>
      <c r="G18" s="126">
        <v>8.9</v>
      </c>
      <c r="H18" s="127">
        <f t="shared" si="8"/>
        <v>3.7296037296037365E-2</v>
      </c>
      <c r="I18" s="128">
        <v>8.35</v>
      </c>
      <c r="J18" s="129">
        <f t="shared" si="9"/>
        <v>5.1637279596977281E-2</v>
      </c>
      <c r="K18" s="126">
        <v>1.98</v>
      </c>
      <c r="L18" s="127">
        <f t="shared" si="10"/>
        <v>-1.980198019801982E-2</v>
      </c>
    </row>
    <row r="19" spans="2:18" outlineLevel="1">
      <c r="B19" s="82" t="s">
        <v>35</v>
      </c>
      <c r="C19" s="126">
        <v>7.29</v>
      </c>
      <c r="D19" s="127">
        <f t="shared" si="6"/>
        <v>3.2613800851246211E-2</v>
      </c>
      <c r="E19" s="128">
        <v>7.89</v>
      </c>
      <c r="F19" s="129">
        <f t="shared" si="7"/>
        <v>4.503311258278142E-2</v>
      </c>
      <c r="G19" s="126">
        <v>7.84</v>
      </c>
      <c r="H19" s="127">
        <f t="shared" si="8"/>
        <v>3.8412291933418441E-3</v>
      </c>
      <c r="I19" s="128">
        <v>6.08</v>
      </c>
      <c r="J19" s="129">
        <f t="shared" si="9"/>
        <v>-2.7200000000000002E-2</v>
      </c>
      <c r="K19" s="126">
        <v>2.0499999999999998</v>
      </c>
      <c r="L19" s="127">
        <f t="shared" si="10"/>
        <v>1.4851485148514865E-2</v>
      </c>
    </row>
    <row r="20" spans="2:18" outlineLevel="1">
      <c r="B20" s="82" t="s">
        <v>36</v>
      </c>
      <c r="C20" s="126">
        <v>7.5729801462855297</v>
      </c>
      <c r="D20" s="127">
        <f t="shared" si="6"/>
        <v>-5.9556257748452079E-3</v>
      </c>
      <c r="E20" s="128">
        <v>8.3101120767314924</v>
      </c>
      <c r="F20" s="129">
        <f t="shared" si="7"/>
        <v>1.8656367748736358E-2</v>
      </c>
      <c r="G20" s="126">
        <v>8.3865096448040113</v>
      </c>
      <c r="H20" s="127">
        <f t="shared" si="8"/>
        <v>-3.4019750627445777E-2</v>
      </c>
      <c r="I20" s="128">
        <v>6.922908492152466</v>
      </c>
      <c r="J20" s="129">
        <f t="shared" si="9"/>
        <v>0.12249654940521726</v>
      </c>
      <c r="K20" s="126">
        <v>2.025505184288201</v>
      </c>
      <c r="L20" s="127">
        <f t="shared" si="10"/>
        <v>-6.2392323051291387E-2</v>
      </c>
    </row>
    <row r="21" spans="2:18" outlineLevel="1">
      <c r="B21" s="82" t="s">
        <v>37</v>
      </c>
      <c r="C21" s="126">
        <v>7.9261312519256446</v>
      </c>
      <c r="D21" s="127">
        <f t="shared" si="6"/>
        <v>2.316578766244759E-2</v>
      </c>
      <c r="E21" s="128">
        <v>8.65</v>
      </c>
      <c r="F21" s="129">
        <f t="shared" si="7"/>
        <v>2.9066938711449497E-2</v>
      </c>
      <c r="G21" s="126">
        <v>8.5299999999999994</v>
      </c>
      <c r="H21" s="127">
        <f t="shared" si="8"/>
        <v>1.3148130186951157E-2</v>
      </c>
      <c r="I21" s="128">
        <v>6.6</v>
      </c>
      <c r="J21" s="129">
        <f t="shared" si="9"/>
        <v>6.5819598710139537E-2</v>
      </c>
      <c r="K21" s="126">
        <v>2.23</v>
      </c>
      <c r="L21" s="127">
        <f t="shared" si="10"/>
        <v>-3.4632034632034681E-2</v>
      </c>
    </row>
    <row r="22" spans="2:18" outlineLevel="1">
      <c r="B22" s="82" t="s">
        <v>38</v>
      </c>
      <c r="C22" s="126">
        <v>7.2500219251282365</v>
      </c>
      <c r="D22" s="127">
        <f t="shared" si="6"/>
        <v>5.589645678326427E-3</v>
      </c>
      <c r="E22" s="128">
        <v>7.83</v>
      </c>
      <c r="F22" s="129">
        <f t="shared" si="7"/>
        <v>-2.0784730243955107E-2</v>
      </c>
      <c r="G22" s="126">
        <v>8.06</v>
      </c>
      <c r="H22" s="127">
        <f t="shared" si="8"/>
        <v>2.1586392015431777E-2</v>
      </c>
      <c r="I22" s="128">
        <v>5.96</v>
      </c>
      <c r="J22" s="129">
        <f t="shared" si="9"/>
        <v>-5.3040035290446985E-3</v>
      </c>
      <c r="K22" s="126">
        <v>1.9950980392156863</v>
      </c>
      <c r="L22" s="127">
        <f t="shared" si="10"/>
        <v>-7.6343500363108219E-2</v>
      </c>
    </row>
    <row r="23" spans="2:18" outlineLevel="1">
      <c r="B23" s="82" t="s">
        <v>39</v>
      </c>
      <c r="C23" s="126">
        <v>7.51</v>
      </c>
      <c r="D23" s="127">
        <f t="shared" si="6"/>
        <v>5.8073706858975616E-2</v>
      </c>
      <c r="E23" s="128">
        <v>8.06</v>
      </c>
      <c r="F23" s="129">
        <f t="shared" si="7"/>
        <v>4.2411279487799547E-2</v>
      </c>
      <c r="G23" s="126">
        <v>8.1</v>
      </c>
      <c r="H23" s="127">
        <f t="shared" si="8"/>
        <v>3.3344222723266093E-2</v>
      </c>
      <c r="I23" s="128">
        <v>6.61</v>
      </c>
      <c r="J23" s="129">
        <f t="shared" si="9"/>
        <v>3.9658066241914369E-2</v>
      </c>
      <c r="K23" s="126">
        <v>2.09</v>
      </c>
      <c r="L23" s="127">
        <f t="shared" si="10"/>
        <v>1.4482336280476016E-2</v>
      </c>
      <c r="N23" s="87"/>
      <c r="O23" s="87"/>
      <c r="P23" s="87"/>
    </row>
    <row r="24" spans="2:18" outlineLevel="1">
      <c r="B24" s="82" t="s">
        <v>40</v>
      </c>
      <c r="C24" s="126">
        <v>7.3181305488860353</v>
      </c>
      <c r="D24" s="127">
        <f t="shared" si="6"/>
        <v>7.5415464935307819E-2</v>
      </c>
      <c r="E24" s="128">
        <v>7.9582544892836458</v>
      </c>
      <c r="F24" s="129">
        <f t="shared" si="7"/>
        <v>0.10715440309209967</v>
      </c>
      <c r="G24" s="126">
        <v>8.0125650040642835</v>
      </c>
      <c r="H24" s="127">
        <f t="shared" si="8"/>
        <v>7.4625693801092519E-2</v>
      </c>
      <c r="I24" s="128">
        <v>6.5705836575875489</v>
      </c>
      <c r="J24" s="129">
        <f t="shared" si="9"/>
        <v>-1.0218417147906167E-2</v>
      </c>
      <c r="K24" s="126">
        <v>2.0243198054415563</v>
      </c>
      <c r="L24" s="127">
        <f t="shared" si="10"/>
        <v>-7.9105772589118661E-3</v>
      </c>
    </row>
    <row r="25" spans="2:18" outlineLevel="1">
      <c r="B25" s="82" t="s">
        <v>41</v>
      </c>
      <c r="C25" s="126">
        <v>7.1377246896853972</v>
      </c>
      <c r="D25" s="127">
        <f t="shared" si="6"/>
        <v>0.11513241655354345</v>
      </c>
      <c r="E25" s="128">
        <v>7.4778147901399068</v>
      </c>
      <c r="F25" s="129">
        <f t="shared" si="7"/>
        <v>0.10348640518864105</v>
      </c>
      <c r="G25" s="126">
        <v>7.5776976319028009</v>
      </c>
      <c r="H25" s="127">
        <f t="shared" si="8"/>
        <v>0.16119547365297238</v>
      </c>
      <c r="I25" s="128">
        <v>6.9952208544532946</v>
      </c>
      <c r="J25" s="129">
        <f t="shared" si="9"/>
        <v>0.11324540624574397</v>
      </c>
      <c r="K25" s="126">
        <v>2.1224684298308314</v>
      </c>
      <c r="L25" s="127">
        <f t="shared" si="10"/>
        <v>-2.9673688867651982E-2</v>
      </c>
    </row>
    <row r="26" spans="2:18" outlineLevel="1">
      <c r="B26" s="82" t="s">
        <v>42</v>
      </c>
      <c r="C26" s="126">
        <v>8.0508114510135425</v>
      </c>
      <c r="D26" s="127">
        <f t="shared" si="6"/>
        <v>2.429832938717591E-2</v>
      </c>
      <c r="E26" s="128">
        <v>8.4030626571733453</v>
      </c>
      <c r="F26" s="129">
        <f t="shared" si="7"/>
        <v>3.5985935760497467E-2</v>
      </c>
      <c r="G26" s="126">
        <v>8.8313833028641078</v>
      </c>
      <c r="H26" s="127">
        <f t="shared" si="8"/>
        <v>4.6276287078209188E-2</v>
      </c>
      <c r="I26" s="128">
        <v>8.3000000000000007</v>
      </c>
      <c r="J26" s="129">
        <f t="shared" si="9"/>
        <v>8.7396806118598125E-3</v>
      </c>
      <c r="K26" s="126">
        <v>2.1524711490215753</v>
      </c>
      <c r="L26" s="127">
        <f t="shared" si="10"/>
        <v>0.10205917884561533</v>
      </c>
    </row>
    <row r="27" spans="2:18" outlineLevel="1">
      <c r="B27" s="82" t="s">
        <v>43</v>
      </c>
      <c r="C27" s="126">
        <v>8.57</v>
      </c>
      <c r="D27" s="127">
        <f>C27/C40-1</f>
        <v>3.848634006285323E-2</v>
      </c>
      <c r="E27" s="128">
        <v>9.0399999999999991</v>
      </c>
      <c r="F27" s="129">
        <f t="shared" si="7"/>
        <v>4.8723897911832958E-2</v>
      </c>
      <c r="G27" s="126">
        <v>9.2100000000000009</v>
      </c>
      <c r="H27" s="127">
        <f t="shared" si="8"/>
        <v>7.0930232558139572E-2</v>
      </c>
      <c r="I27" s="128">
        <v>9.42</v>
      </c>
      <c r="J27" s="129">
        <f t="shared" si="9"/>
        <v>-1.0504201680672232E-2</v>
      </c>
      <c r="K27" s="126">
        <v>2.3199999999999998</v>
      </c>
      <c r="L27" s="127">
        <f t="shared" si="10"/>
        <v>0.12077294685990347</v>
      </c>
    </row>
    <row r="28" spans="2:18" outlineLevel="1">
      <c r="B28" s="82" t="s">
        <v>44</v>
      </c>
      <c r="C28" s="126">
        <v>8.859663865546219</v>
      </c>
      <c r="D28" s="127">
        <f t="shared" si="6"/>
        <v>4.9216915339237444E-2</v>
      </c>
      <c r="E28" s="128">
        <v>9.39</v>
      </c>
      <c r="F28" s="129">
        <f t="shared" si="7"/>
        <v>6.2217194570135748E-2</v>
      </c>
      <c r="G28" s="126">
        <v>9.4700000000000006</v>
      </c>
      <c r="H28" s="127">
        <f t="shared" si="8"/>
        <v>8.7256027554534876E-2</v>
      </c>
      <c r="I28" s="128">
        <v>9.33</v>
      </c>
      <c r="J28" s="129">
        <f t="shared" si="9"/>
        <v>-1.2698412698412653E-2</v>
      </c>
      <c r="K28" s="126">
        <v>2.2799999999999998</v>
      </c>
      <c r="L28" s="127">
        <f t="shared" si="10"/>
        <v>5.0691244239631228E-2</v>
      </c>
    </row>
    <row r="29" spans="2:18" ht="15" customHeight="1">
      <c r="B29" s="35">
        <v>2011</v>
      </c>
      <c r="C29" s="134">
        <v>7.7962992928766566</v>
      </c>
      <c r="D29" s="135">
        <f>C29/C42-1</f>
        <v>3.9665685837546372E-2</v>
      </c>
      <c r="E29" s="134">
        <v>8.3114347092569165</v>
      </c>
      <c r="F29" s="135">
        <f>E29/E42-1</f>
        <v>3.8689078806758648E-2</v>
      </c>
      <c r="G29" s="134">
        <v>8.460157940571067</v>
      </c>
      <c r="H29" s="135">
        <f>G29/G42-1</f>
        <v>4.5247557838667296E-2</v>
      </c>
      <c r="I29" s="134">
        <v>7.4170280535127349</v>
      </c>
      <c r="J29" s="135">
        <f>I29/I42-1</f>
        <v>3.1613255194842038E-2</v>
      </c>
      <c r="K29" s="134">
        <v>2.1283825248864687</v>
      </c>
      <c r="L29" s="135">
        <f>K29/K42-1</f>
        <v>1.5433573504666454E-2</v>
      </c>
      <c r="O29" s="81"/>
      <c r="P29" s="81"/>
      <c r="Q29" s="81"/>
      <c r="R29" s="81"/>
    </row>
    <row r="30" spans="2:18" hidden="1" outlineLevel="1">
      <c r="B30" s="82" t="s">
        <v>33</v>
      </c>
      <c r="C30" s="126">
        <v>7.4864179894831473</v>
      </c>
      <c r="D30" s="127">
        <f>C30/C43-1</f>
        <v>-5.6742507769950601E-2</v>
      </c>
      <c r="E30" s="128">
        <v>8.01</v>
      </c>
      <c r="F30" s="129">
        <f>E30/E43-1</f>
        <v>-5.0509091431284459E-2</v>
      </c>
      <c r="G30" s="126">
        <v>8.27</v>
      </c>
      <c r="H30" s="127">
        <f>G30/G43-1</f>
        <v>-2.0601013876686558E-3</v>
      </c>
      <c r="I30" s="128">
        <v>7.7400869610407605</v>
      </c>
      <c r="J30" s="129">
        <f>I30/I43-1</f>
        <v>-3.8805256241661201E-2</v>
      </c>
      <c r="K30" s="126">
        <v>2.12</v>
      </c>
      <c r="L30" s="127">
        <f>K30/K43-1</f>
        <v>-0.23100343718815819</v>
      </c>
    </row>
    <row r="31" spans="2:18" hidden="1" outlineLevel="1">
      <c r="B31" s="82" t="s">
        <v>34</v>
      </c>
      <c r="C31" s="126">
        <v>8.12033864546855</v>
      </c>
      <c r="D31" s="127">
        <f t="shared" ref="D31:F81" si="11">C31/C44-1</f>
        <v>7.1676117542205375E-3</v>
      </c>
      <c r="E31" s="128">
        <v>8.83</v>
      </c>
      <c r="F31" s="129">
        <f t="shared" si="11"/>
        <v>1.3316884628803871E-2</v>
      </c>
      <c r="G31" s="126">
        <v>8.58</v>
      </c>
      <c r="H31" s="127">
        <f t="shared" ref="H31:H41" si="12">G31/G44-1</f>
        <v>2.2717016978689442E-2</v>
      </c>
      <c r="I31" s="128">
        <v>7.94</v>
      </c>
      <c r="J31" s="129">
        <f t="shared" ref="J31:J41" si="13">I31/I44-1</f>
        <v>-5.2055294699249188E-3</v>
      </c>
      <c r="K31" s="126">
        <v>2.02</v>
      </c>
      <c r="L31" s="127">
        <f t="shared" ref="L31:L41" si="14">K31/K44-1</f>
        <v>2.0062084897487731E-2</v>
      </c>
    </row>
    <row r="32" spans="2:18" hidden="1" outlineLevel="1">
      <c r="B32" s="82" t="s">
        <v>35</v>
      </c>
      <c r="C32" s="126">
        <v>7.0597545703828581</v>
      </c>
      <c r="D32" s="127">
        <f t="shared" si="11"/>
        <v>-6.661817712961926E-3</v>
      </c>
      <c r="E32" s="128">
        <v>7.55</v>
      </c>
      <c r="F32" s="129">
        <f t="shared" si="11"/>
        <v>-8.6862155831124443E-4</v>
      </c>
      <c r="G32" s="126">
        <v>7.81</v>
      </c>
      <c r="H32" s="127">
        <f t="shared" si="12"/>
        <v>1.7172011536862541E-2</v>
      </c>
      <c r="I32" s="128">
        <v>6.25</v>
      </c>
      <c r="J32" s="129">
        <f t="shared" si="13"/>
        <v>-2.3406230988440857E-2</v>
      </c>
      <c r="K32" s="126">
        <v>2.02</v>
      </c>
      <c r="L32" s="127">
        <f t="shared" si="14"/>
        <v>-0.10686296168450116</v>
      </c>
    </row>
    <row r="33" spans="2:17" hidden="1" outlineLevel="1">
      <c r="B33" s="82" t="s">
        <v>36</v>
      </c>
      <c r="C33" s="126">
        <v>7.6183522010157478</v>
      </c>
      <c r="D33" s="127">
        <f t="shared" si="11"/>
        <v>-6.956202540417844E-3</v>
      </c>
      <c r="E33" s="128">
        <v>8.1579150141643062</v>
      </c>
      <c r="F33" s="129">
        <f t="shared" si="11"/>
        <v>-3.9114839321047534E-2</v>
      </c>
      <c r="G33" s="126">
        <v>8.6818645104301151</v>
      </c>
      <c r="H33" s="127">
        <f t="shared" si="12"/>
        <v>7.5819641936817117E-2</v>
      </c>
      <c r="I33" s="128">
        <v>6.1674207335610438</v>
      </c>
      <c r="J33" s="129">
        <f t="shared" si="13"/>
        <v>-0.10095907674037263</v>
      </c>
      <c r="K33" s="126">
        <v>2.160290742157613</v>
      </c>
      <c r="L33" s="127">
        <f t="shared" si="14"/>
        <v>-7.2836591348663937E-2</v>
      </c>
    </row>
    <row r="34" spans="2:17" hidden="1" outlineLevel="1">
      <c r="B34" s="82" t="s">
        <v>37</v>
      </c>
      <c r="C34" s="126">
        <v>7.746673459473171</v>
      </c>
      <c r="D34" s="127">
        <f t="shared" si="11"/>
        <v>1.5090239408137363E-2</v>
      </c>
      <c r="E34" s="128">
        <v>8.4056728232189979</v>
      </c>
      <c r="F34" s="129">
        <f t="shared" si="11"/>
        <v>2.5082051612073109E-2</v>
      </c>
      <c r="G34" s="126">
        <v>8.4193019222430987</v>
      </c>
      <c r="H34" s="127">
        <f t="shared" si="12"/>
        <v>3.6859842640775797E-2</v>
      </c>
      <c r="I34" s="128">
        <v>6.1924175610838397</v>
      </c>
      <c r="J34" s="129">
        <f t="shared" si="13"/>
        <v>-4.2903004469267425E-2</v>
      </c>
      <c r="K34" s="126">
        <v>2.31</v>
      </c>
      <c r="L34" s="127">
        <f t="shared" si="14"/>
        <v>-0.16000000000000003</v>
      </c>
    </row>
    <row r="35" spans="2:17" hidden="1" outlineLevel="1">
      <c r="B35" s="82" t="s">
        <v>38</v>
      </c>
      <c r="C35" s="126">
        <v>7.2097221329657692</v>
      </c>
      <c r="D35" s="127">
        <f t="shared" si="11"/>
        <v>-1.53210634713703E-2</v>
      </c>
      <c r="E35" s="128">
        <v>7.9961988357786877</v>
      </c>
      <c r="F35" s="129">
        <f t="shared" si="11"/>
        <v>-9.145125677981758E-3</v>
      </c>
      <c r="G35" s="126">
        <v>7.8896900575377362</v>
      </c>
      <c r="H35" s="127">
        <f t="shared" si="12"/>
        <v>-2.5676286298690343E-3</v>
      </c>
      <c r="I35" s="128">
        <v>5.9917804245168984</v>
      </c>
      <c r="J35" s="129">
        <f t="shared" si="13"/>
        <v>-3.8237492051862332E-2</v>
      </c>
      <c r="K35" s="126">
        <v>2.16</v>
      </c>
      <c r="L35" s="127">
        <f t="shared" si="14"/>
        <v>-5.6768558951964976E-2</v>
      </c>
    </row>
    <row r="36" spans="2:17" hidden="1" outlineLevel="1">
      <c r="B36" s="82" t="s">
        <v>39</v>
      </c>
      <c r="C36" s="126">
        <v>7.0978041995716685</v>
      </c>
      <c r="D36" s="127">
        <f t="shared" si="11"/>
        <v>-3.3241513826265168E-2</v>
      </c>
      <c r="E36" s="128">
        <v>7.7320728954126166</v>
      </c>
      <c r="F36" s="129">
        <f t="shared" si="11"/>
        <v>-3.1593157858701759E-2</v>
      </c>
      <c r="G36" s="126">
        <v>7.8386270730321908</v>
      </c>
      <c r="H36" s="127">
        <f t="shared" si="12"/>
        <v>-2.0412479793293414E-2</v>
      </c>
      <c r="I36" s="128">
        <v>6.3578595834815008</v>
      </c>
      <c r="J36" s="129">
        <f t="shared" si="13"/>
        <v>-2.3214425449739617E-2</v>
      </c>
      <c r="K36" s="126">
        <v>2.0601640119854912</v>
      </c>
      <c r="L36" s="127">
        <f t="shared" si="14"/>
        <v>-6.5294599928296559E-2</v>
      </c>
      <c r="N36" s="87"/>
      <c r="O36" s="87"/>
      <c r="P36" s="87"/>
    </row>
    <row r="37" spans="2:17" hidden="1" outlineLevel="1">
      <c r="B37" s="82" t="s">
        <v>40</v>
      </c>
      <c r="C37" s="126">
        <v>6.8049333373927823</v>
      </c>
      <c r="D37" s="127">
        <f t="shared" si="11"/>
        <v>-1.6254944659779946E-2</v>
      </c>
      <c r="E37" s="128">
        <v>7.188025867988741</v>
      </c>
      <c r="F37" s="129">
        <f t="shared" si="11"/>
        <v>-1.2633809342205926E-2</v>
      </c>
      <c r="G37" s="126">
        <v>7.4561450096384592</v>
      </c>
      <c r="H37" s="127">
        <f t="shared" si="12"/>
        <v>2.1700281772121244E-3</v>
      </c>
      <c r="I37" s="128">
        <v>6.6384177796622144</v>
      </c>
      <c r="J37" s="129">
        <f t="shared" si="13"/>
        <v>-1.5071546044181927E-2</v>
      </c>
      <c r="K37" s="126">
        <v>2.0404610300636739</v>
      </c>
      <c r="L37" s="127">
        <f t="shared" si="14"/>
        <v>-8.9079897293002808E-2</v>
      </c>
    </row>
    <row r="38" spans="2:17" hidden="1" outlineLevel="1">
      <c r="B38" s="82" t="s">
        <v>41</v>
      </c>
      <c r="C38" s="126">
        <v>6.4007866543288472</v>
      </c>
      <c r="D38" s="127">
        <f t="shared" si="11"/>
        <v>-8.2291084742508458E-2</v>
      </c>
      <c r="E38" s="128">
        <v>6.7765354923983629</v>
      </c>
      <c r="F38" s="129">
        <f t="shared" si="11"/>
        <v>-0.11985141615146566</v>
      </c>
      <c r="G38" s="126">
        <v>6.5257726229885602</v>
      </c>
      <c r="H38" s="127">
        <f t="shared" si="12"/>
        <v>-0.10113324752223685</v>
      </c>
      <c r="I38" s="128">
        <v>6.2836287625418059</v>
      </c>
      <c r="J38" s="129">
        <f t="shared" si="13"/>
        <v>-1.8183005852842826E-2</v>
      </c>
      <c r="K38" s="126">
        <v>2.1873759430000002</v>
      </c>
      <c r="L38" s="127">
        <f t="shared" si="14"/>
        <v>-4.0624586403508633E-2</v>
      </c>
    </row>
    <row r="39" spans="2:17" hidden="1" outlineLevel="1">
      <c r="B39" s="82" t="s">
        <v>42</v>
      </c>
      <c r="C39" s="126">
        <v>7.8598306958386193</v>
      </c>
      <c r="D39" s="127">
        <f t="shared" si="11"/>
        <v>-2.0334208218096728E-2</v>
      </c>
      <c r="E39" s="128">
        <v>8.1111744543180677</v>
      </c>
      <c r="F39" s="129">
        <f t="shared" si="11"/>
        <v>-5.3538570091240634E-2</v>
      </c>
      <c r="G39" s="126">
        <v>8.4407755503341164</v>
      </c>
      <c r="H39" s="127">
        <f t="shared" si="12"/>
        <v>2.065000608635037E-2</v>
      </c>
      <c r="I39" s="128">
        <v>8.2280891289669142</v>
      </c>
      <c r="J39" s="129">
        <f t="shared" si="13"/>
        <v>-2.0465579884891172E-2</v>
      </c>
      <c r="K39" s="126">
        <v>1.9531357211472484</v>
      </c>
      <c r="L39" s="127">
        <f t="shared" si="14"/>
        <v>-0.1653266148943382</v>
      </c>
    </row>
    <row r="40" spans="2:17" hidden="1" outlineLevel="1">
      <c r="B40" s="82" t="s">
        <v>43</v>
      </c>
      <c r="C40" s="126">
        <v>8.2523955004370215</v>
      </c>
      <c r="D40" s="127">
        <f t="shared" si="11"/>
        <v>1.1151403420307515E-2</v>
      </c>
      <c r="E40" s="128">
        <v>8.6199999999999992</v>
      </c>
      <c r="F40" s="129">
        <f t="shared" si="11"/>
        <v>3.9806996381182236E-2</v>
      </c>
      <c r="G40" s="126">
        <v>8.6</v>
      </c>
      <c r="H40" s="127">
        <f t="shared" si="12"/>
        <v>-1.3761467889908396E-2</v>
      </c>
      <c r="I40" s="128">
        <v>9.52</v>
      </c>
      <c r="J40" s="129">
        <f t="shared" si="13"/>
        <v>5.8954393770856539E-2</v>
      </c>
      <c r="K40" s="126">
        <v>2.0699999999999998</v>
      </c>
      <c r="L40" s="127">
        <f t="shared" si="14"/>
        <v>-0.20077220077220082</v>
      </c>
    </row>
    <row r="41" spans="2:17" hidden="1" outlineLevel="1">
      <c r="B41" s="82" t="s">
        <v>44</v>
      </c>
      <c r="C41" s="126">
        <v>8.4440726564932227</v>
      </c>
      <c r="D41" s="127">
        <f t="shared" si="11"/>
        <v>-6.0115443061264817E-2</v>
      </c>
      <c r="E41" s="128">
        <v>8.84</v>
      </c>
      <c r="F41" s="129">
        <f t="shared" si="11"/>
        <v>-3.0701754385964897E-2</v>
      </c>
      <c r="G41" s="126">
        <v>8.7100000000000009</v>
      </c>
      <c r="H41" s="127">
        <f t="shared" si="12"/>
        <v>-7.7330508474576121E-2</v>
      </c>
      <c r="I41" s="128">
        <v>9.4499999999999993</v>
      </c>
      <c r="J41" s="129">
        <f t="shared" si="13"/>
        <v>-8.252427184466038E-2</v>
      </c>
      <c r="K41" s="126">
        <v>2.17</v>
      </c>
      <c r="L41" s="127">
        <f t="shared" si="14"/>
        <v>-0.10699588477366262</v>
      </c>
    </row>
    <row r="42" spans="2:17" collapsed="1">
      <c r="B42" s="38">
        <v>2010</v>
      </c>
      <c r="C42" s="136">
        <v>7.4988521782326796</v>
      </c>
      <c r="D42" s="137">
        <f>C42/C55-1</f>
        <v>-2.2747443111520327E-2</v>
      </c>
      <c r="E42" s="136">
        <v>8.0018504852338062</v>
      </c>
      <c r="F42" s="137">
        <f>E42/E55-1</f>
        <v>-2.3979058112307605E-2</v>
      </c>
      <c r="G42" s="136">
        <v>8.0939274883978083</v>
      </c>
      <c r="H42" s="137">
        <f>G42/G55-1</f>
        <v>-4.3738920378029178E-3</v>
      </c>
      <c r="I42" s="136">
        <v>7.1897370610189304</v>
      </c>
      <c r="J42" s="137">
        <f>I42/I55-1</f>
        <v>-2.5714724382263077E-2</v>
      </c>
      <c r="K42" s="136">
        <v>2.096033241781214</v>
      </c>
      <c r="L42" s="137">
        <f>K42/K55-1</f>
        <v>-0.11168139652741826</v>
      </c>
    </row>
    <row r="43" spans="2:17" ht="15" hidden="1" customHeight="1" outlineLevel="1">
      <c r="B43" s="82" t="s">
        <v>33</v>
      </c>
      <c r="C43" s="126">
        <v>7.9367702362837926</v>
      </c>
      <c r="D43" s="127">
        <f t="shared" si="11"/>
        <v>-3.0459494642648299E-2</v>
      </c>
      <c r="E43" s="128">
        <v>8.4360997327235694</v>
      </c>
      <c r="F43" s="129">
        <f t="shared" si="11"/>
        <v>-2.4728354598431368E-2</v>
      </c>
      <c r="G43" s="126">
        <v>8.2870722089573832</v>
      </c>
      <c r="H43" s="127">
        <f t="shared" ref="H43:H80" si="15">G43/G56-1</f>
        <v>-5.7215903417817571E-2</v>
      </c>
      <c r="I43" s="128">
        <v>8.0525689630557888</v>
      </c>
      <c r="J43" s="129">
        <f t="shared" ref="J43:J80" si="16">I43/I56-1</f>
        <v>-3.6774047481364924E-2</v>
      </c>
      <c r="K43" s="126">
        <v>2.7568393703194252</v>
      </c>
      <c r="L43" s="127">
        <f t="shared" ref="L43:L80" si="17">K43/K56-1</f>
        <v>0.16322336300397677</v>
      </c>
      <c r="N43" s="87"/>
      <c r="O43" s="87"/>
      <c r="P43" s="87"/>
    </row>
    <row r="44" spans="2:17" ht="15" hidden="1" customHeight="1" outlineLevel="1">
      <c r="B44" s="82" t="s">
        <v>34</v>
      </c>
      <c r="C44" s="126">
        <v>8.0625494214662652</v>
      </c>
      <c r="D44" s="127">
        <f t="shared" si="11"/>
        <v>2.3196004959372685E-2</v>
      </c>
      <c r="E44" s="128">
        <v>8.7139572368169773</v>
      </c>
      <c r="F44" s="129">
        <f t="shared" si="11"/>
        <v>3.3684132481254681E-2</v>
      </c>
      <c r="G44" s="126">
        <v>8.3894174610949914</v>
      </c>
      <c r="H44" s="127">
        <f t="shared" si="15"/>
        <v>3.3179490282634561E-2</v>
      </c>
      <c r="I44" s="128">
        <v>7.9815481842889424</v>
      </c>
      <c r="J44" s="129">
        <f t="shared" si="16"/>
        <v>-3.5520369177349798E-3</v>
      </c>
      <c r="K44" s="126">
        <v>1.9802716225875625</v>
      </c>
      <c r="L44" s="127">
        <f t="shared" si="17"/>
        <v>-0.167953099753125</v>
      </c>
      <c r="O44" s="87"/>
      <c r="P44" s="87"/>
      <c r="Q44" s="87"/>
    </row>
    <row r="45" spans="2:17" ht="15" hidden="1" customHeight="1" outlineLevel="1">
      <c r="B45" s="82" t="s">
        <v>35</v>
      </c>
      <c r="C45" s="126">
        <v>7.1071007802485235</v>
      </c>
      <c r="D45" s="127">
        <f t="shared" si="11"/>
        <v>-4.5850611501949912E-2</v>
      </c>
      <c r="E45" s="128">
        <v>7.5565637942184125</v>
      </c>
      <c r="F45" s="129">
        <f t="shared" si="11"/>
        <v>-5.7785063065035835E-2</v>
      </c>
      <c r="G45" s="126">
        <v>7.6781507074695625</v>
      </c>
      <c r="H45" s="127">
        <f t="shared" si="15"/>
        <v>-2.6850353932881821E-2</v>
      </c>
      <c r="I45" s="128">
        <v>6.3997950819672127</v>
      </c>
      <c r="J45" s="129">
        <f t="shared" si="16"/>
        <v>-0.10866363760902331</v>
      </c>
      <c r="K45" s="126">
        <v>2.2616909985166678</v>
      </c>
      <c r="L45" s="127">
        <f t="shared" si="17"/>
        <v>-1.6656087601448766E-2</v>
      </c>
    </row>
    <row r="46" spans="2:17" ht="15" hidden="1" customHeight="1" outlineLevel="1">
      <c r="B46" s="82" t="s">
        <v>36</v>
      </c>
      <c r="C46" s="126">
        <v>7.6717182268346251</v>
      </c>
      <c r="D46" s="127">
        <f t="shared" si="11"/>
        <v>-2.7510196180655866E-2</v>
      </c>
      <c r="E46" s="128">
        <v>8.49</v>
      </c>
      <c r="F46" s="129">
        <f t="shared" si="11"/>
        <v>-2.1889400921658919E-2</v>
      </c>
      <c r="G46" s="126">
        <v>8.07</v>
      </c>
      <c r="H46" s="127">
        <f t="shared" si="15"/>
        <v>-6.380510440835252E-2</v>
      </c>
      <c r="I46" s="128">
        <v>6.86</v>
      </c>
      <c r="J46" s="129">
        <f t="shared" si="16"/>
        <v>-4.9861495844875314E-2</v>
      </c>
      <c r="K46" s="126">
        <v>2.33</v>
      </c>
      <c r="L46" s="127">
        <f t="shared" si="17"/>
        <v>3.0973451327433787E-2</v>
      </c>
    </row>
    <row r="47" spans="2:17" ht="15" hidden="1" customHeight="1" outlineLevel="1">
      <c r="B47" s="82" t="s">
        <v>37</v>
      </c>
      <c r="C47" s="126">
        <v>7.6315121146174931</v>
      </c>
      <c r="D47" s="127">
        <f t="shared" si="11"/>
        <v>-2.3677343140679041E-2</v>
      </c>
      <c r="E47" s="128">
        <v>8.1999999999999993</v>
      </c>
      <c r="F47" s="129">
        <f t="shared" si="11"/>
        <v>-3.6427732079906017E-2</v>
      </c>
      <c r="G47" s="126">
        <v>8.1199999999999992</v>
      </c>
      <c r="H47" s="127">
        <f t="shared" si="15"/>
        <v>-4.4705882352941262E-2</v>
      </c>
      <c r="I47" s="128">
        <v>6.47</v>
      </c>
      <c r="J47" s="129">
        <f t="shared" si="16"/>
        <v>-7.0402298850574696E-2</v>
      </c>
      <c r="K47" s="126">
        <v>2.75</v>
      </c>
      <c r="L47" s="127">
        <f t="shared" si="17"/>
        <v>6.1776061776061875E-2</v>
      </c>
    </row>
    <row r="48" spans="2:17" ht="15" hidden="1" customHeight="1" outlineLevel="1">
      <c r="B48" s="82" t="s">
        <v>38</v>
      </c>
      <c r="C48" s="126">
        <v>7.3219014498094177</v>
      </c>
      <c r="D48" s="127">
        <f t="shared" si="11"/>
        <v>-9.9666139594407621E-2</v>
      </c>
      <c r="E48" s="128">
        <v>8.07</v>
      </c>
      <c r="F48" s="129">
        <f t="shared" si="11"/>
        <v>-0.12944983818770217</v>
      </c>
      <c r="G48" s="126">
        <v>7.91</v>
      </c>
      <c r="H48" s="127">
        <f t="shared" si="15"/>
        <v>-0.10419026047565116</v>
      </c>
      <c r="I48" s="128">
        <v>6.23</v>
      </c>
      <c r="J48" s="129">
        <f t="shared" si="16"/>
        <v>-8.247422680412364E-2</v>
      </c>
      <c r="K48" s="126">
        <v>2.29</v>
      </c>
      <c r="L48" s="127">
        <f t="shared" si="17"/>
        <v>-0.11583011583011582</v>
      </c>
      <c r="O48" s="81"/>
      <c r="P48" s="81"/>
      <c r="Q48" s="81"/>
    </row>
    <row r="49" spans="2:12" ht="15" hidden="1" customHeight="1" outlineLevel="1">
      <c r="B49" s="82" t="s">
        <v>39</v>
      </c>
      <c r="C49" s="126">
        <v>7.3418586969570514</v>
      </c>
      <c r="D49" s="127">
        <f t="shared" si="11"/>
        <v>-4.3003571248072192E-2</v>
      </c>
      <c r="E49" s="128">
        <v>7.9843228681819305</v>
      </c>
      <c r="F49" s="129">
        <f t="shared" si="11"/>
        <v>-3.9190990591825514E-2</v>
      </c>
      <c r="G49" s="126">
        <v>8.0019670640333711</v>
      </c>
      <c r="H49" s="127">
        <f t="shared" si="15"/>
        <v>-2.1764417599832386E-2</v>
      </c>
      <c r="I49" s="128">
        <v>6.5089613822448582</v>
      </c>
      <c r="J49" s="129">
        <f t="shared" si="16"/>
        <v>-6.075593329800022E-2</v>
      </c>
      <c r="K49" s="126">
        <v>2.2040784313725492</v>
      </c>
      <c r="L49" s="127">
        <f t="shared" si="17"/>
        <v>-0.12882275439820179</v>
      </c>
    </row>
    <row r="50" spans="2:12" ht="15" hidden="1" customHeight="1" outlineLevel="1">
      <c r="B50" s="82" t="s">
        <v>40</v>
      </c>
      <c r="C50" s="126">
        <v>6.9173748833119699</v>
      </c>
      <c r="D50" s="127">
        <f t="shared" si="11"/>
        <v>-3.7277840318329036E-2</v>
      </c>
      <c r="E50" s="128">
        <v>7.28</v>
      </c>
      <c r="F50" s="129">
        <f t="shared" si="11"/>
        <v>-6.9053708439897665E-2</v>
      </c>
      <c r="G50" s="126">
        <v>7.44</v>
      </c>
      <c r="H50" s="127">
        <f t="shared" si="15"/>
        <v>-3.8759689922480578E-2</v>
      </c>
      <c r="I50" s="128">
        <v>6.74</v>
      </c>
      <c r="J50" s="129">
        <f t="shared" si="16"/>
        <v>-1.6058394160583855E-2</v>
      </c>
      <c r="K50" s="126">
        <v>2.2400000000000002</v>
      </c>
      <c r="L50" s="127">
        <f t="shared" si="17"/>
        <v>-0.17647058823529405</v>
      </c>
    </row>
    <row r="51" spans="2:12" ht="15" hidden="1" customHeight="1" outlineLevel="1">
      <c r="B51" s="82" t="s">
        <v>41</v>
      </c>
      <c r="C51" s="126">
        <v>6.9747460746122414</v>
      </c>
      <c r="D51" s="127">
        <f t="shared" si="11"/>
        <v>-0.12327190501039598</v>
      </c>
      <c r="E51" s="128">
        <v>7.6993085221671436</v>
      </c>
      <c r="F51" s="129">
        <f t="shared" si="11"/>
        <v>-9.9496079278696747E-2</v>
      </c>
      <c r="G51" s="126">
        <v>7.26</v>
      </c>
      <c r="H51" s="127">
        <f t="shared" si="15"/>
        <v>-0.12</v>
      </c>
      <c r="I51" s="128">
        <v>6.4</v>
      </c>
      <c r="J51" s="129">
        <f t="shared" si="16"/>
        <v>-0.19799498746867172</v>
      </c>
      <c r="K51" s="126">
        <v>2.2799999999999998</v>
      </c>
      <c r="L51" s="127">
        <f t="shared" si="17"/>
        <v>-5.0000000000000044E-2</v>
      </c>
    </row>
    <row r="52" spans="2:12" ht="15" hidden="1" customHeight="1" outlineLevel="1">
      <c r="B52" s="82" t="s">
        <v>42</v>
      </c>
      <c r="C52" s="126">
        <v>8.0229714682008648</v>
      </c>
      <c r="D52" s="127">
        <f t="shared" si="11"/>
        <v>2.3368184021882454E-2</v>
      </c>
      <c r="E52" s="128">
        <v>8.57</v>
      </c>
      <c r="F52" s="129">
        <f t="shared" si="11"/>
        <v>4.1312272174969689E-2</v>
      </c>
      <c r="G52" s="126">
        <v>8.27</v>
      </c>
      <c r="H52" s="127">
        <f t="shared" si="15"/>
        <v>-1.4302741358760529E-2</v>
      </c>
      <c r="I52" s="128">
        <v>8.4</v>
      </c>
      <c r="J52" s="129">
        <f t="shared" si="16"/>
        <v>0.12299465240641716</v>
      </c>
      <c r="K52" s="126">
        <v>2.34</v>
      </c>
      <c r="L52" s="127">
        <f t="shared" si="17"/>
        <v>-0.19310344827586212</v>
      </c>
    </row>
    <row r="53" spans="2:12" ht="15" hidden="1" customHeight="1" outlineLevel="1">
      <c r="B53" s="82" t="s">
        <v>43</v>
      </c>
      <c r="C53" s="126">
        <v>8.1613846082026651</v>
      </c>
      <c r="D53" s="127">
        <f t="shared" si="11"/>
        <v>1.3770349944357552E-3</v>
      </c>
      <c r="E53" s="128">
        <v>8.2899999999999991</v>
      </c>
      <c r="F53" s="129">
        <f t="shared" si="11"/>
        <v>-1.2048192771085819E-3</v>
      </c>
      <c r="G53" s="126">
        <v>8.7200000000000006</v>
      </c>
      <c r="H53" s="127">
        <f t="shared" si="15"/>
        <v>-4.5662100456620447E-3</v>
      </c>
      <c r="I53" s="128">
        <v>8.99</v>
      </c>
      <c r="J53" s="129">
        <f t="shared" si="16"/>
        <v>-2.4945770065075923E-2</v>
      </c>
      <c r="K53" s="126">
        <v>2.59</v>
      </c>
      <c r="L53" s="127">
        <f t="shared" si="17"/>
        <v>3.1872509960159334E-2</v>
      </c>
    </row>
    <row r="54" spans="2:12" ht="15" hidden="1" customHeight="1" outlineLevel="1">
      <c r="B54" s="82" t="s">
        <v>44</v>
      </c>
      <c r="C54" s="126">
        <v>8.9841593780369298</v>
      </c>
      <c r="D54" s="127">
        <f t="shared" si="11"/>
        <v>-3.1204164671607137E-2</v>
      </c>
      <c r="E54" s="128">
        <v>9.1199999999999992</v>
      </c>
      <c r="F54" s="129">
        <f t="shared" si="11"/>
        <v>-7.5050709939148086E-2</v>
      </c>
      <c r="G54" s="126">
        <v>9.44</v>
      </c>
      <c r="H54" s="127">
        <f t="shared" si="15"/>
        <v>-1.8711018711018657E-2</v>
      </c>
      <c r="I54" s="128">
        <v>10.3</v>
      </c>
      <c r="J54" s="129">
        <f t="shared" si="16"/>
        <v>6.4049586776859568E-2</v>
      </c>
      <c r="K54" s="126">
        <v>2.4300000000000002</v>
      </c>
      <c r="L54" s="127">
        <f t="shared" si="17"/>
        <v>-4.0854871699516515E-2</v>
      </c>
    </row>
    <row r="55" spans="2:12" collapsed="1">
      <c r="B55" s="38">
        <v>2009</v>
      </c>
      <c r="C55" s="136">
        <v>7.6734024642602394</v>
      </c>
      <c r="D55" s="137">
        <f t="shared" si="11"/>
        <v>-3.4518551153073118E-2</v>
      </c>
      <c r="E55" s="136">
        <v>8.1984413876998072</v>
      </c>
      <c r="F55" s="137">
        <f>E55/E68-1</f>
        <v>-4.0012751276043534E-2</v>
      </c>
      <c r="G55" s="136">
        <v>8.1294849780145846</v>
      </c>
      <c r="H55" s="137">
        <f>G55/G68-1</f>
        <v>-4.120265966729908E-2</v>
      </c>
      <c r="I55" s="136">
        <v>7.3794988397626575</v>
      </c>
      <c r="J55" s="137">
        <f>I55/I68-1</f>
        <v>-3.5646521201894044E-2</v>
      </c>
      <c r="K55" s="136">
        <v>2.3595512168578701</v>
      </c>
      <c r="L55" s="137">
        <f>K55/K68-1</f>
        <v>-5.7876879477053667E-2</v>
      </c>
    </row>
    <row r="56" spans="2:12" ht="15" hidden="1" customHeight="1" outlineLevel="1">
      <c r="B56" s="82" t="s">
        <v>33</v>
      </c>
      <c r="C56" s="126">
        <v>8.1861151673683512</v>
      </c>
      <c r="D56" s="127">
        <f t="shared" si="11"/>
        <v>-9.5168201128168484E-3</v>
      </c>
      <c r="E56" s="128">
        <v>8.65</v>
      </c>
      <c r="F56" s="129">
        <f t="shared" si="11"/>
        <v>-4.8404840484048361E-2</v>
      </c>
      <c r="G56" s="126">
        <v>8.7899999999999991</v>
      </c>
      <c r="H56" s="127">
        <f t="shared" si="15"/>
        <v>1.0344827586206806E-2</v>
      </c>
      <c r="I56" s="128">
        <v>8.36</v>
      </c>
      <c r="J56" s="129">
        <f t="shared" si="16"/>
        <v>4.761904761904745E-2</v>
      </c>
      <c r="K56" s="126">
        <v>2.37</v>
      </c>
      <c r="L56" s="127">
        <f t="shared" si="17"/>
        <v>-4.0485829959514219E-2</v>
      </c>
    </row>
    <row r="57" spans="2:12" ht="15" hidden="1" customHeight="1" outlineLevel="1">
      <c r="B57" s="82" t="s">
        <v>34</v>
      </c>
      <c r="C57" s="126">
        <v>7.879770232084125</v>
      </c>
      <c r="D57" s="127">
        <f t="shared" si="11"/>
        <v>-1.2075668700906816E-2</v>
      </c>
      <c r="E57" s="128">
        <v>8.43</v>
      </c>
      <c r="F57" s="129">
        <f t="shared" si="11"/>
        <v>9.5808383233533245E-3</v>
      </c>
      <c r="G57" s="126">
        <v>8.1199999999999992</v>
      </c>
      <c r="H57" s="127">
        <f t="shared" si="15"/>
        <v>-5.2508751458576586E-2</v>
      </c>
      <c r="I57" s="128">
        <v>8.01</v>
      </c>
      <c r="J57" s="129">
        <f t="shared" si="16"/>
        <v>3.759398496240518E-3</v>
      </c>
      <c r="K57" s="126">
        <v>2.38</v>
      </c>
      <c r="L57" s="127">
        <f t="shared" si="17"/>
        <v>3.9301310043668103E-2</v>
      </c>
    </row>
    <row r="58" spans="2:12" ht="15" hidden="1" customHeight="1" outlineLevel="1">
      <c r="B58" s="82" t="s">
        <v>35</v>
      </c>
      <c r="C58" s="126">
        <v>7.4486247813206532</v>
      </c>
      <c r="D58" s="127">
        <f t="shared" si="11"/>
        <v>9.8106738963672502E-3</v>
      </c>
      <c r="E58" s="128">
        <v>8.02</v>
      </c>
      <c r="F58" s="129">
        <f t="shared" si="11"/>
        <v>-3.7267080745343462E-3</v>
      </c>
      <c r="G58" s="126">
        <v>7.89</v>
      </c>
      <c r="H58" s="127">
        <f t="shared" si="15"/>
        <v>1.1538461538461497E-2</v>
      </c>
      <c r="I58" s="128">
        <v>7.18</v>
      </c>
      <c r="J58" s="129">
        <f t="shared" si="16"/>
        <v>9.4512195121951192E-2</v>
      </c>
      <c r="K58" s="126">
        <v>2.2999999999999998</v>
      </c>
      <c r="L58" s="127">
        <f t="shared" si="17"/>
        <v>-8.7301587301587324E-2</v>
      </c>
    </row>
    <row r="59" spans="2:12" ht="15" hidden="1" customHeight="1" outlineLevel="1">
      <c r="B59" s="82" t="s">
        <v>36</v>
      </c>
      <c r="C59" s="126">
        <v>7.8887389838996933</v>
      </c>
      <c r="D59" s="127">
        <f t="shared" si="11"/>
        <v>3.8379578828873218E-3</v>
      </c>
      <c r="E59" s="128">
        <v>8.68</v>
      </c>
      <c r="F59" s="129">
        <f t="shared" si="11"/>
        <v>-5.7273768613975706E-3</v>
      </c>
      <c r="G59" s="126">
        <v>8.6199999999999992</v>
      </c>
      <c r="H59" s="127">
        <f t="shared" si="15"/>
        <v>0</v>
      </c>
      <c r="I59" s="128">
        <v>7.22</v>
      </c>
      <c r="J59" s="129">
        <f t="shared" si="16"/>
        <v>5.0946142649199277E-2</v>
      </c>
      <c r="K59" s="126">
        <v>2.2599999999999998</v>
      </c>
      <c r="L59" s="127">
        <f t="shared" si="17"/>
        <v>-0.13740458015267187</v>
      </c>
    </row>
    <row r="60" spans="2:12" ht="13.5" hidden="1" customHeight="1" outlineLevel="1">
      <c r="B60" s="82" t="s">
        <v>37</v>
      </c>
      <c r="C60" s="126">
        <v>7.8165881545419502</v>
      </c>
      <c r="D60" s="127">
        <f t="shared" si="11"/>
        <v>-2.3302494587785327E-2</v>
      </c>
      <c r="E60" s="128">
        <v>8.51</v>
      </c>
      <c r="F60" s="129">
        <f t="shared" si="11"/>
        <v>-3.5147392290249435E-2</v>
      </c>
      <c r="G60" s="126">
        <v>8.5</v>
      </c>
      <c r="H60" s="127">
        <f t="shared" si="15"/>
        <v>-3.0786773090079822E-2</v>
      </c>
      <c r="I60" s="128">
        <v>6.96</v>
      </c>
      <c r="J60" s="129">
        <f t="shared" si="16"/>
        <v>2.9585798816567976E-2</v>
      </c>
      <c r="K60" s="126">
        <v>2.59</v>
      </c>
      <c r="L60" s="127">
        <f t="shared" si="17"/>
        <v>-4.7794117647058987E-2</v>
      </c>
    </row>
    <row r="61" spans="2:12" ht="13.5" hidden="1" customHeight="1" outlineLevel="1">
      <c r="B61" s="82" t="s">
        <v>38</v>
      </c>
      <c r="C61" s="126">
        <v>8.1324292818565844</v>
      </c>
      <c r="D61" s="127">
        <f t="shared" si="11"/>
        <v>2.9442140956630336E-2</v>
      </c>
      <c r="E61" s="128">
        <v>9.27</v>
      </c>
      <c r="F61" s="129">
        <f t="shared" si="11"/>
        <v>5.2213393870601532E-2</v>
      </c>
      <c r="G61" s="126">
        <v>8.83</v>
      </c>
      <c r="H61" s="127">
        <f t="shared" si="15"/>
        <v>-2.2598870056497189E-3</v>
      </c>
      <c r="I61" s="128">
        <v>6.79</v>
      </c>
      <c r="J61" s="129">
        <f t="shared" si="16"/>
        <v>3.348554033485529E-2</v>
      </c>
      <c r="K61" s="126">
        <v>2.59</v>
      </c>
      <c r="L61" s="127">
        <f t="shared" si="17"/>
        <v>-0.11301369863013699</v>
      </c>
    </row>
    <row r="62" spans="2:12" ht="15" hidden="1" customHeight="1" outlineLevel="1">
      <c r="B62" s="82" t="s">
        <v>39</v>
      </c>
      <c r="C62" s="126">
        <v>7.6717723038235128</v>
      </c>
      <c r="D62" s="127">
        <f t="shared" si="11"/>
        <v>7.688078932529252E-2</v>
      </c>
      <c r="E62" s="128">
        <v>8.31</v>
      </c>
      <c r="F62" s="129">
        <f t="shared" si="11"/>
        <v>9.3421052631579071E-2</v>
      </c>
      <c r="G62" s="126">
        <v>8.18</v>
      </c>
      <c r="H62" s="127">
        <f t="shared" si="15"/>
        <v>4.7375160051216447E-2</v>
      </c>
      <c r="I62" s="128">
        <v>6.93</v>
      </c>
      <c r="J62" s="129">
        <f t="shared" si="16"/>
        <v>0.10000000000000009</v>
      </c>
      <c r="K62" s="126">
        <v>2.5299999999999998</v>
      </c>
      <c r="L62" s="127">
        <f t="shared" si="17"/>
        <v>-0.21183800623052962</v>
      </c>
    </row>
    <row r="63" spans="2:12" ht="15" hidden="1" customHeight="1" outlineLevel="1">
      <c r="B63" s="82" t="s">
        <v>40</v>
      </c>
      <c r="C63" s="126">
        <v>7.1852245362246938</v>
      </c>
      <c r="D63" s="127">
        <f t="shared" si="11"/>
        <v>-9.4261389010255381E-2</v>
      </c>
      <c r="E63" s="128">
        <v>7.82</v>
      </c>
      <c r="F63" s="129">
        <f t="shared" si="11"/>
        <v>-9.6997690531177794E-2</v>
      </c>
      <c r="G63" s="126">
        <v>7.74</v>
      </c>
      <c r="H63" s="127">
        <f t="shared" si="15"/>
        <v>-0.10623556581986138</v>
      </c>
      <c r="I63" s="128">
        <v>6.85</v>
      </c>
      <c r="J63" s="129">
        <f t="shared" si="16"/>
        <v>-1.1544011544011523E-2</v>
      </c>
      <c r="K63" s="126">
        <v>2.72</v>
      </c>
      <c r="L63" s="127">
        <f t="shared" si="17"/>
        <v>-8.7248322147650881E-2</v>
      </c>
    </row>
    <row r="64" spans="2:12" ht="15" hidden="1" customHeight="1" outlineLevel="1">
      <c r="B64" s="82" t="s">
        <v>41</v>
      </c>
      <c r="C64" s="126">
        <v>7.9554266761520234</v>
      </c>
      <c r="D64" s="127">
        <f t="shared" si="11"/>
        <v>5.6064765324701282E-2</v>
      </c>
      <c r="E64" s="128">
        <v>8.5500000000000007</v>
      </c>
      <c r="F64" s="129">
        <f t="shared" si="11"/>
        <v>6.079404466501237E-2</v>
      </c>
      <c r="G64" s="126">
        <v>8.25</v>
      </c>
      <c r="H64" s="127">
        <f t="shared" si="15"/>
        <v>1.977750309023496E-2</v>
      </c>
      <c r="I64" s="128">
        <v>7.98</v>
      </c>
      <c r="J64" s="129">
        <f t="shared" si="16"/>
        <v>0.16157205240174677</v>
      </c>
      <c r="K64" s="126">
        <v>2.4</v>
      </c>
      <c r="L64" s="127">
        <f t="shared" si="17"/>
        <v>-0.16376306620209069</v>
      </c>
    </row>
    <row r="65" spans="2:14" ht="15" hidden="1" customHeight="1" outlineLevel="1">
      <c r="B65" s="82" t="s">
        <v>42</v>
      </c>
      <c r="C65" s="126">
        <v>7.8397702737544854</v>
      </c>
      <c r="D65" s="127">
        <f t="shared" si="11"/>
        <v>-7.7829677822055521E-3</v>
      </c>
      <c r="E65" s="128">
        <v>8.23</v>
      </c>
      <c r="F65" s="129">
        <f t="shared" si="11"/>
        <v>1.2300123001230068E-2</v>
      </c>
      <c r="G65" s="126">
        <v>8.39</v>
      </c>
      <c r="H65" s="127">
        <f t="shared" si="15"/>
        <v>-1.1904761904761862E-3</v>
      </c>
      <c r="I65" s="128">
        <v>7.48</v>
      </c>
      <c r="J65" s="129">
        <f t="shared" si="16"/>
        <v>-0.12</v>
      </c>
      <c r="K65" s="126">
        <v>2.9</v>
      </c>
      <c r="L65" s="127">
        <f t="shared" si="17"/>
        <v>0.11111111111111116</v>
      </c>
    </row>
    <row r="66" spans="2:14" ht="15" hidden="1" customHeight="1" outlineLevel="1">
      <c r="B66" s="82" t="s">
        <v>43</v>
      </c>
      <c r="C66" s="126">
        <v>8.1501615505372698</v>
      </c>
      <c r="D66" s="127">
        <f t="shared" si="11"/>
        <v>-2.3749576405047379E-2</v>
      </c>
      <c r="E66" s="128">
        <v>8.3000000000000007</v>
      </c>
      <c r="F66" s="129">
        <f t="shared" si="11"/>
        <v>-2.4676850763807212E-2</v>
      </c>
      <c r="G66" s="126">
        <v>8.76</v>
      </c>
      <c r="H66" s="127">
        <f t="shared" si="15"/>
        <v>4.5871559633026138E-3</v>
      </c>
      <c r="I66" s="128">
        <v>9.2200000000000006</v>
      </c>
      <c r="J66" s="129">
        <f t="shared" si="16"/>
        <v>9.8576122672509037E-3</v>
      </c>
      <c r="K66" s="126">
        <v>2.5099999999999998</v>
      </c>
      <c r="L66" s="127">
        <f t="shared" si="17"/>
        <v>-4.9242424242424421E-2</v>
      </c>
    </row>
    <row r="67" spans="2:14" ht="15" hidden="1" customHeight="1" outlineLevel="1">
      <c r="B67" s="82" t="s">
        <v>44</v>
      </c>
      <c r="C67" s="126">
        <v>9.2735322040185775</v>
      </c>
      <c r="D67" s="127">
        <f t="shared" si="11"/>
        <v>8.5139641714102599E-3</v>
      </c>
      <c r="E67" s="128">
        <v>9.86</v>
      </c>
      <c r="F67" s="129">
        <f t="shared" si="11"/>
        <v>2.7083333333333348E-2</v>
      </c>
      <c r="G67" s="126">
        <v>9.6199999999999992</v>
      </c>
      <c r="H67" s="127">
        <f t="shared" si="15"/>
        <v>2.4494142705005162E-2</v>
      </c>
      <c r="I67" s="128">
        <v>9.68</v>
      </c>
      <c r="J67" s="129">
        <f t="shared" si="16"/>
        <v>-2.0618556701030855E-3</v>
      </c>
      <c r="K67" s="126">
        <v>2.5335060652455543</v>
      </c>
      <c r="L67" s="127">
        <f t="shared" si="17"/>
        <v>-5.4661915953151397E-2</v>
      </c>
    </row>
    <row r="68" spans="2:14" collapsed="1">
      <c r="B68" s="38">
        <v>2008</v>
      </c>
      <c r="C68" s="136">
        <v>7.9477471819107173</v>
      </c>
      <c r="D68" s="137">
        <f t="shared" si="11"/>
        <v>3.6573648895443789E-4</v>
      </c>
      <c r="E68" s="136">
        <v>8.5401565474931243</v>
      </c>
      <c r="F68" s="137">
        <f>E68/E81-1</f>
        <v>1.9839720419601026E-3</v>
      </c>
      <c r="G68" s="136">
        <v>8.4788355537090538</v>
      </c>
      <c r="H68" s="137">
        <f>G68/G81-1</f>
        <v>-6.5037628434604366E-3</v>
      </c>
      <c r="I68" s="136">
        <v>7.6522758532067332</v>
      </c>
      <c r="J68" s="137">
        <f>I68/I81-1</f>
        <v>3.1317011287776308E-2</v>
      </c>
      <c r="K68" s="136">
        <v>2.5045040987298441</v>
      </c>
      <c r="L68" s="137">
        <f>K68/K81-1</f>
        <v>-6.835066990479377E-2</v>
      </c>
    </row>
    <row r="69" spans="2:14" ht="15" hidden="1" customHeight="1" outlineLevel="1">
      <c r="B69" s="82" t="s">
        <v>33</v>
      </c>
      <c r="C69" s="126">
        <v>8.2647694918966277</v>
      </c>
      <c r="D69" s="127">
        <f t="shared" si="11"/>
        <v>5.235609236052241E-2</v>
      </c>
      <c r="E69" s="128">
        <v>9.09</v>
      </c>
      <c r="F69" s="129">
        <f t="shared" si="11"/>
        <v>0.10853658536585375</v>
      </c>
      <c r="G69" s="126">
        <v>8.6999999999999993</v>
      </c>
      <c r="H69" s="127">
        <f t="shared" si="15"/>
        <v>3.2028469750889688E-2</v>
      </c>
      <c r="I69" s="128">
        <v>7.98</v>
      </c>
      <c r="J69" s="129">
        <f t="shared" si="16"/>
        <v>-3.7453183520598232E-3</v>
      </c>
      <c r="K69" s="126">
        <v>2.4700000000000002</v>
      </c>
      <c r="L69" s="127">
        <f t="shared" si="17"/>
        <v>-9.1911764705882359E-2</v>
      </c>
    </row>
    <row r="70" spans="2:14" ht="15" hidden="1" customHeight="1" outlineLevel="1">
      <c r="B70" s="82" t="s">
        <v>34</v>
      </c>
      <c r="C70" s="126">
        <v>7.9760868139794114</v>
      </c>
      <c r="D70" s="127">
        <f t="shared" si="11"/>
        <v>-3.7922636691955391E-2</v>
      </c>
      <c r="E70" s="128">
        <v>8.35</v>
      </c>
      <c r="F70" s="129">
        <f t="shared" si="11"/>
        <v>-4.0229885057471271E-2</v>
      </c>
      <c r="G70" s="126">
        <v>8.57</v>
      </c>
      <c r="H70" s="127">
        <f t="shared" si="15"/>
        <v>-3.8159371492704763E-2</v>
      </c>
      <c r="I70" s="128">
        <v>7.98</v>
      </c>
      <c r="J70" s="129">
        <f t="shared" si="16"/>
        <v>-2.682926829268284E-2</v>
      </c>
      <c r="K70" s="126">
        <v>2.29</v>
      </c>
      <c r="L70" s="127">
        <f t="shared" si="17"/>
        <v>-9.486166007905128E-2</v>
      </c>
    </row>
    <row r="71" spans="2:14" ht="15" hidden="1" customHeight="1" outlineLevel="1">
      <c r="B71" s="82" t="s">
        <v>35</v>
      </c>
      <c r="C71" s="126">
        <v>7.3762587125169112</v>
      </c>
      <c r="D71" s="127">
        <f t="shared" si="11"/>
        <v>-2.4500567326496414E-2</v>
      </c>
      <c r="E71" s="128">
        <v>8.0500000000000007</v>
      </c>
      <c r="F71" s="129">
        <f t="shared" si="11"/>
        <v>1.1306532663316604E-2</v>
      </c>
      <c r="G71" s="126">
        <v>7.8</v>
      </c>
      <c r="H71" s="127">
        <f t="shared" si="15"/>
        <v>-2.3779724655819789E-2</v>
      </c>
      <c r="I71" s="128">
        <v>6.56</v>
      </c>
      <c r="J71" s="129">
        <f t="shared" si="16"/>
        <v>-7.9943899018232845E-2</v>
      </c>
      <c r="K71" s="126">
        <v>2.52</v>
      </c>
      <c r="L71" s="127">
        <f t="shared" si="17"/>
        <v>-2.3255813953488413E-2</v>
      </c>
    </row>
    <row r="72" spans="2:14" ht="15" hidden="1" customHeight="1" outlineLevel="1">
      <c r="B72" s="82" t="s">
        <v>36</v>
      </c>
      <c r="C72" s="126">
        <v>7.8585780921625918</v>
      </c>
      <c r="D72" s="127">
        <f t="shared" si="11"/>
        <v>4.5474545758274143E-2</v>
      </c>
      <c r="E72" s="128">
        <v>8.73</v>
      </c>
      <c r="F72" s="129">
        <f t="shared" si="11"/>
        <v>8.4472049689440887E-2</v>
      </c>
      <c r="G72" s="126">
        <v>8.6199999999999992</v>
      </c>
      <c r="H72" s="127">
        <f t="shared" si="15"/>
        <v>4.106280193236711E-2</v>
      </c>
      <c r="I72" s="128">
        <v>6.87</v>
      </c>
      <c r="J72" s="129">
        <f t="shared" si="16"/>
        <v>1.178203240058906E-2</v>
      </c>
      <c r="K72" s="126">
        <v>2.62</v>
      </c>
      <c r="L72" s="127">
        <f t="shared" si="17"/>
        <v>-1.1320754716981019E-2</v>
      </c>
    </row>
    <row r="73" spans="2:14" ht="15" hidden="1" customHeight="1" outlineLevel="1">
      <c r="B73" s="82" t="s">
        <v>37</v>
      </c>
      <c r="C73" s="126">
        <v>8.0030798801343952</v>
      </c>
      <c r="D73" s="127">
        <f t="shared" si="11"/>
        <v>-6.2029130382388442E-2</v>
      </c>
      <c r="E73" s="128">
        <v>8.82</v>
      </c>
      <c r="F73" s="129">
        <f t="shared" si="11"/>
        <v>-7.3529411764705843E-2</v>
      </c>
      <c r="G73" s="126">
        <v>8.77</v>
      </c>
      <c r="H73" s="127">
        <f t="shared" si="15"/>
        <v>-6.4034151547491924E-2</v>
      </c>
      <c r="I73" s="128">
        <v>6.76</v>
      </c>
      <c r="J73" s="129">
        <f t="shared" si="16"/>
        <v>-2.7338129496402908E-2</v>
      </c>
      <c r="K73" s="126">
        <v>2.72</v>
      </c>
      <c r="L73" s="127">
        <f t="shared" si="17"/>
        <v>-7.1672354948805417E-2</v>
      </c>
    </row>
    <row r="74" spans="2:14" ht="15" hidden="1" customHeight="1" outlineLevel="1">
      <c r="B74" s="82" t="s">
        <v>38</v>
      </c>
      <c r="C74" s="126">
        <v>7.8998410481810639</v>
      </c>
      <c r="D74" s="127">
        <f t="shared" si="11"/>
        <v>-4.6571415184538445E-2</v>
      </c>
      <c r="E74" s="128">
        <v>8.81</v>
      </c>
      <c r="F74" s="129">
        <f t="shared" si="11"/>
        <v>-3.0803080308030695E-2</v>
      </c>
      <c r="G74" s="126">
        <v>8.85</v>
      </c>
      <c r="H74" s="127">
        <f t="shared" si="15"/>
        <v>-6.25E-2</v>
      </c>
      <c r="I74" s="128">
        <v>6.57</v>
      </c>
      <c r="J74" s="129">
        <f t="shared" si="16"/>
        <v>-4.6444121915819925E-2</v>
      </c>
      <c r="K74" s="126">
        <v>2.92</v>
      </c>
      <c r="L74" s="127">
        <f t="shared" si="17"/>
        <v>0.1821862348178136</v>
      </c>
    </row>
    <row r="75" spans="2:14" ht="15" hidden="1" customHeight="1" outlineLevel="1" thickBot="1">
      <c r="B75" s="82" t="s">
        <v>39</v>
      </c>
      <c r="C75" s="126">
        <v>7.1240683090188419</v>
      </c>
      <c r="D75" s="127">
        <f t="shared" si="11"/>
        <v>-4.9419278342255346E-2</v>
      </c>
      <c r="E75" s="128">
        <v>7.6</v>
      </c>
      <c r="F75" s="129">
        <f t="shared" si="11"/>
        <v>-4.4025157232704504E-2</v>
      </c>
      <c r="G75" s="126">
        <v>7.81</v>
      </c>
      <c r="H75" s="127">
        <f t="shared" si="15"/>
        <v>-7.1343638525564912E-2</v>
      </c>
      <c r="I75" s="128">
        <v>6.3</v>
      </c>
      <c r="J75" s="129">
        <f t="shared" si="16"/>
        <v>-8.4302325581395388E-2</v>
      </c>
      <c r="K75" s="126">
        <v>3.21</v>
      </c>
      <c r="L75" s="127">
        <f t="shared" si="17"/>
        <v>0.43946188340807169</v>
      </c>
    </row>
    <row r="76" spans="2:14" ht="16.5" hidden="1" customHeight="1" outlineLevel="1" thickBot="1">
      <c r="B76" s="82" t="s">
        <v>40</v>
      </c>
      <c r="C76" s="126">
        <v>7.9330001493179685</v>
      </c>
      <c r="D76" s="127">
        <f t="shared" si="11"/>
        <v>-1.1920305161834399E-3</v>
      </c>
      <c r="E76" s="128">
        <v>8.66</v>
      </c>
      <c r="F76" s="129">
        <f t="shared" si="11"/>
        <v>1.4051522248243575E-2</v>
      </c>
      <c r="G76" s="126">
        <v>8.66</v>
      </c>
      <c r="H76" s="127">
        <f t="shared" si="15"/>
        <v>-2.3041474654377225E-3</v>
      </c>
      <c r="I76" s="128">
        <v>6.93</v>
      </c>
      <c r="J76" s="129">
        <f t="shared" si="16"/>
        <v>-5.7142857142857162E-2</v>
      </c>
      <c r="K76" s="126">
        <v>2.98</v>
      </c>
      <c r="L76" s="127">
        <f t="shared" si="17"/>
        <v>0.27350427350427364</v>
      </c>
      <c r="N76" s="41" t="s">
        <v>45</v>
      </c>
    </row>
    <row r="77" spans="2:14" ht="15" hidden="1" customHeight="1" outlineLevel="1">
      <c r="B77" s="82" t="s">
        <v>41</v>
      </c>
      <c r="C77" s="126">
        <v>7.533085978591493</v>
      </c>
      <c r="D77" s="127">
        <f t="shared" si="11"/>
        <v>1.7731958630031741E-3</v>
      </c>
      <c r="E77" s="128">
        <v>8.06</v>
      </c>
      <c r="F77" s="129">
        <f t="shared" si="11"/>
        <v>-2.4752475247524774E-3</v>
      </c>
      <c r="G77" s="126">
        <v>8.09</v>
      </c>
      <c r="H77" s="127">
        <f t="shared" si="15"/>
        <v>1.8891687657430767E-2</v>
      </c>
      <c r="I77" s="128">
        <v>6.87</v>
      </c>
      <c r="J77" s="129">
        <f t="shared" si="16"/>
        <v>-1.151079136690647E-2</v>
      </c>
      <c r="K77" s="126">
        <v>2.87</v>
      </c>
      <c r="L77" s="127">
        <f t="shared" si="17"/>
        <v>6.6914498141263934E-2</v>
      </c>
    </row>
    <row r="78" spans="2:14" ht="15" hidden="1" customHeight="1" outlineLevel="1">
      <c r="B78" s="82" t="s">
        <v>42</v>
      </c>
      <c r="C78" s="126">
        <v>7.9012655691175775</v>
      </c>
      <c r="D78" s="127">
        <f t="shared" si="11"/>
        <v>-4.093494255313157E-2</v>
      </c>
      <c r="E78" s="128">
        <v>8.1300000000000008</v>
      </c>
      <c r="F78" s="129">
        <f t="shared" si="11"/>
        <v>-5.2447552447552392E-2</v>
      </c>
      <c r="G78" s="126">
        <v>8.4</v>
      </c>
      <c r="H78" s="127">
        <f t="shared" si="15"/>
        <v>-3.4482758620689502E-2</v>
      </c>
      <c r="I78" s="128">
        <v>8.5</v>
      </c>
      <c r="J78" s="129">
        <f t="shared" si="16"/>
        <v>-3.0786773090079822E-2</v>
      </c>
      <c r="K78" s="126">
        <v>2.61</v>
      </c>
      <c r="L78" s="127">
        <f t="shared" si="17"/>
        <v>3.5714285714285587E-2</v>
      </c>
    </row>
    <row r="79" spans="2:14" ht="15" hidden="1" customHeight="1" outlineLevel="1">
      <c r="B79" s="82" t="s">
        <v>43</v>
      </c>
      <c r="C79" s="126">
        <v>8.3484333051811106</v>
      </c>
      <c r="D79" s="127">
        <f t="shared" si="11"/>
        <v>-1.53466012086374E-2</v>
      </c>
      <c r="E79" s="128">
        <v>8.51</v>
      </c>
      <c r="F79" s="129">
        <f t="shared" si="11"/>
        <v>-3.0751708428245927E-2</v>
      </c>
      <c r="G79" s="126">
        <v>8.7200000000000006</v>
      </c>
      <c r="H79" s="127">
        <f t="shared" si="15"/>
        <v>-4.8034934497816484E-2</v>
      </c>
      <c r="I79" s="128">
        <v>9.1300000000000008</v>
      </c>
      <c r="J79" s="129">
        <f t="shared" si="16"/>
        <v>2.2396416573348343E-2</v>
      </c>
      <c r="K79" s="126">
        <v>2.64</v>
      </c>
      <c r="L79" s="127">
        <f t="shared" si="17"/>
        <v>-3.9999999999999925E-2</v>
      </c>
    </row>
    <row r="80" spans="2:14" ht="15" hidden="1" customHeight="1" outlineLevel="1">
      <c r="B80" s="82" t="s">
        <v>44</v>
      </c>
      <c r="C80" s="126">
        <v>9.1952442241468244</v>
      </c>
      <c r="D80" s="127">
        <f t="shared" si="11"/>
        <v>3.0641762933970806E-2</v>
      </c>
      <c r="E80" s="128">
        <v>9.6</v>
      </c>
      <c r="F80" s="129">
        <f t="shared" si="11"/>
        <v>1.0427528675702735E-3</v>
      </c>
      <c r="G80" s="126">
        <v>9.39</v>
      </c>
      <c r="H80" s="127">
        <f t="shared" si="15"/>
        <v>5.3872053872053849E-2</v>
      </c>
      <c r="I80" s="128">
        <v>9.6999999999999993</v>
      </c>
      <c r="J80" s="129">
        <f t="shared" si="16"/>
        <v>2.5369978858350795E-2</v>
      </c>
      <c r="K80" s="126">
        <v>2.68</v>
      </c>
      <c r="L80" s="127">
        <f t="shared" si="17"/>
        <v>0.13080168776371304</v>
      </c>
    </row>
    <row r="81" spans="2:12" collapsed="1">
      <c r="B81" s="38">
        <v>2007</v>
      </c>
      <c r="C81" s="136">
        <v>7.9448414634885607</v>
      </c>
      <c r="D81" s="137">
        <f t="shared" si="11"/>
        <v>-1.3241054921363515E-2</v>
      </c>
      <c r="E81" s="136">
        <v>8.5232466644042173</v>
      </c>
      <c r="F81" s="137">
        <f>E81/E94-1</f>
        <v>-7.4418794498477547E-3</v>
      </c>
      <c r="G81" s="136">
        <v>8.5343408828362701</v>
      </c>
      <c r="H81" s="137">
        <f>G81/G94-1</f>
        <v>-1.6957846730931703E-2</v>
      </c>
      <c r="I81" s="136">
        <v>7.4199065558431485</v>
      </c>
      <c r="J81" s="137">
        <f>I81/I94-1</f>
        <v>-2.3120630858002311E-2</v>
      </c>
      <c r="K81" s="136">
        <v>2.6882476247515856</v>
      </c>
      <c r="L81" s="137">
        <f>K81/K94-1</f>
        <v>5.1332265862816806E-2</v>
      </c>
    </row>
    <row r="82" spans="2:12" ht="15" hidden="1" customHeight="1" outlineLevel="1">
      <c r="B82" s="82" t="s">
        <v>33</v>
      </c>
      <c r="C82" s="126">
        <v>7.8535863971272892</v>
      </c>
      <c r="D82" s="138"/>
      <c r="E82" s="128">
        <v>8.1999999999999993</v>
      </c>
      <c r="F82" s="129"/>
      <c r="G82" s="126">
        <v>8.43</v>
      </c>
      <c r="H82" s="138"/>
      <c r="I82" s="128">
        <v>8.01</v>
      </c>
      <c r="J82" s="129"/>
      <c r="K82" s="126">
        <v>2.72</v>
      </c>
      <c r="L82" s="138"/>
    </row>
    <row r="83" spans="2:12" ht="15" hidden="1" customHeight="1" outlineLevel="1">
      <c r="B83" s="82" t="s">
        <v>34</v>
      </c>
      <c r="C83" s="126">
        <v>8.2904838198813042</v>
      </c>
      <c r="D83" s="138"/>
      <c r="E83" s="128">
        <v>8.6999999999999993</v>
      </c>
      <c r="F83" s="129"/>
      <c r="G83" s="126">
        <v>8.91</v>
      </c>
      <c r="H83" s="138"/>
      <c r="I83" s="128">
        <v>8.1999999999999993</v>
      </c>
      <c r="J83" s="129"/>
      <c r="K83" s="126">
        <v>2.5299999999999998</v>
      </c>
      <c r="L83" s="138"/>
    </row>
    <row r="84" spans="2:12" ht="15" hidden="1" customHeight="1" outlineLevel="1">
      <c r="B84" s="82" t="s">
        <v>35</v>
      </c>
      <c r="C84" s="126">
        <v>7.5615202484548449</v>
      </c>
      <c r="D84" s="138"/>
      <c r="E84" s="128">
        <v>7.96</v>
      </c>
      <c r="F84" s="129"/>
      <c r="G84" s="126">
        <v>7.99</v>
      </c>
      <c r="H84" s="138"/>
      <c r="I84" s="128">
        <v>7.13</v>
      </c>
      <c r="J84" s="129"/>
      <c r="K84" s="126">
        <v>2.58</v>
      </c>
      <c r="L84" s="138"/>
    </row>
    <row r="85" spans="2:12" ht="15" hidden="1" customHeight="1" outlineLevel="1">
      <c r="B85" s="82" t="s">
        <v>36</v>
      </c>
      <c r="C85" s="126">
        <v>7.5167569827946696</v>
      </c>
      <c r="D85" s="138"/>
      <c r="E85" s="128">
        <v>8.0500000000000007</v>
      </c>
      <c r="F85" s="129"/>
      <c r="G85" s="126">
        <v>8.2799999999999994</v>
      </c>
      <c r="H85" s="138"/>
      <c r="I85" s="128">
        <v>6.79</v>
      </c>
      <c r="J85" s="129"/>
      <c r="K85" s="126">
        <v>2.65</v>
      </c>
      <c r="L85" s="138"/>
    </row>
    <row r="86" spans="2:12" ht="15" hidden="1" customHeight="1" outlineLevel="1">
      <c r="B86" s="82" t="s">
        <v>37</v>
      </c>
      <c r="C86" s="126">
        <v>8.5323330813003402</v>
      </c>
      <c r="D86" s="138"/>
      <c r="E86" s="128">
        <v>9.52</v>
      </c>
      <c r="F86" s="129"/>
      <c r="G86" s="126">
        <v>9.3699999999999992</v>
      </c>
      <c r="H86" s="138"/>
      <c r="I86" s="128">
        <v>6.95</v>
      </c>
      <c r="J86" s="129"/>
      <c r="K86" s="126">
        <v>2.93</v>
      </c>
      <c r="L86" s="138"/>
    </row>
    <row r="87" spans="2:12" ht="15" hidden="1" customHeight="1" outlineLevel="1">
      <c r="B87" s="82" t="s">
        <v>38</v>
      </c>
      <c r="C87" s="126">
        <v>8.2857186935611935</v>
      </c>
      <c r="D87" s="138"/>
      <c r="E87" s="128">
        <v>9.09</v>
      </c>
      <c r="F87" s="129"/>
      <c r="G87" s="126">
        <v>9.44</v>
      </c>
      <c r="H87" s="138"/>
      <c r="I87" s="128">
        <v>6.89</v>
      </c>
      <c r="J87" s="129"/>
      <c r="K87" s="126">
        <v>2.4700000000000002</v>
      </c>
      <c r="L87" s="138"/>
    </row>
    <row r="88" spans="2:12" ht="15" hidden="1" customHeight="1" outlineLevel="1">
      <c r="B88" s="82" t="s">
        <v>39</v>
      </c>
      <c r="C88" s="126">
        <v>7.4944380279404124</v>
      </c>
      <c r="D88" s="138"/>
      <c r="E88" s="128">
        <v>7.95</v>
      </c>
      <c r="F88" s="129"/>
      <c r="G88" s="126">
        <v>8.41</v>
      </c>
      <c r="H88" s="138"/>
      <c r="I88" s="128">
        <v>6.88</v>
      </c>
      <c r="J88" s="129"/>
      <c r="K88" s="126">
        <v>2.23</v>
      </c>
      <c r="L88" s="138"/>
    </row>
    <row r="89" spans="2:12" ht="15" hidden="1" customHeight="1" outlineLevel="1">
      <c r="B89" s="82" t="s">
        <v>40</v>
      </c>
      <c r="C89" s="126">
        <v>7.9424678133252566</v>
      </c>
      <c r="D89" s="138"/>
      <c r="E89" s="128">
        <v>8.5399999999999991</v>
      </c>
      <c r="F89" s="129"/>
      <c r="G89" s="126">
        <v>8.68</v>
      </c>
      <c r="H89" s="138"/>
      <c r="I89" s="128">
        <v>7.35</v>
      </c>
      <c r="J89" s="129"/>
      <c r="K89" s="126">
        <v>2.34</v>
      </c>
      <c r="L89" s="138"/>
    </row>
    <row r="90" spans="2:12" ht="15" hidden="1" customHeight="1" outlineLevel="1">
      <c r="B90" s="82" t="s">
        <v>41</v>
      </c>
      <c r="C90" s="126">
        <v>7.5197519854800294</v>
      </c>
      <c r="D90" s="138"/>
      <c r="E90" s="128">
        <v>8.08</v>
      </c>
      <c r="F90" s="129"/>
      <c r="G90" s="126">
        <v>7.94</v>
      </c>
      <c r="H90" s="138"/>
      <c r="I90" s="128">
        <v>6.95</v>
      </c>
      <c r="J90" s="129"/>
      <c r="K90" s="126">
        <v>2.69</v>
      </c>
      <c r="L90" s="138"/>
    </row>
    <row r="91" spans="2:12" ht="15" hidden="1" customHeight="1" outlineLevel="1">
      <c r="B91" s="82" t="s">
        <v>42</v>
      </c>
      <c r="C91" s="126">
        <v>8.2385084387826346</v>
      </c>
      <c r="D91" s="138"/>
      <c r="E91" s="128">
        <v>8.58</v>
      </c>
      <c r="F91" s="129"/>
      <c r="G91" s="126">
        <v>8.6999999999999993</v>
      </c>
      <c r="H91" s="138"/>
      <c r="I91" s="128">
        <v>8.77</v>
      </c>
      <c r="J91" s="129"/>
      <c r="K91" s="126">
        <v>2.52</v>
      </c>
      <c r="L91" s="138"/>
    </row>
    <row r="92" spans="2:12" ht="15" hidden="1" customHeight="1" outlineLevel="1">
      <c r="B92" s="82" t="s">
        <v>43</v>
      </c>
      <c r="C92" s="126">
        <v>8.4785502344567174</v>
      </c>
      <c r="D92" s="138"/>
      <c r="E92" s="128">
        <v>8.7799999999999994</v>
      </c>
      <c r="F92" s="129"/>
      <c r="G92" s="126">
        <v>9.16</v>
      </c>
      <c r="H92" s="138"/>
      <c r="I92" s="128">
        <v>8.93</v>
      </c>
      <c r="J92" s="129"/>
      <c r="K92" s="126">
        <v>2.75</v>
      </c>
      <c r="L92" s="138"/>
    </row>
    <row r="93" spans="2:12" ht="15" hidden="1" customHeight="1" outlineLevel="1">
      <c r="B93" s="82" t="s">
        <v>44</v>
      </c>
      <c r="C93" s="126">
        <v>8.9218626246721655</v>
      </c>
      <c r="D93" s="138"/>
      <c r="E93" s="128">
        <v>9.59</v>
      </c>
      <c r="F93" s="129"/>
      <c r="G93" s="126">
        <v>8.91</v>
      </c>
      <c r="H93" s="138"/>
      <c r="I93" s="128">
        <v>9.4600000000000009</v>
      </c>
      <c r="J93" s="129"/>
      <c r="K93" s="126">
        <v>2.37</v>
      </c>
      <c r="L93" s="138"/>
    </row>
    <row r="94" spans="2:12" collapsed="1">
      <c r="B94" s="38">
        <v>2006</v>
      </c>
      <c r="C94" s="136">
        <v>8.0514511706356231</v>
      </c>
      <c r="D94" s="139"/>
      <c r="E94" s="136">
        <v>8.5871512085156052</v>
      </c>
      <c r="F94" s="137"/>
      <c r="G94" s="136">
        <v>8.6815614716578047</v>
      </c>
      <c r="H94" s="137"/>
      <c r="I94" s="136">
        <v>7.5955197644926438</v>
      </c>
      <c r="J94" s="137"/>
      <c r="K94" s="136">
        <v>2.5569914593512171</v>
      </c>
      <c r="L94" s="137"/>
    </row>
    <row r="95" spans="2:12" ht="15" customHeight="1">
      <c r="B95" s="42" t="s">
        <v>46</v>
      </c>
      <c r="C95" s="42"/>
      <c r="D95" s="42"/>
      <c r="E95" s="42"/>
      <c r="F95" s="42"/>
      <c r="G95" s="42"/>
      <c r="H95" s="42"/>
      <c r="I95" s="43"/>
      <c r="J95" s="43"/>
      <c r="K95" s="43"/>
      <c r="L95" s="43"/>
    </row>
  </sheetData>
  <mergeCells count="7">
    <mergeCell ref="B95:H95"/>
    <mergeCell ref="B5:L5"/>
    <mergeCell ref="C6:D6"/>
    <mergeCell ref="E6:F6"/>
    <mergeCell ref="G6:H6"/>
    <mergeCell ref="I6:J6"/>
    <mergeCell ref="K6:L6"/>
  </mergeCells>
  <hyperlinks>
    <hyperlink ref="N7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acum. agosto 2011</v>
      </c>
      <c r="D6" s="47" t="str">
        <f>actualizaciones!A2</f>
        <v>acum. agosto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7.810746427447679</v>
      </c>
      <c r="D8" s="108">
        <v>7.820893111152265</v>
      </c>
      <c r="E8" s="140">
        <f>D8-C8</f>
        <v>1.0146683704586046E-2</v>
      </c>
    </row>
    <row r="9" spans="2:5" ht="15" customHeight="1">
      <c r="B9" s="110" t="s">
        <v>107</v>
      </c>
      <c r="C9" s="111">
        <v>7.3887023551994151</v>
      </c>
      <c r="D9" s="111">
        <v>7.3943385386451208</v>
      </c>
      <c r="E9" s="141">
        <f>D9-C9</f>
        <v>5.6361834457057114E-3</v>
      </c>
    </row>
    <row r="10" spans="2:5" ht="15" customHeight="1">
      <c r="B10" s="110" t="s">
        <v>108</v>
      </c>
      <c r="C10" s="111">
        <v>8.493836910861102</v>
      </c>
      <c r="D10" s="111">
        <v>8.6038513899106857</v>
      </c>
      <c r="E10" s="141">
        <f>D10-C10</f>
        <v>0.11001447904958361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8.3209032559054386</v>
      </c>
      <c r="D12" s="108">
        <v>8.2958149441705871</v>
      </c>
      <c r="E12" s="140">
        <f>D12-C12</f>
        <v>-2.5088311734851487E-2</v>
      </c>
    </row>
    <row r="13" spans="2:5" ht="15" customHeight="1">
      <c r="B13" s="110" t="s">
        <v>107</v>
      </c>
      <c r="C13" s="111">
        <v>8.0245769095931223</v>
      </c>
      <c r="D13" s="111">
        <v>7.9587517340715941</v>
      </c>
      <c r="E13" s="141">
        <f>D13-C13</f>
        <v>-6.5825175521528223E-2</v>
      </c>
    </row>
    <row r="14" spans="2:5" ht="15" customHeight="1">
      <c r="B14" s="110" t="s">
        <v>108</v>
      </c>
      <c r="C14" s="111">
        <v>8.9225735102143364</v>
      </c>
      <c r="D14" s="111">
        <v>9.076324993499794</v>
      </c>
      <c r="E14" s="141">
        <f>D14-C14</f>
        <v>0.15375148328545762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8.4607791210522176</v>
      </c>
      <c r="D16" s="108">
        <v>8.4968161655360408</v>
      </c>
      <c r="E16" s="140">
        <f>D16-C16</f>
        <v>3.6037044483823166E-2</v>
      </c>
    </row>
    <row r="17" spans="2:12" ht="15" customHeight="1">
      <c r="B17" s="110" t="s">
        <v>107</v>
      </c>
      <c r="C17" s="111">
        <v>8.35753859791682</v>
      </c>
      <c r="D17" s="111">
        <v>8.4002973861324151</v>
      </c>
      <c r="E17" s="141">
        <f>D17-C17</f>
        <v>4.2758788215595089E-2</v>
      </c>
    </row>
    <row r="18" spans="2:12" ht="15" customHeight="1">
      <c r="B18" s="110" t="s">
        <v>108</v>
      </c>
      <c r="C18" s="111">
        <v>8.5510337383410366</v>
      </c>
      <c r="D18" s="111">
        <v>8.5889129735840442</v>
      </c>
      <c r="E18" s="141">
        <f>D18-C18</f>
        <v>3.7879235243007514E-2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7.4184614699367923</v>
      </c>
      <c r="D20" s="108">
        <v>7.6981870185190449</v>
      </c>
      <c r="E20" s="140">
        <f>D20-C20</f>
        <v>0.27972554858225251</v>
      </c>
    </row>
    <row r="21" spans="2:12" ht="15" customHeight="1">
      <c r="B21" s="110" t="s">
        <v>107</v>
      </c>
      <c r="C21" s="111">
        <v>7.2670760398243495</v>
      </c>
      <c r="D21" s="111">
        <v>7.5725370672602814</v>
      </c>
      <c r="E21" s="141">
        <f>D21-C21</f>
        <v>0.30546102743593195</v>
      </c>
    </row>
    <row r="22" spans="2:12" ht="15" customHeight="1">
      <c r="B22" s="110" t="s">
        <v>108</v>
      </c>
      <c r="C22" s="111">
        <v>7.8381602663978249</v>
      </c>
      <c r="D22" s="111">
        <v>8.0924975794264817</v>
      </c>
      <c r="E22" s="141">
        <f>D22-C22</f>
        <v>0.25433731302865681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2.1512806485303626</v>
      </c>
      <c r="D24" s="108">
        <v>2.2485936706104375</v>
      </c>
      <c r="E24" s="140">
        <f>D24-C24</f>
        <v>9.7313022080074862E-2</v>
      </c>
    </row>
    <row r="25" spans="2:12" ht="15" customHeight="1">
      <c r="B25" s="110" t="s">
        <v>107</v>
      </c>
      <c r="C25" s="111">
        <v>2.1512806485303626</v>
      </c>
      <c r="D25" s="111">
        <v>2.2485936706104375</v>
      </c>
      <c r="E25" s="141">
        <f>D25-C25</f>
        <v>9.7313022080074862E-2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5"/>
  <sheetViews>
    <sheetView showGridLines="0" showRowColHeaders="0" zoomScaleNormal="100" workbookViewId="0">
      <selection activeCell="E31" sqref="E3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37</v>
      </c>
      <c r="C8" s="25">
        <v>462551</v>
      </c>
      <c r="D8" s="26">
        <f t="shared" ref="D8:D13" si="0">C8/C21-1</f>
        <v>-4.9910650097566012E-2</v>
      </c>
      <c r="E8" s="27">
        <v>164741</v>
      </c>
      <c r="F8" s="28">
        <f t="shared" ref="F8:F15" si="1">E8/E21-1</f>
        <v>-2.4987719204796366E-2</v>
      </c>
      <c r="G8" s="25">
        <v>134821</v>
      </c>
      <c r="H8" s="26">
        <f t="shared" ref="H8:H15" si="2">G8/G21-1</f>
        <v>-5.8038958135375296E-2</v>
      </c>
      <c r="I8" s="27">
        <v>67636</v>
      </c>
      <c r="J8" s="28">
        <f t="shared" ref="J8:J15" si="3">I8/I21-1</f>
        <v>-0.10106326422115897</v>
      </c>
      <c r="K8" s="25">
        <v>9830</v>
      </c>
      <c r="L8" s="26">
        <f t="shared" ref="L8:L15" si="4">K8/K21-1</f>
        <v>0.16579696394686905</v>
      </c>
    </row>
    <row r="9" spans="2:18">
      <c r="B9" s="24" t="s">
        <v>38</v>
      </c>
      <c r="C9" s="25">
        <v>436853</v>
      </c>
      <c r="D9" s="26">
        <f t="shared" si="0"/>
        <v>-0.10901785623234517</v>
      </c>
      <c r="E9" s="27">
        <v>154461</v>
      </c>
      <c r="F9" s="28">
        <f t="shared" si="1"/>
        <v>-0.13450256352786261</v>
      </c>
      <c r="G9" s="25">
        <v>128792</v>
      </c>
      <c r="H9" s="26">
        <f t="shared" si="2"/>
        <v>-9.4805349976455067E-2</v>
      </c>
      <c r="I9" s="27">
        <v>51624</v>
      </c>
      <c r="J9" s="28">
        <f t="shared" si="3"/>
        <v>-0.25581663543318434</v>
      </c>
      <c r="K9" s="25">
        <v>11750</v>
      </c>
      <c r="L9" s="26">
        <f t="shared" si="4"/>
        <v>-2.3762047191758007E-2</v>
      </c>
    </row>
    <row r="10" spans="2:18">
      <c r="B10" s="24" t="s">
        <v>39</v>
      </c>
      <c r="C10" s="25">
        <v>396036</v>
      </c>
      <c r="D10" s="26">
        <f t="shared" si="0"/>
        <v>3.1120877518661327E-2</v>
      </c>
      <c r="E10" s="27">
        <v>140102</v>
      </c>
      <c r="F10" s="28">
        <f t="shared" si="1"/>
        <v>-2.8549812284950349E-5</v>
      </c>
      <c r="G10" s="25">
        <v>114076</v>
      </c>
      <c r="H10" s="26">
        <f t="shared" si="2"/>
        <v>-2.118495001930587E-2</v>
      </c>
      <c r="I10" s="27">
        <v>56527</v>
      </c>
      <c r="J10" s="28">
        <f t="shared" si="3"/>
        <v>-4.0874574957275867E-3</v>
      </c>
      <c r="K10" s="25">
        <v>13644</v>
      </c>
      <c r="L10" s="26">
        <f t="shared" si="4"/>
        <v>0.13068699759675151</v>
      </c>
      <c r="N10" s="29"/>
      <c r="O10" s="29"/>
      <c r="P10" s="29"/>
    </row>
    <row r="11" spans="2:18">
      <c r="B11" s="24" t="s">
        <v>40</v>
      </c>
      <c r="C11" s="25">
        <v>353326</v>
      </c>
      <c r="D11" s="26">
        <f t="shared" si="0"/>
        <v>-1.355184544083976E-2</v>
      </c>
      <c r="E11" s="27">
        <v>130586</v>
      </c>
      <c r="F11" s="28">
        <f t="shared" si="1"/>
        <v>8.5808071056188151E-3</v>
      </c>
      <c r="G11" s="25">
        <v>96938</v>
      </c>
      <c r="H11" s="26">
        <f t="shared" si="2"/>
        <v>-5.0641961041631989E-2</v>
      </c>
      <c r="I11" s="27">
        <v>50701</v>
      </c>
      <c r="J11" s="28">
        <f t="shared" si="3"/>
        <v>-1.3599221789883265E-2</v>
      </c>
      <c r="K11" s="25">
        <v>13681</v>
      </c>
      <c r="L11" s="26">
        <f t="shared" si="4"/>
        <v>3.974768201854384E-2</v>
      </c>
    </row>
    <row r="12" spans="2:18">
      <c r="B12" s="24" t="s">
        <v>41</v>
      </c>
      <c r="C12" s="25">
        <v>411544</v>
      </c>
      <c r="D12" s="26">
        <f t="shared" si="0"/>
        <v>-0.13285952983466043</v>
      </c>
      <c r="E12" s="27">
        <v>153896</v>
      </c>
      <c r="F12" s="28">
        <f t="shared" si="1"/>
        <v>-0.10844364626480896</v>
      </c>
      <c r="G12" s="25">
        <v>117238</v>
      </c>
      <c r="H12" s="26">
        <f t="shared" si="2"/>
        <v>-0.16602289136914294</v>
      </c>
      <c r="I12" s="27">
        <v>56267</v>
      </c>
      <c r="J12" s="28">
        <f t="shared" si="3"/>
        <v>-9.4585244186982109E-2</v>
      </c>
      <c r="K12" s="25">
        <v>13849</v>
      </c>
      <c r="L12" s="26">
        <f t="shared" si="4"/>
        <v>9.9912636009848343E-2</v>
      </c>
    </row>
    <row r="13" spans="2:18">
      <c r="B13" s="24" t="s">
        <v>42</v>
      </c>
      <c r="C13" s="25">
        <v>437023</v>
      </c>
      <c r="D13" s="26">
        <f t="shared" si="0"/>
        <v>-3.7919814726757206E-2</v>
      </c>
      <c r="E13" s="27">
        <v>156264</v>
      </c>
      <c r="F13" s="28">
        <f t="shared" si="1"/>
        <v>-2.4891889699412806E-2</v>
      </c>
      <c r="G13" s="25">
        <v>125012</v>
      </c>
      <c r="H13" s="26">
        <f t="shared" si="2"/>
        <v>-4.7745277269957365E-2</v>
      </c>
      <c r="I13" s="27">
        <v>62122</v>
      </c>
      <c r="J13" s="28">
        <f t="shared" si="3"/>
        <v>-6.7349267355272691E-2</v>
      </c>
      <c r="K13" s="25">
        <v>14435</v>
      </c>
      <c r="L13" s="26">
        <f t="shared" si="4"/>
        <v>-9.464375313597595E-2</v>
      </c>
    </row>
    <row r="14" spans="2:18">
      <c r="B14" s="24" t="s">
        <v>43</v>
      </c>
      <c r="C14" s="25">
        <v>400833</v>
      </c>
      <c r="D14" s="26">
        <f>C14/C27-1</f>
        <v>-4.0217513630518953E-2</v>
      </c>
      <c r="E14" s="27">
        <v>140244</v>
      </c>
      <c r="F14" s="28">
        <f t="shared" si="1"/>
        <v>-3.6415104710602941E-2</v>
      </c>
      <c r="G14" s="25">
        <v>112745</v>
      </c>
      <c r="H14" s="26">
        <f t="shared" si="2"/>
        <v>-7.5481754817548152E-2</v>
      </c>
      <c r="I14" s="27">
        <v>55519</v>
      </c>
      <c r="J14" s="28">
        <f t="shared" si="3"/>
        <v>-2.0517977488444306E-2</v>
      </c>
      <c r="K14" s="25">
        <v>18077</v>
      </c>
      <c r="L14" s="26">
        <f t="shared" si="4"/>
        <v>0.31958537119497765</v>
      </c>
    </row>
    <row r="15" spans="2:18">
      <c r="B15" s="24" t="s">
        <v>44</v>
      </c>
      <c r="C15" s="25">
        <v>401065</v>
      </c>
      <c r="D15" s="26">
        <f t="shared" ref="D15" si="5">C15/C28-1</f>
        <v>4.0214233841684877E-2</v>
      </c>
      <c r="E15" s="27">
        <v>145640</v>
      </c>
      <c r="F15" s="28">
        <f t="shared" si="1"/>
        <v>7.9390489742677595E-2</v>
      </c>
      <c r="G15" s="25">
        <v>112481</v>
      </c>
      <c r="H15" s="26">
        <f t="shared" si="2"/>
        <v>-4.5881754177623191E-2</v>
      </c>
      <c r="I15" s="27">
        <v>56917</v>
      </c>
      <c r="J15" s="28">
        <f t="shared" si="3"/>
        <v>2.1445748537382014E-2</v>
      </c>
      <c r="K15" s="25">
        <v>14950</v>
      </c>
      <c r="L15" s="26">
        <f t="shared" si="4"/>
        <v>0.18575507614213205</v>
      </c>
    </row>
    <row r="16" spans="2:18" ht="25.5">
      <c r="B16" s="30" t="str">
        <f>actualizaciones!$A$2</f>
        <v>acum. agosto 2012</v>
      </c>
      <c r="C16" s="31">
        <v>3299231</v>
      </c>
      <c r="D16" s="32">
        <v>-4.4104021087924106E-2</v>
      </c>
      <c r="E16" s="33">
        <v>1185934</v>
      </c>
      <c r="F16" s="34">
        <v>-3.6099513227547675E-2</v>
      </c>
      <c r="G16" s="31">
        <v>942103</v>
      </c>
      <c r="H16" s="32">
        <v>-7.2514176577144207E-2</v>
      </c>
      <c r="I16" s="33">
        <v>457313</v>
      </c>
      <c r="J16" s="34">
        <v>-7.4126488583310057E-2</v>
      </c>
      <c r="K16" s="31">
        <v>110216</v>
      </c>
      <c r="L16" s="32">
        <v>9.629482269856271E-2</v>
      </c>
      <c r="O16" s="21"/>
      <c r="P16" s="21"/>
      <c r="Q16" s="21"/>
      <c r="R16" s="21"/>
    </row>
    <row r="17" spans="2:18" outlineLevel="1">
      <c r="B17" s="24" t="s">
        <v>33</v>
      </c>
      <c r="C17" s="25">
        <v>416333</v>
      </c>
      <c r="D17" s="26">
        <f t="shared" ref="D17:D28" si="6">C17/C30-1</f>
        <v>2.541285420489392E-2</v>
      </c>
      <c r="E17" s="27">
        <v>151945</v>
      </c>
      <c r="F17" s="28">
        <f t="shared" ref="F17:F28" si="7">E17/E30-1</f>
        <v>7.0910039186941498E-2</v>
      </c>
      <c r="G17" s="25">
        <v>117793</v>
      </c>
      <c r="H17" s="26">
        <f t="shared" ref="H17:H28" si="8">G17/G30-1</f>
        <v>2.3912451494314535E-3</v>
      </c>
      <c r="I17" s="27">
        <v>59100</v>
      </c>
      <c r="J17" s="28">
        <f t="shared" ref="J17:J28" si="9">I17/I30-1</f>
        <v>2.3784364335579511E-2</v>
      </c>
      <c r="K17" s="25">
        <v>12436</v>
      </c>
      <c r="L17" s="26">
        <f t="shared" ref="L17:L28" si="10">K17/K30-1</f>
        <v>-7.5252825698988723E-2</v>
      </c>
    </row>
    <row r="18" spans="2:18" outlineLevel="1">
      <c r="B18" s="24" t="s">
        <v>34</v>
      </c>
      <c r="C18" s="25">
        <v>412330</v>
      </c>
      <c r="D18" s="26">
        <f t="shared" si="6"/>
        <v>3.9559902077203724E-2</v>
      </c>
      <c r="E18" s="27">
        <v>144379</v>
      </c>
      <c r="F18" s="28">
        <f t="shared" si="7"/>
        <v>4.6679715818471745E-2</v>
      </c>
      <c r="G18" s="25">
        <v>123611</v>
      </c>
      <c r="H18" s="26">
        <f t="shared" si="8"/>
        <v>2.5289892337552411E-2</v>
      </c>
      <c r="I18" s="27">
        <v>57998</v>
      </c>
      <c r="J18" s="28">
        <f t="shared" si="9"/>
        <v>3.4533195390817228E-2</v>
      </c>
      <c r="K18" s="25">
        <v>15187</v>
      </c>
      <c r="L18" s="26">
        <f t="shared" si="10"/>
        <v>7.5631924633450254E-3</v>
      </c>
    </row>
    <row r="19" spans="2:18" outlineLevel="1">
      <c r="B19" s="24" t="s">
        <v>35</v>
      </c>
      <c r="C19" s="25">
        <v>458855</v>
      </c>
      <c r="D19" s="26">
        <f t="shared" si="6"/>
        <v>5.8227842262694063E-2</v>
      </c>
      <c r="E19" s="27">
        <v>169918</v>
      </c>
      <c r="F19" s="28">
        <f t="shared" si="7"/>
        <v>9.4007739011183533E-2</v>
      </c>
      <c r="G19" s="25">
        <v>137339</v>
      </c>
      <c r="H19" s="26">
        <f t="shared" si="8"/>
        <v>2.0455322247484808E-2</v>
      </c>
      <c r="I19" s="27">
        <v>59640</v>
      </c>
      <c r="J19" s="28">
        <f t="shared" si="9"/>
        <v>8.8182166511576954E-2</v>
      </c>
      <c r="K19" s="25">
        <v>13432</v>
      </c>
      <c r="L19" s="26">
        <f t="shared" si="10"/>
        <v>-3.2625135037810615E-2</v>
      </c>
    </row>
    <row r="20" spans="2:18" outlineLevel="1">
      <c r="B20" s="24" t="s">
        <v>36</v>
      </c>
      <c r="C20" s="25">
        <v>421231</v>
      </c>
      <c r="D20" s="26">
        <f t="shared" si="6"/>
        <v>0.15826855444313992</v>
      </c>
      <c r="E20" s="27">
        <v>150968</v>
      </c>
      <c r="F20" s="28">
        <f t="shared" si="7"/>
        <v>0.14045703493862138</v>
      </c>
      <c r="G20" s="25">
        <v>121257</v>
      </c>
      <c r="H20" s="26">
        <f t="shared" si="8"/>
        <v>0.17703530416719238</v>
      </c>
      <c r="I20" s="27">
        <v>57088</v>
      </c>
      <c r="J20" s="28">
        <f t="shared" si="9"/>
        <v>2.0905237933439347E-2</v>
      </c>
      <c r="K20" s="25">
        <v>13213</v>
      </c>
      <c r="L20" s="26">
        <f t="shared" si="10"/>
        <v>0.26367635807192036</v>
      </c>
    </row>
    <row r="21" spans="2:18" outlineLevel="1">
      <c r="B21" s="24" t="s">
        <v>37</v>
      </c>
      <c r="C21" s="25">
        <v>486850</v>
      </c>
      <c r="D21" s="26">
        <f t="shared" si="6"/>
        <v>4.6543622285564412E-2</v>
      </c>
      <c r="E21" s="27">
        <v>168963</v>
      </c>
      <c r="F21" s="28">
        <f t="shared" si="7"/>
        <v>2.250611217351306E-2</v>
      </c>
      <c r="G21" s="25">
        <v>143128</v>
      </c>
      <c r="H21" s="26">
        <f t="shared" si="8"/>
        <v>3.4311316664257907E-2</v>
      </c>
      <c r="I21" s="27">
        <v>75240</v>
      </c>
      <c r="J21" s="28">
        <f t="shared" si="9"/>
        <v>4.3348032282219728E-2</v>
      </c>
      <c r="K21" s="25">
        <v>8432</v>
      </c>
      <c r="L21" s="26">
        <f t="shared" si="10"/>
        <v>-0.13862498723056493</v>
      </c>
    </row>
    <row r="22" spans="2:18" outlineLevel="1">
      <c r="B22" s="24" t="s">
        <v>38</v>
      </c>
      <c r="C22" s="25">
        <v>490305</v>
      </c>
      <c r="D22" s="26">
        <f t="shared" si="6"/>
        <v>8.6526806113562227E-2</v>
      </c>
      <c r="E22" s="27">
        <v>178465</v>
      </c>
      <c r="F22" s="28">
        <f t="shared" si="7"/>
        <v>9.2390938416242685E-2</v>
      </c>
      <c r="G22" s="25">
        <v>142281</v>
      </c>
      <c r="H22" s="26">
        <f t="shared" si="8"/>
        <v>4.1542831207999731E-2</v>
      </c>
      <c r="I22" s="27">
        <v>69370</v>
      </c>
      <c r="J22" s="28">
        <f t="shared" si="9"/>
        <v>0.1180234338485342</v>
      </c>
      <c r="K22" s="25">
        <v>12036</v>
      </c>
      <c r="L22" s="26">
        <f t="shared" si="10"/>
        <v>0.13429459994345483</v>
      </c>
    </row>
    <row r="23" spans="2:18" outlineLevel="1">
      <c r="B23" s="24" t="s">
        <v>39</v>
      </c>
      <c r="C23" s="25">
        <v>384083</v>
      </c>
      <c r="D23" s="26">
        <f t="shared" si="6"/>
        <v>2.4377038643207172E-2</v>
      </c>
      <c r="E23" s="27">
        <v>140106</v>
      </c>
      <c r="F23" s="28">
        <f t="shared" si="7"/>
        <v>8.6960906770522151E-2</v>
      </c>
      <c r="G23" s="25">
        <v>116545</v>
      </c>
      <c r="H23" s="26">
        <f t="shared" si="8"/>
        <v>8.5239917683977318E-2</v>
      </c>
      <c r="I23" s="27">
        <v>56759</v>
      </c>
      <c r="J23" s="28">
        <f t="shared" si="9"/>
        <v>-0.12245087277168787</v>
      </c>
      <c r="K23" s="25">
        <v>12067</v>
      </c>
      <c r="L23" s="26">
        <f t="shared" si="10"/>
        <v>-4.849392840246014E-2</v>
      </c>
      <c r="N23" s="29"/>
      <c r="O23" s="29"/>
      <c r="P23" s="29"/>
    </row>
    <row r="24" spans="2:18" outlineLevel="1">
      <c r="B24" s="24" t="s">
        <v>40</v>
      </c>
      <c r="C24" s="25">
        <v>358180</v>
      </c>
      <c r="D24" s="26">
        <f t="shared" si="6"/>
        <v>-8.6272512641953902E-3</v>
      </c>
      <c r="E24" s="27">
        <v>129475</v>
      </c>
      <c r="F24" s="28">
        <f t="shared" si="7"/>
        <v>-2.2970291052603731E-2</v>
      </c>
      <c r="G24" s="25">
        <v>102109</v>
      </c>
      <c r="H24" s="26">
        <f t="shared" si="8"/>
        <v>4.2586254376646426E-3</v>
      </c>
      <c r="I24" s="27">
        <v>51400</v>
      </c>
      <c r="J24" s="28">
        <f t="shared" si="9"/>
        <v>-9.1936965585471042E-2</v>
      </c>
      <c r="K24" s="25">
        <v>13158</v>
      </c>
      <c r="L24" s="26">
        <f t="shared" si="10"/>
        <v>6.0530345772547678E-2</v>
      </c>
    </row>
    <row r="25" spans="2:18" outlineLevel="1">
      <c r="B25" s="24" t="s">
        <v>41</v>
      </c>
      <c r="C25" s="25">
        <v>474599</v>
      </c>
      <c r="D25" s="26">
        <f t="shared" si="6"/>
        <v>0.12318098019401291</v>
      </c>
      <c r="E25" s="27">
        <v>172615</v>
      </c>
      <c r="F25" s="28">
        <f t="shared" si="7"/>
        <v>0.10218950137602079</v>
      </c>
      <c r="G25" s="25">
        <v>140577</v>
      </c>
      <c r="H25" s="26">
        <f t="shared" si="8"/>
        <v>0.1159827573888399</v>
      </c>
      <c r="I25" s="27">
        <v>62145</v>
      </c>
      <c r="J25" s="28">
        <f t="shared" si="9"/>
        <v>3.9214046822742432E-2</v>
      </c>
      <c r="K25" s="25">
        <v>12591</v>
      </c>
      <c r="L25" s="26">
        <f t="shared" si="10"/>
        <v>-3.1758634378720174E-4</v>
      </c>
    </row>
    <row r="26" spans="2:18" outlineLevel="1">
      <c r="B26" s="24" t="s">
        <v>42</v>
      </c>
      <c r="C26" s="25">
        <v>454248</v>
      </c>
      <c r="D26" s="26">
        <f t="shared" si="6"/>
        <v>0.12337243205947157</v>
      </c>
      <c r="E26" s="27">
        <v>160253</v>
      </c>
      <c r="F26" s="28">
        <f t="shared" si="7"/>
        <v>0.14198063123089311</v>
      </c>
      <c r="G26" s="25">
        <v>131280</v>
      </c>
      <c r="H26" s="26">
        <f t="shared" si="8"/>
        <v>9.3835924611308297E-2</v>
      </c>
      <c r="I26" s="27">
        <v>66608</v>
      </c>
      <c r="J26" s="28">
        <f t="shared" si="9"/>
        <v>0.12437542201215401</v>
      </c>
      <c r="K26" s="25">
        <v>15944</v>
      </c>
      <c r="L26" s="26">
        <f t="shared" si="10"/>
        <v>9.4003019075065142E-2</v>
      </c>
    </row>
    <row r="27" spans="2:18" outlineLevel="1">
      <c r="B27" s="24" t="s">
        <v>43</v>
      </c>
      <c r="C27" s="25">
        <v>417629</v>
      </c>
      <c r="D27" s="26">
        <f>C27/C40-1</f>
        <v>0.13011064898375579</v>
      </c>
      <c r="E27" s="27">
        <v>145544</v>
      </c>
      <c r="F27" s="28">
        <f t="shared" si="7"/>
        <v>0.16046213093709882</v>
      </c>
      <c r="G27" s="25">
        <v>121950</v>
      </c>
      <c r="H27" s="26">
        <f t="shared" si="8"/>
        <v>0.11483892200241352</v>
      </c>
      <c r="I27" s="27">
        <v>56682</v>
      </c>
      <c r="J27" s="28">
        <f t="shared" si="9"/>
        <v>3.2665925777478177E-2</v>
      </c>
      <c r="K27" s="25">
        <v>13699</v>
      </c>
      <c r="L27" s="26">
        <f t="shared" si="10"/>
        <v>-0.18258845993197681</v>
      </c>
    </row>
    <row r="28" spans="2:18" outlineLevel="1">
      <c r="B28" s="24" t="s">
        <v>44</v>
      </c>
      <c r="C28" s="25">
        <v>385560</v>
      </c>
      <c r="D28" s="26">
        <f t="shared" si="6"/>
        <v>8.69355923157622E-3</v>
      </c>
      <c r="E28" s="27">
        <v>134928</v>
      </c>
      <c r="F28" s="28">
        <f t="shared" si="7"/>
        <v>2.5779818606171734E-2</v>
      </c>
      <c r="G28" s="25">
        <v>117890</v>
      </c>
      <c r="H28" s="26">
        <f t="shared" si="8"/>
        <v>4.3191944319023179E-3</v>
      </c>
      <c r="I28" s="27">
        <v>55722</v>
      </c>
      <c r="J28" s="28">
        <f t="shared" si="9"/>
        <v>-3.5283933518005517E-2</v>
      </c>
      <c r="K28" s="25">
        <v>12608</v>
      </c>
      <c r="L28" s="26">
        <f t="shared" si="10"/>
        <v>-4.3979375189566294E-2</v>
      </c>
    </row>
    <row r="29" spans="2:18" ht="15" customHeight="1">
      <c r="B29" s="35">
        <v>2011</v>
      </c>
      <c r="C29" s="36">
        <v>5160203</v>
      </c>
      <c r="D29" s="37">
        <f>C29/C42-1</f>
        <v>6.8072009231421982E-2</v>
      </c>
      <c r="E29" s="36">
        <v>1847559</v>
      </c>
      <c r="F29" s="37">
        <f>E29/E42-1</f>
        <v>7.9532885407226583E-2</v>
      </c>
      <c r="G29" s="36">
        <v>1515760</v>
      </c>
      <c r="H29" s="37">
        <f>G29/G42-1</f>
        <v>5.8131027973707283E-2</v>
      </c>
      <c r="I29" s="36">
        <v>727752</v>
      </c>
      <c r="J29" s="37">
        <f>I29/I42-1</f>
        <v>2.2629164980439764E-2</v>
      </c>
      <c r="K29" s="36">
        <v>154803</v>
      </c>
      <c r="L29" s="37">
        <f>K29/K42-1</f>
        <v>-4.2710028494793439E-3</v>
      </c>
      <c r="O29" s="21"/>
      <c r="P29" s="21"/>
      <c r="Q29" s="21"/>
      <c r="R29" s="21"/>
    </row>
    <row r="30" spans="2:18" hidden="1" outlineLevel="1">
      <c r="B30" s="24" t="s">
        <v>33</v>
      </c>
      <c r="C30" s="25">
        <v>406015</v>
      </c>
      <c r="D30" s="26">
        <f>C30/C43-1</f>
        <v>6.7008832719694489E-2</v>
      </c>
      <c r="E30" s="27">
        <v>141884</v>
      </c>
      <c r="F30" s="28">
        <f>E30/E43-1</f>
        <v>7.4284675898934616E-2</v>
      </c>
      <c r="G30" s="25">
        <v>117512</v>
      </c>
      <c r="H30" s="26">
        <f>G30/G43-1</f>
        <v>6.2802980970986244E-2</v>
      </c>
      <c r="I30" s="27">
        <v>57727</v>
      </c>
      <c r="J30" s="28">
        <f>I30/I43-1</f>
        <v>-8.4294348122650353E-2</v>
      </c>
      <c r="K30" s="25">
        <v>13448</v>
      </c>
      <c r="L30" s="26">
        <f>K30/K43-1</f>
        <v>2.7663151459575097E-2</v>
      </c>
    </row>
    <row r="31" spans="2:18" hidden="1" outlineLevel="1">
      <c r="B31" s="24" t="s">
        <v>34</v>
      </c>
      <c r="C31" s="25">
        <v>396639</v>
      </c>
      <c r="D31" s="26">
        <f t="shared" ref="D31:F81" si="11">C31/C44-1</f>
        <v>6.6801684767698877E-2</v>
      </c>
      <c r="E31" s="27">
        <v>137940</v>
      </c>
      <c r="F31" s="28">
        <f t="shared" si="11"/>
        <v>5.3725163665808484E-2</v>
      </c>
      <c r="G31" s="25">
        <v>120562</v>
      </c>
      <c r="H31" s="26">
        <f t="shared" ref="H31:H41" si="12">G31/G44-1</f>
        <v>0.13570594219827425</v>
      </c>
      <c r="I31" s="27">
        <v>56062</v>
      </c>
      <c r="J31" s="28">
        <f t="shared" ref="J31:J41" si="13">I31/I44-1</f>
        <v>-8.2124496545400993E-2</v>
      </c>
      <c r="K31" s="25">
        <v>15073</v>
      </c>
      <c r="L31" s="26">
        <f t="shared" ref="L31:L41" si="14">K31/K44-1</f>
        <v>7.7412437455325334E-2</v>
      </c>
    </row>
    <row r="32" spans="2:18" hidden="1" outlineLevel="1">
      <c r="B32" s="24" t="s">
        <v>35</v>
      </c>
      <c r="C32" s="25">
        <v>433607</v>
      </c>
      <c r="D32" s="26">
        <f t="shared" si="11"/>
        <v>7.0975693492495218E-2</v>
      </c>
      <c r="E32" s="27">
        <v>155317</v>
      </c>
      <c r="F32" s="28">
        <f t="shared" si="11"/>
        <v>6.8513600902599059E-2</v>
      </c>
      <c r="G32" s="25">
        <v>134586</v>
      </c>
      <c r="H32" s="26">
        <f t="shared" si="12"/>
        <v>0.10715695952615989</v>
      </c>
      <c r="I32" s="27">
        <v>54807</v>
      </c>
      <c r="J32" s="28">
        <f t="shared" si="13"/>
        <v>-6.4088114754098369E-2</v>
      </c>
      <c r="K32" s="25">
        <v>13885</v>
      </c>
      <c r="L32" s="26">
        <f t="shared" si="14"/>
        <v>8.4003435084706091E-2</v>
      </c>
    </row>
    <row r="33" spans="2:17" hidden="1" outlineLevel="1">
      <c r="B33" s="24" t="s">
        <v>36</v>
      </c>
      <c r="C33" s="25">
        <v>363673</v>
      </c>
      <c r="D33" s="26">
        <f t="shared" si="11"/>
        <v>2.6704195768659567E-2</v>
      </c>
      <c r="E33" s="27">
        <v>132375</v>
      </c>
      <c r="F33" s="28">
        <f t="shared" si="11"/>
        <v>6.244231309442605E-2</v>
      </c>
      <c r="G33" s="25">
        <v>103019</v>
      </c>
      <c r="H33" s="26">
        <f t="shared" si="12"/>
        <v>-1.918426414303942E-2</v>
      </c>
      <c r="I33" s="27">
        <v>55919</v>
      </c>
      <c r="J33" s="28">
        <f t="shared" si="13"/>
        <v>-2.0408520776399652E-2</v>
      </c>
      <c r="K33" s="25">
        <v>10456</v>
      </c>
      <c r="L33" s="26">
        <f t="shared" si="14"/>
        <v>-5.9965836554886298E-2</v>
      </c>
    </row>
    <row r="34" spans="2:17" hidden="1" outlineLevel="1">
      <c r="B34" s="24" t="s">
        <v>37</v>
      </c>
      <c r="C34" s="25">
        <v>465198</v>
      </c>
      <c r="D34" s="26">
        <f t="shared" si="11"/>
        <v>-5.5239406390156232E-3</v>
      </c>
      <c r="E34" s="27">
        <v>165244</v>
      </c>
      <c r="F34" s="28">
        <f t="shared" si="11"/>
        <v>-2.9460824621167614E-2</v>
      </c>
      <c r="G34" s="25">
        <v>138380</v>
      </c>
      <c r="H34" s="26">
        <f t="shared" si="12"/>
        <v>2.8083209509658147E-2</v>
      </c>
      <c r="I34" s="27">
        <v>72114</v>
      </c>
      <c r="J34" s="28">
        <f t="shared" si="13"/>
        <v>-0.17295716497505587</v>
      </c>
      <c r="K34" s="25">
        <v>9789</v>
      </c>
      <c r="L34" s="26">
        <f t="shared" si="14"/>
        <v>0.25871158544425876</v>
      </c>
    </row>
    <row r="35" spans="2:17" hidden="1" outlineLevel="1">
      <c r="B35" s="24" t="s">
        <v>38</v>
      </c>
      <c r="C35" s="25">
        <v>451259</v>
      </c>
      <c r="D35" s="26">
        <f t="shared" si="11"/>
        <v>3.9300314374877576E-2</v>
      </c>
      <c r="E35" s="27">
        <v>163371</v>
      </c>
      <c r="F35" s="28">
        <f t="shared" si="11"/>
        <v>7.2466717432975392E-2</v>
      </c>
      <c r="G35" s="25">
        <v>136606</v>
      </c>
      <c r="H35" s="26">
        <f t="shared" si="12"/>
        <v>6.2263314644748435E-2</v>
      </c>
      <c r="I35" s="27">
        <v>62047</v>
      </c>
      <c r="J35" s="28">
        <f t="shared" si="13"/>
        <v>-0.14973826294296599</v>
      </c>
      <c r="K35" s="25">
        <v>10611</v>
      </c>
      <c r="L35" s="26">
        <f t="shared" si="14"/>
        <v>-0.10756938603868793</v>
      </c>
    </row>
    <row r="36" spans="2:17" hidden="1" outlineLevel="1">
      <c r="B36" s="24" t="s">
        <v>39</v>
      </c>
      <c r="C36" s="25">
        <v>374943</v>
      </c>
      <c r="D36" s="26">
        <f t="shared" si="11"/>
        <v>7.1700518496075505E-2</v>
      </c>
      <c r="E36" s="27">
        <v>128897</v>
      </c>
      <c r="F36" s="28">
        <f t="shared" si="11"/>
        <v>6.1868239597320906E-2</v>
      </c>
      <c r="G36" s="25">
        <v>107391</v>
      </c>
      <c r="H36" s="26">
        <f t="shared" si="12"/>
        <v>6.1532530692129717E-2</v>
      </c>
      <c r="I36" s="27">
        <v>64679</v>
      </c>
      <c r="J36" s="28">
        <f t="shared" si="13"/>
        <v>4.2469860099284329E-2</v>
      </c>
      <c r="K36" s="25">
        <v>12682</v>
      </c>
      <c r="L36" s="26">
        <f t="shared" si="14"/>
        <v>-5.3333333333333011E-3</v>
      </c>
      <c r="N36" s="29"/>
      <c r="O36" s="29"/>
      <c r="P36" s="29"/>
    </row>
    <row r="37" spans="2:17" hidden="1" outlineLevel="1">
      <c r="B37" s="24" t="s">
        <v>40</v>
      </c>
      <c r="C37" s="25">
        <v>361297</v>
      </c>
      <c r="D37" s="26">
        <f t="shared" si="11"/>
        <v>3.1413702243550334E-2</v>
      </c>
      <c r="E37" s="27">
        <v>132519</v>
      </c>
      <c r="F37" s="28">
        <f t="shared" si="11"/>
        <v>6.9693667514227009E-2</v>
      </c>
      <c r="G37" s="25">
        <v>101676</v>
      </c>
      <c r="H37" s="26">
        <f t="shared" si="12"/>
        <v>1.1520324717960939E-2</v>
      </c>
      <c r="I37" s="27">
        <v>56604</v>
      </c>
      <c r="J37" s="28">
        <f t="shared" si="13"/>
        <v>8.6423492934657453E-3</v>
      </c>
      <c r="K37" s="25">
        <v>12407</v>
      </c>
      <c r="L37" s="26">
        <f t="shared" si="14"/>
        <v>-7.918955024491614E-2</v>
      </c>
    </row>
    <row r="38" spans="2:17" hidden="1" outlineLevel="1">
      <c r="B38" s="24" t="s">
        <v>41</v>
      </c>
      <c r="C38" s="25">
        <v>422549</v>
      </c>
      <c r="D38" s="26">
        <f t="shared" si="11"/>
        <v>9.8439404440409106E-3</v>
      </c>
      <c r="E38" s="27">
        <v>156611</v>
      </c>
      <c r="F38" s="28">
        <f t="shared" si="11"/>
        <v>9.4975074636257428E-2</v>
      </c>
      <c r="G38" s="25">
        <v>125967</v>
      </c>
      <c r="H38" s="26">
        <f t="shared" si="12"/>
        <v>1.8548915284662071E-2</v>
      </c>
      <c r="I38" s="27">
        <v>59800</v>
      </c>
      <c r="J38" s="28">
        <f t="shared" si="13"/>
        <v>-0.15080942913944906</v>
      </c>
      <c r="K38" s="25">
        <v>12595</v>
      </c>
      <c r="L38" s="26">
        <f t="shared" si="14"/>
        <v>-3.7005887300252338E-2</v>
      </c>
    </row>
    <row r="39" spans="2:17" hidden="1" outlineLevel="1">
      <c r="B39" s="24" t="s">
        <v>42</v>
      </c>
      <c r="C39" s="25">
        <v>404361</v>
      </c>
      <c r="D39" s="26">
        <f t="shared" si="11"/>
        <v>-1.2568741025816399E-2</v>
      </c>
      <c r="E39" s="27">
        <v>140329</v>
      </c>
      <c r="F39" s="28">
        <f t="shared" si="11"/>
        <v>3.8927675074590384E-2</v>
      </c>
      <c r="G39" s="25">
        <v>120018</v>
      </c>
      <c r="H39" s="26">
        <f t="shared" si="12"/>
        <v>-4.1397432927852029E-2</v>
      </c>
      <c r="I39" s="27">
        <v>59240</v>
      </c>
      <c r="J39" s="28">
        <f t="shared" si="13"/>
        <v>-9.1257727530718369E-2</v>
      </c>
      <c r="K39" s="25">
        <v>14574</v>
      </c>
      <c r="L39" s="26">
        <f t="shared" si="14"/>
        <v>-6.8932473008369022E-2</v>
      </c>
    </row>
    <row r="40" spans="2:17" hidden="1" outlineLevel="1">
      <c r="B40" s="24" t="s">
        <v>43</v>
      </c>
      <c r="C40" s="25">
        <v>369547</v>
      </c>
      <c r="D40" s="26">
        <f t="shared" si="11"/>
        <v>-4.1586484846284355E-2</v>
      </c>
      <c r="E40" s="27">
        <v>125419</v>
      </c>
      <c r="F40" s="28">
        <f t="shared" si="11"/>
        <v>-6.2582217172925114E-2</v>
      </c>
      <c r="G40" s="25">
        <v>109388</v>
      </c>
      <c r="H40" s="26">
        <f t="shared" si="12"/>
        <v>-4.6960218857272307E-2</v>
      </c>
      <c r="I40" s="27">
        <v>54889</v>
      </c>
      <c r="J40" s="28">
        <f t="shared" si="13"/>
        <v>-7.1534896309076723E-2</v>
      </c>
      <c r="K40" s="25">
        <v>16759</v>
      </c>
      <c r="L40" s="26">
        <f t="shared" si="14"/>
        <v>0.10460058001581851</v>
      </c>
    </row>
    <row r="41" spans="2:17" hidden="1" outlineLevel="1">
      <c r="B41" s="24" t="s">
        <v>44</v>
      </c>
      <c r="C41" s="25">
        <v>382237</v>
      </c>
      <c r="D41" s="26">
        <f t="shared" si="11"/>
        <v>3.9581855908386032E-3</v>
      </c>
      <c r="E41" s="27">
        <v>131537</v>
      </c>
      <c r="F41" s="28">
        <f t="shared" si="11"/>
        <v>-3.5256410256410242E-2</v>
      </c>
      <c r="G41" s="25">
        <v>117383</v>
      </c>
      <c r="H41" s="26">
        <f t="shared" si="12"/>
        <v>2.2963363195872777E-2</v>
      </c>
      <c r="I41" s="27">
        <v>57760</v>
      </c>
      <c r="J41" s="28">
        <f t="shared" si="13"/>
        <v>8.664009703691633E-4</v>
      </c>
      <c r="K41" s="25">
        <v>13188</v>
      </c>
      <c r="L41" s="26">
        <f t="shared" si="14"/>
        <v>-2.8150331613854052E-2</v>
      </c>
    </row>
    <row r="42" spans="2:17" collapsed="1">
      <c r="B42" s="38">
        <v>2010</v>
      </c>
      <c r="C42" s="39">
        <v>4831325</v>
      </c>
      <c r="D42" s="40">
        <f>C42/C55-1</f>
        <v>2.6242294141912259E-2</v>
      </c>
      <c r="E42" s="39">
        <v>1711443</v>
      </c>
      <c r="F42" s="40">
        <f>E42/E55-1</f>
        <v>3.7847681456564475E-2</v>
      </c>
      <c r="G42" s="39">
        <v>1432488</v>
      </c>
      <c r="H42" s="40">
        <f>G42/G55-1</f>
        <v>3.3093153690210819E-2</v>
      </c>
      <c r="I42" s="39">
        <v>711648</v>
      </c>
      <c r="J42" s="40">
        <f>I42/I55-1</f>
        <v>-7.6419928049711094E-2</v>
      </c>
      <c r="K42" s="39">
        <v>155467</v>
      </c>
      <c r="L42" s="40">
        <f>K42/K55-1</f>
        <v>7.0867314880191934E-3</v>
      </c>
    </row>
    <row r="43" spans="2:17" ht="15" hidden="1" customHeight="1" outlineLevel="1">
      <c r="B43" s="24" t="s">
        <v>33</v>
      </c>
      <c r="C43" s="25">
        <v>380517</v>
      </c>
      <c r="D43" s="26">
        <f t="shared" si="11"/>
        <v>-7.2369046545247118E-2</v>
      </c>
      <c r="E43" s="27">
        <v>132073</v>
      </c>
      <c r="F43" s="28">
        <f t="shared" si="11"/>
        <v>-6.8806757290315268E-2</v>
      </c>
      <c r="G43" s="25">
        <v>110568</v>
      </c>
      <c r="H43" s="26">
        <f t="shared" ref="H43:H81" si="15">G43/G56-1</f>
        <v>-6.6692552482083944E-2</v>
      </c>
      <c r="I43" s="27">
        <v>63041</v>
      </c>
      <c r="J43" s="28">
        <f t="shared" ref="J43:J81" si="16">I43/I56-1</f>
        <v>-9.4056275687638302E-2</v>
      </c>
      <c r="K43" s="25">
        <v>13086</v>
      </c>
      <c r="L43" s="26">
        <f t="shared" ref="L43:L81" si="17">K43/K56-1</f>
        <v>-0.18881725762459711</v>
      </c>
      <c r="N43" s="29"/>
      <c r="O43" s="29"/>
      <c r="P43" s="29"/>
    </row>
    <row r="44" spans="2:17" ht="15" hidden="1" customHeight="1" outlineLevel="1">
      <c r="B44" s="24" t="s">
        <v>34</v>
      </c>
      <c r="C44" s="25">
        <v>371802</v>
      </c>
      <c r="D44" s="26">
        <f t="shared" si="11"/>
        <v>-0.1388289248158614</v>
      </c>
      <c r="E44" s="27">
        <v>130907</v>
      </c>
      <c r="F44" s="28">
        <f t="shared" si="11"/>
        <v>-0.12197166849998664</v>
      </c>
      <c r="G44" s="25">
        <v>106156</v>
      </c>
      <c r="H44" s="26">
        <f t="shared" si="15"/>
        <v>-0.18952511833867769</v>
      </c>
      <c r="I44" s="27">
        <v>61078</v>
      </c>
      <c r="J44" s="28">
        <f t="shared" si="16"/>
        <v>-0.10979289035285889</v>
      </c>
      <c r="K44" s="25">
        <v>13990</v>
      </c>
      <c r="L44" s="26">
        <f t="shared" si="17"/>
        <v>-0.21593902370677576</v>
      </c>
      <c r="O44" s="29"/>
      <c r="P44" s="29"/>
      <c r="Q44" s="29"/>
    </row>
    <row r="45" spans="2:17" ht="15" hidden="1" customHeight="1" outlineLevel="1">
      <c r="B45" s="24" t="s">
        <v>35</v>
      </c>
      <c r="C45" s="25">
        <v>404871</v>
      </c>
      <c r="D45" s="26">
        <f t="shared" si="11"/>
        <v>-8.3705814324543937E-2</v>
      </c>
      <c r="E45" s="27">
        <v>145358</v>
      </c>
      <c r="F45" s="28">
        <f t="shared" si="11"/>
        <v>-9.402092955130481E-2</v>
      </c>
      <c r="G45" s="25">
        <v>121560</v>
      </c>
      <c r="H45" s="26">
        <f t="shared" si="15"/>
        <v>-6.9176225554007043E-2</v>
      </c>
      <c r="I45" s="27">
        <v>58560</v>
      </c>
      <c r="J45" s="28">
        <f t="shared" si="16"/>
        <v>-0.12160439197804007</v>
      </c>
      <c r="K45" s="25">
        <v>12809</v>
      </c>
      <c r="L45" s="26">
        <f t="shared" si="17"/>
        <v>-0.31524644499091203</v>
      </c>
    </row>
    <row r="46" spans="2:17" ht="15" hidden="1" customHeight="1" outlineLevel="1">
      <c r="B46" s="24" t="s">
        <v>36</v>
      </c>
      <c r="C46" s="25">
        <v>354214</v>
      </c>
      <c r="D46" s="26">
        <f t="shared" si="11"/>
        <v>-9.4912854949036563E-2</v>
      </c>
      <c r="E46" s="27">
        <v>124595</v>
      </c>
      <c r="F46" s="28">
        <f t="shared" si="11"/>
        <v>-9.3458963911525084E-2</v>
      </c>
      <c r="G46" s="25">
        <v>105034</v>
      </c>
      <c r="H46" s="26">
        <f t="shared" si="15"/>
        <v>-3.8475974257806467E-2</v>
      </c>
      <c r="I46" s="27">
        <v>57084</v>
      </c>
      <c r="J46" s="28">
        <f t="shared" si="16"/>
        <v>-0.18748576634024139</v>
      </c>
      <c r="K46" s="25">
        <v>11123</v>
      </c>
      <c r="L46" s="26">
        <f t="shared" si="17"/>
        <v>-0.2650323774283071</v>
      </c>
    </row>
    <row r="47" spans="2:17" ht="15" hidden="1" customHeight="1" outlineLevel="1">
      <c r="B47" s="24" t="s">
        <v>37</v>
      </c>
      <c r="C47" s="25">
        <v>467782</v>
      </c>
      <c r="D47" s="26">
        <f t="shared" si="11"/>
        <v>-0.12032194672458696</v>
      </c>
      <c r="E47" s="27">
        <v>170260</v>
      </c>
      <c r="F47" s="28">
        <f t="shared" si="11"/>
        <v>-9.4352067575186993E-2</v>
      </c>
      <c r="G47" s="25">
        <v>134600</v>
      </c>
      <c r="H47" s="26">
        <f t="shared" si="15"/>
        <v>-7.405496508788223E-2</v>
      </c>
      <c r="I47" s="27">
        <v>87195</v>
      </c>
      <c r="J47" s="28">
        <f t="shared" si="16"/>
        <v>-0.18687170113956397</v>
      </c>
      <c r="K47" s="25">
        <v>7777</v>
      </c>
      <c r="L47" s="26">
        <f t="shared" si="17"/>
        <v>-0.36813454663633405</v>
      </c>
    </row>
    <row r="48" spans="2:17" ht="15" hidden="1" customHeight="1" outlineLevel="1">
      <c r="B48" s="24" t="s">
        <v>38</v>
      </c>
      <c r="C48" s="25">
        <v>434195</v>
      </c>
      <c r="D48" s="26">
        <f t="shared" si="11"/>
        <v>-7.129030533126568E-2</v>
      </c>
      <c r="E48" s="27">
        <v>152332</v>
      </c>
      <c r="F48" s="28">
        <f t="shared" si="11"/>
        <v>-5.5440154272568876E-2</v>
      </c>
      <c r="G48" s="25">
        <v>128599</v>
      </c>
      <c r="H48" s="26">
        <f t="shared" si="15"/>
        <v>-3.1969347966818717E-2</v>
      </c>
      <c r="I48" s="27">
        <v>72974</v>
      </c>
      <c r="J48" s="28">
        <f t="shared" si="16"/>
        <v>-0.17509947549285587</v>
      </c>
      <c r="K48" s="25">
        <v>11890</v>
      </c>
      <c r="L48" s="26">
        <f t="shared" si="17"/>
        <v>-0.27220419905735449</v>
      </c>
      <c r="O48" s="21"/>
      <c r="P48" s="21"/>
      <c r="Q48" s="21"/>
    </row>
    <row r="49" spans="2:12" ht="15" hidden="1" customHeight="1" outlineLevel="1">
      <c r="B49" s="24" t="s">
        <v>39</v>
      </c>
      <c r="C49" s="25">
        <v>349858</v>
      </c>
      <c r="D49" s="26">
        <f t="shared" si="11"/>
        <v>-0.13063854424733679</v>
      </c>
      <c r="E49" s="27">
        <v>121387</v>
      </c>
      <c r="F49" s="28">
        <f t="shared" si="11"/>
        <v>-0.17064422019226166</v>
      </c>
      <c r="G49" s="25">
        <v>101166</v>
      </c>
      <c r="H49" s="26">
        <f t="shared" si="15"/>
        <v>-0.16294194060847766</v>
      </c>
      <c r="I49" s="27">
        <v>62044</v>
      </c>
      <c r="J49" s="28">
        <f t="shared" si="16"/>
        <v>-0.1513029204568771</v>
      </c>
      <c r="K49" s="25">
        <v>12750</v>
      </c>
      <c r="L49" s="26">
        <f t="shared" si="17"/>
        <v>-0.17422279792746109</v>
      </c>
    </row>
    <row r="50" spans="2:12" ht="15" hidden="1" customHeight="1" outlineLevel="1">
      <c r="B50" s="24" t="s">
        <v>40</v>
      </c>
      <c r="C50" s="25">
        <v>350293</v>
      </c>
      <c r="D50" s="26">
        <f t="shared" si="11"/>
        <v>-0.152212689231216</v>
      </c>
      <c r="E50" s="27">
        <v>123885</v>
      </c>
      <c r="F50" s="28">
        <f t="shared" si="11"/>
        <v>-0.19295788410800951</v>
      </c>
      <c r="G50" s="25">
        <v>100518</v>
      </c>
      <c r="H50" s="26">
        <f t="shared" si="15"/>
        <v>-0.11585891459231246</v>
      </c>
      <c r="I50" s="27">
        <v>56119</v>
      </c>
      <c r="J50" s="28">
        <f t="shared" si="16"/>
        <v>-0.2458340052679675</v>
      </c>
      <c r="K50" s="25">
        <v>13474</v>
      </c>
      <c r="L50" s="26">
        <f t="shared" si="17"/>
        <v>-0.22727533405975797</v>
      </c>
    </row>
    <row r="51" spans="2:12" ht="15" hidden="1" customHeight="1" outlineLevel="1">
      <c r="B51" s="24" t="s">
        <v>41</v>
      </c>
      <c r="C51" s="25">
        <v>418430</v>
      </c>
      <c r="D51" s="26">
        <f t="shared" si="11"/>
        <v>-1.4331682818470082E-2</v>
      </c>
      <c r="E51" s="27">
        <v>143027</v>
      </c>
      <c r="F51" s="28">
        <f t="shared" si="11"/>
        <v>-7.1385905909545411E-2</v>
      </c>
      <c r="G51" s="25">
        <v>123673</v>
      </c>
      <c r="H51" s="26">
        <f t="shared" si="15"/>
        <v>4.0475509414278799E-2</v>
      </c>
      <c r="I51" s="27">
        <v>70420</v>
      </c>
      <c r="J51" s="28">
        <f t="shared" si="16"/>
        <v>-8.3955563649608433E-2</v>
      </c>
      <c r="K51" s="25">
        <v>13079</v>
      </c>
      <c r="L51" s="26">
        <f t="shared" si="17"/>
        <v>-0.25657932132097994</v>
      </c>
    </row>
    <row r="52" spans="2:12" ht="15" hidden="1" customHeight="1" outlineLevel="1">
      <c r="B52" s="24" t="s">
        <v>42</v>
      </c>
      <c r="C52" s="25">
        <v>409508</v>
      </c>
      <c r="D52" s="26">
        <f t="shared" si="11"/>
        <v>-0.19401357652194617</v>
      </c>
      <c r="E52" s="27">
        <v>135071</v>
      </c>
      <c r="F52" s="28">
        <f t="shared" si="11"/>
        <v>-0.2637055934411574</v>
      </c>
      <c r="G52" s="25">
        <v>125201</v>
      </c>
      <c r="H52" s="26">
        <f t="shared" si="15"/>
        <v>-0.15002138507389728</v>
      </c>
      <c r="I52" s="27">
        <v>65189</v>
      </c>
      <c r="J52" s="28">
        <f t="shared" si="16"/>
        <v>-0.26371727393887368</v>
      </c>
      <c r="K52" s="25">
        <v>15653</v>
      </c>
      <c r="L52" s="26">
        <f t="shared" si="17"/>
        <v>-5.4256540390308694E-2</v>
      </c>
    </row>
    <row r="53" spans="2:12" ht="15" hidden="1" customHeight="1" outlineLevel="1">
      <c r="B53" s="24" t="s">
        <v>43</v>
      </c>
      <c r="C53" s="25">
        <v>385582</v>
      </c>
      <c r="D53" s="26">
        <f t="shared" si="11"/>
        <v>-0.16162881209259039</v>
      </c>
      <c r="E53" s="27">
        <v>133792</v>
      </c>
      <c r="F53" s="28">
        <f t="shared" si="11"/>
        <v>-0.20482128210919204</v>
      </c>
      <c r="G53" s="25">
        <v>114778</v>
      </c>
      <c r="H53" s="26">
        <f t="shared" si="15"/>
        <v>-0.16227775669284439</v>
      </c>
      <c r="I53" s="27">
        <v>59118</v>
      </c>
      <c r="J53" s="28">
        <f t="shared" si="16"/>
        <v>-0.13854807215923992</v>
      </c>
      <c r="K53" s="25">
        <v>15172</v>
      </c>
      <c r="L53" s="26">
        <f t="shared" si="17"/>
        <v>-0.21611986566778607</v>
      </c>
    </row>
    <row r="54" spans="2:12" ht="15" hidden="1" customHeight="1" outlineLevel="1">
      <c r="B54" s="24" t="s">
        <v>44</v>
      </c>
      <c r="C54" s="25">
        <v>380730</v>
      </c>
      <c r="D54" s="26">
        <f t="shared" si="11"/>
        <v>-7.081686992217151E-2</v>
      </c>
      <c r="E54" s="27">
        <v>136344</v>
      </c>
      <c r="F54" s="28">
        <f t="shared" si="11"/>
        <v>-7.3315616695325936E-2</v>
      </c>
      <c r="G54" s="25">
        <v>114748</v>
      </c>
      <c r="H54" s="26">
        <f t="shared" si="15"/>
        <v>-8.6466734071603102E-2</v>
      </c>
      <c r="I54" s="27">
        <v>57710</v>
      </c>
      <c r="J54" s="28">
        <f t="shared" si="16"/>
        <v>-0.12425263285683941</v>
      </c>
      <c r="K54" s="25">
        <v>13570</v>
      </c>
      <c r="L54" s="26">
        <f t="shared" si="17"/>
        <v>-0.20091861971499236</v>
      </c>
    </row>
    <row r="55" spans="2:12" collapsed="1">
      <c r="B55" s="38">
        <v>2009</v>
      </c>
      <c r="C55" s="39">
        <v>4707782</v>
      </c>
      <c r="D55" s="40">
        <f t="shared" si="11"/>
        <v>-0.11045141390545221</v>
      </c>
      <c r="E55" s="39">
        <v>1649031</v>
      </c>
      <c r="F55" s="40">
        <f t="shared" si="11"/>
        <v>-0.12786598265284532</v>
      </c>
      <c r="G55" s="39">
        <v>1386601</v>
      </c>
      <c r="H55" s="40">
        <f t="shared" si="15"/>
        <v>-9.4211475926005761E-2</v>
      </c>
      <c r="I55" s="39">
        <v>770532</v>
      </c>
      <c r="J55" s="40">
        <f t="shared" si="16"/>
        <v>-0.16088823451900369</v>
      </c>
      <c r="K55" s="39">
        <v>154373</v>
      </c>
      <c r="L55" s="40">
        <f t="shared" si="17"/>
        <v>-0.22743196308640867</v>
      </c>
    </row>
    <row r="56" spans="2:12" ht="15" hidden="1" customHeight="1" outlineLevel="1">
      <c r="B56" s="24" t="s">
        <v>33</v>
      </c>
      <c r="C56" s="25">
        <v>410203</v>
      </c>
      <c r="D56" s="26">
        <f t="shared" si="11"/>
        <v>-6.4181358592495297E-2</v>
      </c>
      <c r="E56" s="27">
        <v>141832</v>
      </c>
      <c r="F56" s="28">
        <f t="shared" si="11"/>
        <v>-5.1887107771702023E-2</v>
      </c>
      <c r="G56" s="25">
        <v>118469</v>
      </c>
      <c r="H56" s="26">
        <f t="shared" si="15"/>
        <v>-8.6831516795905506E-2</v>
      </c>
      <c r="I56" s="27">
        <v>69586</v>
      </c>
      <c r="J56" s="28">
        <f t="shared" si="16"/>
        <v>-0.11733218326652795</v>
      </c>
      <c r="K56" s="25">
        <v>16132</v>
      </c>
      <c r="L56" s="26">
        <f t="shared" si="17"/>
        <v>-4.5104770924588644E-2</v>
      </c>
    </row>
    <row r="57" spans="2:12" ht="15" hidden="1" customHeight="1" outlineLevel="1">
      <c r="B57" s="24" t="s">
        <v>34</v>
      </c>
      <c r="C57" s="25">
        <v>431740</v>
      </c>
      <c r="D57" s="26">
        <f t="shared" si="11"/>
        <v>-5.6367888444473602E-2</v>
      </c>
      <c r="E57" s="27">
        <v>149092</v>
      </c>
      <c r="F57" s="28">
        <f t="shared" si="11"/>
        <v>-0.10064182993919502</v>
      </c>
      <c r="G57" s="25">
        <v>130980</v>
      </c>
      <c r="H57" s="26">
        <f t="shared" si="15"/>
        <v>-5.6934639034388335E-3</v>
      </c>
      <c r="I57" s="27">
        <v>68611</v>
      </c>
      <c r="J57" s="28">
        <f t="shared" si="16"/>
        <v>-9.9096614932114857E-2</v>
      </c>
      <c r="K57" s="25">
        <v>17843</v>
      </c>
      <c r="L57" s="26">
        <f t="shared" si="17"/>
        <v>-5.6375271034956875E-2</v>
      </c>
    </row>
    <row r="58" spans="2:12" ht="15" hidden="1" customHeight="1" outlineLevel="1">
      <c r="B58" s="24" t="s">
        <v>35</v>
      </c>
      <c r="C58" s="25">
        <v>441857</v>
      </c>
      <c r="D58" s="26">
        <f t="shared" si="11"/>
        <v>-5.4131060229822059E-2</v>
      </c>
      <c r="E58" s="27">
        <v>160443</v>
      </c>
      <c r="F58" s="28">
        <f t="shared" si="11"/>
        <v>-6.0896591687299217E-2</v>
      </c>
      <c r="G58" s="25">
        <v>130594</v>
      </c>
      <c r="H58" s="26">
        <f t="shared" si="15"/>
        <v>-1.7691393498111996E-2</v>
      </c>
      <c r="I58" s="27">
        <v>66667</v>
      </c>
      <c r="J58" s="28">
        <f t="shared" si="16"/>
        <v>-0.15801106367930484</v>
      </c>
      <c r="K58" s="25">
        <v>18706</v>
      </c>
      <c r="L58" s="26">
        <f t="shared" si="17"/>
        <v>7.8404243053153522E-2</v>
      </c>
    </row>
    <row r="59" spans="2:12" ht="15" hidden="1" customHeight="1" outlineLevel="1">
      <c r="B59" s="24" t="s">
        <v>36</v>
      </c>
      <c r="C59" s="25">
        <v>391359</v>
      </c>
      <c r="D59" s="26">
        <f t="shared" si="11"/>
        <v>-4.4741254951926934E-2</v>
      </c>
      <c r="E59" s="27">
        <v>137440</v>
      </c>
      <c r="F59" s="28">
        <f t="shared" si="11"/>
        <v>-3.4648423507266157E-2</v>
      </c>
      <c r="G59" s="25">
        <v>109237</v>
      </c>
      <c r="H59" s="26">
        <f t="shared" si="15"/>
        <v>-6.2497725701393669E-3</v>
      </c>
      <c r="I59" s="27">
        <v>70256</v>
      </c>
      <c r="J59" s="28">
        <f t="shared" si="16"/>
        <v>-0.13965221650746995</v>
      </c>
      <c r="K59" s="25">
        <v>15134</v>
      </c>
      <c r="L59" s="26">
        <f t="shared" si="17"/>
        <v>7.6004265908282909E-2</v>
      </c>
    </row>
    <row r="60" spans="2:12" ht="13.5" hidden="1" customHeight="1" outlineLevel="1">
      <c r="B60" s="24" t="s">
        <v>37</v>
      </c>
      <c r="C60" s="25">
        <v>531765</v>
      </c>
      <c r="D60" s="26">
        <f t="shared" si="11"/>
        <v>6.0027393528467865E-3</v>
      </c>
      <c r="E60" s="27">
        <v>187998</v>
      </c>
      <c r="F60" s="28">
        <f t="shared" si="11"/>
        <v>1.26910936102822E-2</v>
      </c>
      <c r="G60" s="25">
        <v>145365</v>
      </c>
      <c r="H60" s="26">
        <f t="shared" si="15"/>
        <v>4.7388823241202305E-2</v>
      </c>
      <c r="I60" s="27">
        <v>107234</v>
      </c>
      <c r="J60" s="28">
        <f t="shared" si="16"/>
        <v>-6.2992057181304184E-2</v>
      </c>
      <c r="K60" s="25">
        <v>12308</v>
      </c>
      <c r="L60" s="26">
        <f t="shared" si="17"/>
        <v>0.23487508778970612</v>
      </c>
    </row>
    <row r="61" spans="2:12" ht="13.5" hidden="1" customHeight="1" outlineLevel="1">
      <c r="B61" s="24" t="s">
        <v>38</v>
      </c>
      <c r="C61" s="25">
        <v>467525</v>
      </c>
      <c r="D61" s="26">
        <f t="shared" si="11"/>
        <v>2.8873029458640342E-3</v>
      </c>
      <c r="E61" s="27">
        <v>161273</v>
      </c>
      <c r="F61" s="28">
        <f t="shared" si="11"/>
        <v>5.9506359196352943E-3</v>
      </c>
      <c r="G61" s="25">
        <v>132846</v>
      </c>
      <c r="H61" s="26">
        <f t="shared" si="15"/>
        <v>6.1799638729478801E-2</v>
      </c>
      <c r="I61" s="27">
        <v>88464</v>
      </c>
      <c r="J61" s="28">
        <f t="shared" si="16"/>
        <v>-0.11488203629960181</v>
      </c>
      <c r="K61" s="25">
        <v>16337</v>
      </c>
      <c r="L61" s="26">
        <f t="shared" si="17"/>
        <v>0.13767409470752079</v>
      </c>
    </row>
    <row r="62" spans="2:12" ht="15" hidden="1" customHeight="1" outlineLevel="1">
      <c r="B62" s="24" t="s">
        <v>39</v>
      </c>
      <c r="C62" s="25">
        <v>402431</v>
      </c>
      <c r="D62" s="26">
        <f t="shared" si="11"/>
        <v>-2.1998478673481037E-2</v>
      </c>
      <c r="E62" s="27">
        <v>146363</v>
      </c>
      <c r="F62" s="28">
        <f t="shared" si="11"/>
        <v>1.2850677480519934E-2</v>
      </c>
      <c r="G62" s="25">
        <v>120859</v>
      </c>
      <c r="H62" s="26">
        <f t="shared" si="15"/>
        <v>8.3237729896389778E-2</v>
      </c>
      <c r="I62" s="27">
        <v>73105</v>
      </c>
      <c r="J62" s="28">
        <f t="shared" si="16"/>
        <v>-0.11287876029948907</v>
      </c>
      <c r="K62" s="25">
        <v>15440</v>
      </c>
      <c r="L62" s="26">
        <f t="shared" si="17"/>
        <v>0.17227241667299364</v>
      </c>
    </row>
    <row r="63" spans="2:12" ht="15" hidden="1" customHeight="1" outlineLevel="1">
      <c r="B63" s="24" t="s">
        <v>40</v>
      </c>
      <c r="C63" s="25">
        <v>413185</v>
      </c>
      <c r="D63" s="26">
        <f t="shared" si="11"/>
        <v>0.20972440587551566</v>
      </c>
      <c r="E63" s="27">
        <v>153505</v>
      </c>
      <c r="F63" s="28">
        <f t="shared" si="11"/>
        <v>0.32186036098098647</v>
      </c>
      <c r="G63" s="25">
        <v>113690</v>
      </c>
      <c r="H63" s="26">
        <f t="shared" si="15"/>
        <v>0.16663759222583652</v>
      </c>
      <c r="I63" s="27">
        <v>74412</v>
      </c>
      <c r="J63" s="28">
        <f t="shared" si="16"/>
        <v>0.20277369195209083</v>
      </c>
      <c r="K63" s="25">
        <v>17437</v>
      </c>
      <c r="L63" s="26">
        <f t="shared" si="17"/>
        <v>0.18409615645796551</v>
      </c>
    </row>
    <row r="64" spans="2:12" ht="15" hidden="1" customHeight="1" outlineLevel="1">
      <c r="B64" s="24" t="s">
        <v>41</v>
      </c>
      <c r="C64" s="25">
        <v>424514</v>
      </c>
      <c r="D64" s="26">
        <f t="shared" si="11"/>
        <v>-3.1314106294082933E-2</v>
      </c>
      <c r="E64" s="27">
        <v>154022</v>
      </c>
      <c r="F64" s="28">
        <f t="shared" si="11"/>
        <v>-4.3288134119298549E-2</v>
      </c>
      <c r="G64" s="25">
        <v>118862</v>
      </c>
      <c r="H64" s="26">
        <f t="shared" si="15"/>
        <v>4.3509560514810364E-2</v>
      </c>
      <c r="I64" s="27">
        <v>76874</v>
      </c>
      <c r="J64" s="28">
        <f t="shared" si="16"/>
        <v>-4.4972296071756901E-2</v>
      </c>
      <c r="K64" s="25">
        <v>17593</v>
      </c>
      <c r="L64" s="26">
        <f t="shared" si="17"/>
        <v>0.13561838368190027</v>
      </c>
    </row>
    <row r="65" spans="2:14" ht="15" hidden="1" customHeight="1" outlineLevel="1">
      <c r="B65" s="24" t="s">
        <v>42</v>
      </c>
      <c r="C65" s="25">
        <v>508083</v>
      </c>
      <c r="D65" s="26">
        <f t="shared" si="11"/>
        <v>3.8962924489140738E-2</v>
      </c>
      <c r="E65" s="27">
        <v>183447</v>
      </c>
      <c r="F65" s="28">
        <f t="shared" si="11"/>
        <v>5.2170621332828571E-2</v>
      </c>
      <c r="G65" s="25">
        <v>147299</v>
      </c>
      <c r="H65" s="26">
        <f t="shared" si="15"/>
        <v>6.5538668537822087E-2</v>
      </c>
      <c r="I65" s="27">
        <v>88538</v>
      </c>
      <c r="J65" s="28">
        <f t="shared" si="16"/>
        <v>0.10897066559783553</v>
      </c>
      <c r="K65" s="25">
        <v>16551</v>
      </c>
      <c r="L65" s="26">
        <f t="shared" si="17"/>
        <v>-0.12916973587288227</v>
      </c>
    </row>
    <row r="66" spans="2:14" ht="15" hidden="1" customHeight="1" outlineLevel="1">
      <c r="B66" s="24" t="s">
        <v>43</v>
      </c>
      <c r="C66" s="25">
        <v>459918</v>
      </c>
      <c r="D66" s="26">
        <f t="shared" si="11"/>
        <v>8.5003986921011743E-2</v>
      </c>
      <c r="E66" s="27">
        <v>168254</v>
      </c>
      <c r="F66" s="28">
        <f t="shared" si="11"/>
        <v>0.11124026655923291</v>
      </c>
      <c r="G66" s="25">
        <v>137012</v>
      </c>
      <c r="H66" s="26">
        <f t="shared" si="15"/>
        <v>9.899735301195145E-2</v>
      </c>
      <c r="I66" s="27">
        <v>68626</v>
      </c>
      <c r="J66" s="28">
        <f t="shared" si="16"/>
        <v>6.2020732225855912E-3</v>
      </c>
      <c r="K66" s="25">
        <v>19355</v>
      </c>
      <c r="L66" s="26">
        <f t="shared" si="17"/>
        <v>0.27151491262646177</v>
      </c>
    </row>
    <row r="67" spans="2:14" ht="15" hidden="1" customHeight="1" outlineLevel="1">
      <c r="B67" s="24" t="s">
        <v>44</v>
      </c>
      <c r="C67" s="25">
        <v>409747</v>
      </c>
      <c r="D67" s="26">
        <f t="shared" si="11"/>
        <v>6.4378104075888398E-3</v>
      </c>
      <c r="E67" s="27">
        <v>147131</v>
      </c>
      <c r="F67" s="28">
        <f t="shared" si="11"/>
        <v>6.0652060939252461E-3</v>
      </c>
      <c r="G67" s="25">
        <v>125609</v>
      </c>
      <c r="H67" s="26">
        <f t="shared" si="15"/>
        <v>3.8176708818910665E-2</v>
      </c>
      <c r="I67" s="27">
        <v>65898</v>
      </c>
      <c r="J67" s="28">
        <f t="shared" si="16"/>
        <v>-6.3481053695019218E-3</v>
      </c>
      <c r="K67" s="25">
        <v>16982</v>
      </c>
      <c r="L67" s="26">
        <f t="shared" si="17"/>
        <v>0.17060729303095057</v>
      </c>
    </row>
    <row r="68" spans="2:14" collapsed="1">
      <c r="B68" s="38">
        <v>2008</v>
      </c>
      <c r="C68" s="39">
        <v>5292327</v>
      </c>
      <c r="D68" s="40">
        <f t="shared" si="11"/>
        <v>2.5655529758368267E-3</v>
      </c>
      <c r="E68" s="39">
        <v>1890800</v>
      </c>
      <c r="F68" s="40">
        <f t="shared" si="11"/>
        <v>1.2106957459176781E-2</v>
      </c>
      <c r="G68" s="39">
        <v>1530822</v>
      </c>
      <c r="H68" s="40">
        <f t="shared" si="15"/>
        <v>3.780039374562727E-2</v>
      </c>
      <c r="I68" s="39">
        <v>918271</v>
      </c>
      <c r="J68" s="40">
        <f t="shared" si="16"/>
        <v>-5.2693096088199387E-2</v>
      </c>
      <c r="K68" s="39">
        <v>199818</v>
      </c>
      <c r="L68" s="40">
        <f t="shared" si="17"/>
        <v>8.7948166498788449E-2</v>
      </c>
    </row>
    <row r="69" spans="2:14" ht="15" hidden="1" customHeight="1" outlineLevel="1">
      <c r="B69" s="24" t="s">
        <v>33</v>
      </c>
      <c r="C69" s="25">
        <v>438336</v>
      </c>
      <c r="D69" s="26">
        <f t="shared" si="11"/>
        <v>-3.96487545817239E-2</v>
      </c>
      <c r="E69" s="27">
        <v>149594</v>
      </c>
      <c r="F69" s="28">
        <f t="shared" si="11"/>
        <v>-6.4154295616488111E-2</v>
      </c>
      <c r="G69" s="25">
        <v>129734</v>
      </c>
      <c r="H69" s="26">
        <f t="shared" si="15"/>
        <v>-2.2218537555960816E-2</v>
      </c>
      <c r="I69" s="27">
        <v>78836</v>
      </c>
      <c r="J69" s="28">
        <f t="shared" si="16"/>
        <v>3.436241258511874E-2</v>
      </c>
      <c r="K69" s="25">
        <v>16894</v>
      </c>
      <c r="L69" s="26">
        <f t="shared" si="17"/>
        <v>3.8623804147601692E-3</v>
      </c>
    </row>
    <row r="70" spans="2:14" ht="15" hidden="1" customHeight="1" outlineLevel="1">
      <c r="B70" s="24" t="s">
        <v>34</v>
      </c>
      <c r="C70" s="25">
        <v>457530</v>
      </c>
      <c r="D70" s="26">
        <f t="shared" si="11"/>
        <v>5.778234000790694E-2</v>
      </c>
      <c r="E70" s="27">
        <v>165776</v>
      </c>
      <c r="F70" s="28">
        <f t="shared" si="11"/>
        <v>8.8654811001076972E-2</v>
      </c>
      <c r="G70" s="25">
        <v>131730</v>
      </c>
      <c r="H70" s="26">
        <f t="shared" si="15"/>
        <v>7.21000073247553E-2</v>
      </c>
      <c r="I70" s="27">
        <v>76158</v>
      </c>
      <c r="J70" s="28">
        <f t="shared" si="16"/>
        <v>3.5895482800364586E-2</v>
      </c>
      <c r="K70" s="25">
        <v>18909</v>
      </c>
      <c r="L70" s="26">
        <f t="shared" si="17"/>
        <v>4.5447006137004475E-2</v>
      </c>
    </row>
    <row r="71" spans="2:14" ht="15" hidden="1" customHeight="1" outlineLevel="1">
      <c r="B71" s="24" t="s">
        <v>35</v>
      </c>
      <c r="C71" s="25">
        <v>467144</v>
      </c>
      <c r="D71" s="26">
        <f t="shared" si="11"/>
        <v>-4.2374670725582431E-2</v>
      </c>
      <c r="E71" s="27">
        <v>170847</v>
      </c>
      <c r="F71" s="28">
        <f t="shared" si="11"/>
        <v>-3.4004104918551881E-2</v>
      </c>
      <c r="G71" s="25">
        <v>132946</v>
      </c>
      <c r="H71" s="26">
        <f t="shared" si="15"/>
        <v>-8.5439511302505378E-2</v>
      </c>
      <c r="I71" s="27">
        <v>79178</v>
      </c>
      <c r="J71" s="28">
        <f t="shared" si="16"/>
        <v>1.6699137211244608E-3</v>
      </c>
      <c r="K71" s="25">
        <v>17346</v>
      </c>
      <c r="L71" s="26">
        <f t="shared" si="17"/>
        <v>0.10266353060835298</v>
      </c>
    </row>
    <row r="72" spans="2:14" ht="15" hidden="1" customHeight="1" outlineLevel="1">
      <c r="B72" s="24" t="s">
        <v>36</v>
      </c>
      <c r="C72" s="25">
        <v>409689</v>
      </c>
      <c r="D72" s="26">
        <f t="shared" si="11"/>
        <v>-0.11690873113384459</v>
      </c>
      <c r="E72" s="27">
        <v>142373</v>
      </c>
      <c r="F72" s="28">
        <f t="shared" si="11"/>
        <v>-0.12996211195306773</v>
      </c>
      <c r="G72" s="25">
        <v>109924</v>
      </c>
      <c r="H72" s="26">
        <f t="shared" si="15"/>
        <v>-0.12626977187822908</v>
      </c>
      <c r="I72" s="27">
        <v>81660</v>
      </c>
      <c r="J72" s="28">
        <f t="shared" si="16"/>
        <v>-0.10450707314398511</v>
      </c>
      <c r="K72" s="25">
        <v>14065</v>
      </c>
      <c r="L72" s="26">
        <f t="shared" si="17"/>
        <v>-2.3467333194473361E-2</v>
      </c>
    </row>
    <row r="73" spans="2:14" ht="15" hidden="1" customHeight="1" outlineLevel="1">
      <c r="B73" s="24" t="s">
        <v>37</v>
      </c>
      <c r="C73" s="25">
        <v>528592</v>
      </c>
      <c r="D73" s="26">
        <f t="shared" si="11"/>
        <v>-8.2683081957001248E-3</v>
      </c>
      <c r="E73" s="27">
        <v>185642</v>
      </c>
      <c r="F73" s="28">
        <f t="shared" si="11"/>
        <v>1.8695640244738909E-2</v>
      </c>
      <c r="G73" s="25">
        <v>138788</v>
      </c>
      <c r="H73" s="26">
        <f t="shared" si="15"/>
        <v>-3.8484720422881646E-2</v>
      </c>
      <c r="I73" s="27">
        <v>114443</v>
      </c>
      <c r="J73" s="28">
        <f t="shared" si="16"/>
        <v>1.3406653738189389E-2</v>
      </c>
      <c r="K73" s="25">
        <v>9967</v>
      </c>
      <c r="L73" s="26">
        <f t="shared" si="17"/>
        <v>-0.1125456326239872</v>
      </c>
    </row>
    <row r="74" spans="2:14" ht="15" hidden="1" customHeight="1" outlineLevel="1">
      <c r="B74" s="24" t="s">
        <v>38</v>
      </c>
      <c r="C74" s="25">
        <v>466179</v>
      </c>
      <c r="D74" s="26">
        <f t="shared" si="11"/>
        <v>-4.1072023630761123E-2</v>
      </c>
      <c r="E74" s="27">
        <v>160319</v>
      </c>
      <c r="F74" s="28">
        <f t="shared" si="11"/>
        <v>-4.5686155457932975E-2</v>
      </c>
      <c r="G74" s="25">
        <v>125114</v>
      </c>
      <c r="H74" s="26">
        <f t="shared" si="15"/>
        <v>-2.0051067562698699E-2</v>
      </c>
      <c r="I74" s="27">
        <v>99946</v>
      </c>
      <c r="J74" s="28">
        <f t="shared" si="16"/>
        <v>-3.1343283582089598E-2</v>
      </c>
      <c r="K74" s="25">
        <v>14360</v>
      </c>
      <c r="L74" s="26">
        <f t="shared" si="17"/>
        <v>-2.6968423905678329E-2</v>
      </c>
    </row>
    <row r="75" spans="2:14" ht="15" hidden="1" customHeight="1" outlineLevel="1" thickBot="1">
      <c r="B75" s="24" t="s">
        <v>39</v>
      </c>
      <c r="C75" s="25">
        <v>411483</v>
      </c>
      <c r="D75" s="26">
        <f t="shared" si="11"/>
        <v>-3.2075724679442752E-2</v>
      </c>
      <c r="E75" s="27">
        <v>144506</v>
      </c>
      <c r="F75" s="28">
        <f t="shared" si="11"/>
        <v>-4.3272732087763721E-2</v>
      </c>
      <c r="G75" s="25">
        <v>111572</v>
      </c>
      <c r="H75" s="26">
        <f t="shared" si="15"/>
        <v>-2.6031391308902307E-2</v>
      </c>
      <c r="I75" s="27">
        <v>82407</v>
      </c>
      <c r="J75" s="28">
        <f t="shared" si="16"/>
        <v>2.8737282316958934E-2</v>
      </c>
      <c r="K75" s="25">
        <v>13171</v>
      </c>
      <c r="L75" s="26">
        <f t="shared" si="17"/>
        <v>-0.1635867149298279</v>
      </c>
    </row>
    <row r="76" spans="2:14" ht="16.5" hidden="1" customHeight="1" outlineLevel="1" thickBot="1">
      <c r="B76" s="24" t="s">
        <v>40</v>
      </c>
      <c r="C76" s="25">
        <v>341553</v>
      </c>
      <c r="D76" s="26">
        <f t="shared" si="11"/>
        <v>-9.2574880844212726E-2</v>
      </c>
      <c r="E76" s="27">
        <v>116128</v>
      </c>
      <c r="F76" s="28">
        <f t="shared" si="11"/>
        <v>-0.12235674662555363</v>
      </c>
      <c r="G76" s="25">
        <v>97451</v>
      </c>
      <c r="H76" s="26">
        <f t="shared" si="15"/>
        <v>-5.3726792511458066E-2</v>
      </c>
      <c r="I76" s="27">
        <v>61867</v>
      </c>
      <c r="J76" s="28">
        <f t="shared" si="16"/>
        <v>-0.10985295387183103</v>
      </c>
      <c r="K76" s="25">
        <v>14726</v>
      </c>
      <c r="L76" s="26">
        <f t="shared" si="17"/>
        <v>-1.6948003525184552E-3</v>
      </c>
      <c r="N76" s="41" t="s">
        <v>45</v>
      </c>
    </row>
    <row r="77" spans="2:14" ht="15" hidden="1" customHeight="1" outlineLevel="1">
      <c r="B77" s="24" t="s">
        <v>41</v>
      </c>
      <c r="C77" s="25">
        <v>438237</v>
      </c>
      <c r="D77" s="26">
        <f t="shared" si="11"/>
        <v>-8.0464135463768294E-2</v>
      </c>
      <c r="E77" s="27">
        <v>160991</v>
      </c>
      <c r="F77" s="28">
        <f t="shared" si="11"/>
        <v>-7.4987646660001572E-2</v>
      </c>
      <c r="G77" s="25">
        <v>113906</v>
      </c>
      <c r="H77" s="26">
        <f t="shared" si="15"/>
        <v>-0.14106460150965594</v>
      </c>
      <c r="I77" s="27">
        <v>80494</v>
      </c>
      <c r="J77" s="28">
        <f t="shared" si="16"/>
        <v>-5.4646669876801335E-2</v>
      </c>
      <c r="K77" s="25">
        <v>15492</v>
      </c>
      <c r="L77" s="26">
        <f t="shared" si="17"/>
        <v>0.11863672467326158</v>
      </c>
    </row>
    <row r="78" spans="2:14" ht="15" hidden="1" customHeight="1" outlineLevel="1">
      <c r="B78" s="24" t="s">
        <v>42</v>
      </c>
      <c r="C78" s="25">
        <v>489029</v>
      </c>
      <c r="D78" s="26">
        <f t="shared" si="11"/>
        <v>4.1072006403596983E-2</v>
      </c>
      <c r="E78" s="27">
        <v>174351</v>
      </c>
      <c r="F78" s="28">
        <f t="shared" si="11"/>
        <v>3.9356419412336363E-2</v>
      </c>
      <c r="G78" s="25">
        <v>138239</v>
      </c>
      <c r="H78" s="26">
        <f t="shared" si="15"/>
        <v>2.4425127646487743E-2</v>
      </c>
      <c r="I78" s="27">
        <v>79838</v>
      </c>
      <c r="J78" s="28">
        <f t="shared" si="16"/>
        <v>1.7446380099147341E-2</v>
      </c>
      <c r="K78" s="25">
        <v>19006</v>
      </c>
      <c r="L78" s="26">
        <f t="shared" si="17"/>
        <v>9.0481381605370448E-2</v>
      </c>
    </row>
    <row r="79" spans="2:14" ht="15" hidden="1" customHeight="1" outlineLevel="1">
      <c r="B79" s="24" t="s">
        <v>43</v>
      </c>
      <c r="C79" s="25">
        <v>423886</v>
      </c>
      <c r="D79" s="26">
        <f t="shared" si="11"/>
        <v>5.3911999867177762E-3</v>
      </c>
      <c r="E79" s="27">
        <v>151411</v>
      </c>
      <c r="F79" s="28">
        <f t="shared" si="11"/>
        <v>4.4180569836478334E-3</v>
      </c>
      <c r="G79" s="25">
        <v>124670</v>
      </c>
      <c r="H79" s="26">
        <f t="shared" si="15"/>
        <v>4.8625188200758673E-2</v>
      </c>
      <c r="I79" s="27">
        <v>68203</v>
      </c>
      <c r="J79" s="28">
        <f t="shared" si="16"/>
        <v>-3.6667184564753708E-2</v>
      </c>
      <c r="K79" s="25">
        <v>15222</v>
      </c>
      <c r="L79" s="26">
        <f t="shared" si="17"/>
        <v>-2.9951567677797608E-2</v>
      </c>
    </row>
    <row r="80" spans="2:14" ht="15" hidden="1" customHeight="1" outlineLevel="1">
      <c r="B80" s="24" t="s">
        <v>44</v>
      </c>
      <c r="C80" s="25">
        <v>407126</v>
      </c>
      <c r="D80" s="26">
        <f t="shared" si="11"/>
        <v>-3.4573850028218667E-2</v>
      </c>
      <c r="E80" s="27">
        <v>146244</v>
      </c>
      <c r="F80" s="28">
        <f t="shared" si="11"/>
        <v>-4.2078235124584085E-2</v>
      </c>
      <c r="G80" s="25">
        <v>120990</v>
      </c>
      <c r="H80" s="26">
        <f t="shared" si="15"/>
        <v>-6.7686901844745462E-2</v>
      </c>
      <c r="I80" s="27">
        <v>66319</v>
      </c>
      <c r="J80" s="28">
        <f t="shared" si="16"/>
        <v>-6.6302005635665573E-4</v>
      </c>
      <c r="K80" s="25">
        <v>14507</v>
      </c>
      <c r="L80" s="26">
        <f t="shared" si="17"/>
        <v>1.6893312771624869E-2</v>
      </c>
    </row>
    <row r="81" spans="2:12" collapsed="1">
      <c r="B81" s="38">
        <v>2007</v>
      </c>
      <c r="C81" s="39">
        <v>5278784</v>
      </c>
      <c r="D81" s="40">
        <f t="shared" si="11"/>
        <v>-3.1595778619496917E-2</v>
      </c>
      <c r="E81" s="39">
        <v>1868182</v>
      </c>
      <c r="F81" s="40">
        <f t="shared" si="11"/>
        <v>-3.2741212548908383E-2</v>
      </c>
      <c r="G81" s="39">
        <v>1475064</v>
      </c>
      <c r="H81" s="40">
        <f t="shared" si="15"/>
        <v>-3.7480513904377344E-2</v>
      </c>
      <c r="I81" s="39">
        <v>969349</v>
      </c>
      <c r="J81" s="40">
        <f t="shared" si="16"/>
        <v>-1.7351839799851221E-2</v>
      </c>
      <c r="K81" s="39">
        <v>183665</v>
      </c>
      <c r="L81" s="40">
        <f t="shared" si="17"/>
        <v>4.8803707330951074E-3</v>
      </c>
    </row>
    <row r="82" spans="2:12" ht="15" hidden="1" customHeight="1" outlineLevel="1">
      <c r="B82" s="24" t="s">
        <v>33</v>
      </c>
      <c r="C82" s="25">
        <v>456433</v>
      </c>
      <c r="D82" s="25"/>
      <c r="E82" s="27">
        <v>159849</v>
      </c>
      <c r="F82" s="28"/>
      <c r="G82" s="25">
        <v>132682</v>
      </c>
      <c r="H82" s="25"/>
      <c r="I82" s="27">
        <v>76217</v>
      </c>
      <c r="J82" s="28"/>
      <c r="K82" s="25">
        <v>16829</v>
      </c>
      <c r="L82" s="25"/>
    </row>
    <row r="83" spans="2:12" ht="15" hidden="1" customHeight="1" outlineLevel="1">
      <c r="B83" s="24" t="s">
        <v>34</v>
      </c>
      <c r="C83" s="25">
        <v>432537</v>
      </c>
      <c r="D83" s="25"/>
      <c r="E83" s="27">
        <v>152276</v>
      </c>
      <c r="F83" s="28"/>
      <c r="G83" s="25">
        <v>122871</v>
      </c>
      <c r="H83" s="25"/>
      <c r="I83" s="27">
        <v>73519</v>
      </c>
      <c r="J83" s="28"/>
      <c r="K83" s="25">
        <v>18087</v>
      </c>
      <c r="L83" s="25"/>
    </row>
    <row r="84" spans="2:12" ht="15" hidden="1" customHeight="1" outlineLevel="1">
      <c r="B84" s="24" t="s">
        <v>35</v>
      </c>
      <c r="C84" s="25">
        <v>487815</v>
      </c>
      <c r="D84" s="25"/>
      <c r="E84" s="27">
        <v>176861</v>
      </c>
      <c r="F84" s="28"/>
      <c r="G84" s="25">
        <v>145366</v>
      </c>
      <c r="H84" s="25"/>
      <c r="I84" s="27">
        <v>79046</v>
      </c>
      <c r="J84" s="28"/>
      <c r="K84" s="25">
        <v>15731</v>
      </c>
      <c r="L84" s="25"/>
    </row>
    <row r="85" spans="2:12" ht="15" hidden="1" customHeight="1" outlineLevel="1">
      <c r="B85" s="24" t="s">
        <v>36</v>
      </c>
      <c r="C85" s="25">
        <v>463926</v>
      </c>
      <c r="D85" s="25"/>
      <c r="E85" s="27">
        <v>163640</v>
      </c>
      <c r="F85" s="28"/>
      <c r="G85" s="25">
        <v>125810</v>
      </c>
      <c r="H85" s="25"/>
      <c r="I85" s="27">
        <v>91190</v>
      </c>
      <c r="J85" s="28"/>
      <c r="K85" s="25">
        <v>14403</v>
      </c>
      <c r="L85" s="25"/>
    </row>
    <row r="86" spans="2:12" ht="15" hidden="1" customHeight="1" outlineLevel="1">
      <c r="B86" s="24" t="s">
        <v>37</v>
      </c>
      <c r="C86" s="25">
        <v>532999</v>
      </c>
      <c r="D86" s="25"/>
      <c r="E86" s="27">
        <v>182235</v>
      </c>
      <c r="F86" s="28"/>
      <c r="G86" s="25">
        <v>144343</v>
      </c>
      <c r="H86" s="25"/>
      <c r="I86" s="27">
        <v>112929</v>
      </c>
      <c r="J86" s="28"/>
      <c r="K86" s="25">
        <v>11231</v>
      </c>
      <c r="L86" s="25"/>
    </row>
    <row r="87" spans="2:12" ht="15" hidden="1" customHeight="1" outlineLevel="1">
      <c r="B87" s="24" t="s">
        <v>38</v>
      </c>
      <c r="C87" s="25">
        <v>486146</v>
      </c>
      <c r="D87" s="25"/>
      <c r="E87" s="27">
        <v>167994</v>
      </c>
      <c r="F87" s="28"/>
      <c r="G87" s="25">
        <v>127674</v>
      </c>
      <c r="H87" s="25"/>
      <c r="I87" s="27">
        <v>103180</v>
      </c>
      <c r="J87" s="28"/>
      <c r="K87" s="25">
        <v>14758</v>
      </c>
      <c r="L87" s="25"/>
    </row>
    <row r="88" spans="2:12" ht="15" hidden="1" customHeight="1" outlineLevel="1">
      <c r="B88" s="24" t="s">
        <v>39</v>
      </c>
      <c r="C88" s="25">
        <v>425119</v>
      </c>
      <c r="D88" s="25"/>
      <c r="E88" s="27">
        <v>151042</v>
      </c>
      <c r="F88" s="28"/>
      <c r="G88" s="25">
        <v>114554</v>
      </c>
      <c r="H88" s="25"/>
      <c r="I88" s="27">
        <v>80105</v>
      </c>
      <c r="J88" s="28"/>
      <c r="K88" s="25">
        <v>15747</v>
      </c>
      <c r="L88" s="25"/>
    </row>
    <row r="89" spans="2:12" ht="15" hidden="1" customHeight="1" outlineLevel="1">
      <c r="B89" s="24" t="s">
        <v>40</v>
      </c>
      <c r="C89" s="25">
        <v>376398</v>
      </c>
      <c r="D89" s="25"/>
      <c r="E89" s="27">
        <v>132318</v>
      </c>
      <c r="F89" s="28"/>
      <c r="G89" s="25">
        <v>102984</v>
      </c>
      <c r="H89" s="25"/>
      <c r="I89" s="27">
        <v>69502</v>
      </c>
      <c r="J89" s="28"/>
      <c r="K89" s="25">
        <v>14751</v>
      </c>
      <c r="L89" s="25"/>
    </row>
    <row r="90" spans="2:12" ht="15" hidden="1" customHeight="1" outlineLevel="1">
      <c r="B90" s="24" t="s">
        <v>41</v>
      </c>
      <c r="C90" s="25">
        <v>476585</v>
      </c>
      <c r="D90" s="25"/>
      <c r="E90" s="27">
        <v>174042</v>
      </c>
      <c r="F90" s="28"/>
      <c r="G90" s="25">
        <v>132613</v>
      </c>
      <c r="H90" s="25"/>
      <c r="I90" s="27">
        <v>85147</v>
      </c>
      <c r="J90" s="28"/>
      <c r="K90" s="25">
        <v>13849</v>
      </c>
      <c r="L90" s="25"/>
    </row>
    <row r="91" spans="2:12" ht="15" hidden="1" customHeight="1" outlineLevel="1">
      <c r="B91" s="24" t="s">
        <v>42</v>
      </c>
      <c r="C91" s="25">
        <v>469736</v>
      </c>
      <c r="D91" s="25"/>
      <c r="E91" s="27">
        <v>167749</v>
      </c>
      <c r="F91" s="28"/>
      <c r="G91" s="25">
        <v>134943</v>
      </c>
      <c r="H91" s="25"/>
      <c r="I91" s="27">
        <v>78469</v>
      </c>
      <c r="J91" s="28"/>
      <c r="K91" s="25">
        <v>17429</v>
      </c>
      <c r="L91" s="25"/>
    </row>
    <row r="92" spans="2:12" ht="15" hidden="1" customHeight="1" outlineLevel="1">
      <c r="B92" s="24" t="s">
        <v>43</v>
      </c>
      <c r="C92" s="25">
        <v>421613</v>
      </c>
      <c r="D92" s="25"/>
      <c r="E92" s="27">
        <v>150745</v>
      </c>
      <c r="F92" s="28"/>
      <c r="G92" s="25">
        <v>118889</v>
      </c>
      <c r="H92" s="25"/>
      <c r="I92" s="27">
        <v>70799</v>
      </c>
      <c r="J92" s="28"/>
      <c r="K92" s="25">
        <v>15692</v>
      </c>
      <c r="L92" s="25"/>
    </row>
    <row r="93" spans="2:12" ht="15" hidden="1" customHeight="1" outlineLevel="1">
      <c r="B93" s="24" t="s">
        <v>44</v>
      </c>
      <c r="C93" s="25">
        <v>421706</v>
      </c>
      <c r="D93" s="25"/>
      <c r="E93" s="27">
        <v>152668</v>
      </c>
      <c r="F93" s="28"/>
      <c r="G93" s="25">
        <v>129774</v>
      </c>
      <c r="H93" s="25"/>
      <c r="I93" s="27">
        <v>66363</v>
      </c>
      <c r="J93" s="28"/>
      <c r="K93" s="25">
        <v>14266</v>
      </c>
      <c r="L93" s="25"/>
    </row>
    <row r="94" spans="2:12" collapsed="1">
      <c r="B94" s="38">
        <v>2006</v>
      </c>
      <c r="C94" s="39">
        <v>5451013</v>
      </c>
      <c r="D94" s="39"/>
      <c r="E94" s="39">
        <v>1931419</v>
      </c>
      <c r="F94" s="40"/>
      <c r="G94" s="39">
        <v>1532503</v>
      </c>
      <c r="H94" s="39"/>
      <c r="I94" s="39">
        <v>986466</v>
      </c>
      <c r="J94" s="40"/>
      <c r="K94" s="39">
        <v>182773</v>
      </c>
      <c r="L94" s="39"/>
    </row>
    <row r="95" spans="2:12" ht="15" customHeight="1">
      <c r="B95" s="42" t="s">
        <v>46</v>
      </c>
      <c r="C95" s="42"/>
      <c r="D95" s="42"/>
      <c r="E95" s="42"/>
      <c r="F95" s="42"/>
      <c r="G95" s="42"/>
      <c r="H95" s="42"/>
      <c r="I95" s="43"/>
      <c r="J95" s="43"/>
      <c r="K95" s="43"/>
      <c r="L95" s="43"/>
    </row>
  </sheetData>
  <mergeCells count="7">
    <mergeCell ref="B95:H95"/>
    <mergeCell ref="B5:L5"/>
    <mergeCell ref="C6:D6"/>
    <mergeCell ref="E6:F6"/>
    <mergeCell ref="G6:H6"/>
    <mergeCell ref="I6:J6"/>
    <mergeCell ref="K6:L6"/>
  </mergeCells>
  <hyperlinks>
    <hyperlink ref="N7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agosto 2011</v>
      </c>
      <c r="D6" s="47" t="str">
        <f>actualizaciones!$A$2</f>
        <v>acum. agosto 2012</v>
      </c>
      <c r="E6" s="69" t="s">
        <v>112</v>
      </c>
      <c r="G6" s="67" t="s">
        <v>63</v>
      </c>
      <c r="H6" s="47" t="str">
        <f>actualizaciones!$A$3</f>
        <v>acum. agosto 2011</v>
      </c>
      <c r="I6" s="47" t="str">
        <f>actualizaciones!$A$2</f>
        <v>acum. agosto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8.3209032559054386</v>
      </c>
      <c r="D8" s="143">
        <v>8.2958149441705871</v>
      </c>
      <c r="E8" s="144">
        <f>(D8-C8)</f>
        <v>-2.5088311734851487E-2</v>
      </c>
      <c r="G8" s="70" t="s">
        <v>113</v>
      </c>
      <c r="H8" s="143">
        <v>8.4607791210522176</v>
      </c>
      <c r="I8" s="143">
        <v>8.4968161655360408</v>
      </c>
      <c r="J8" s="144">
        <f>(I8-H8)</f>
        <v>3.6037044483823166E-2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8.0245769095931223</v>
      </c>
      <c r="D10" s="146">
        <v>7.9587517340715941</v>
      </c>
      <c r="E10" s="147">
        <f>(D10-C10)</f>
        <v>-6.5825175521528223E-2</v>
      </c>
      <c r="G10" s="72" t="s">
        <v>67</v>
      </c>
      <c r="H10" s="146">
        <v>8.35753859791682</v>
      </c>
      <c r="I10" s="146">
        <v>8.4002973861324151</v>
      </c>
      <c r="J10" s="147">
        <f>(I10-H10)</f>
        <v>4.2758788215595089E-2</v>
      </c>
    </row>
    <row r="11" spans="2:10">
      <c r="B11" s="75" t="s">
        <v>68</v>
      </c>
      <c r="C11" s="148">
        <v>7.4604969574036515</v>
      </c>
      <c r="D11" s="148">
        <v>7.6247742187445517</v>
      </c>
      <c r="E11" s="149">
        <f>(D11-C11)</f>
        <v>0.16427726134090026</v>
      </c>
      <c r="G11" s="75" t="s">
        <v>68</v>
      </c>
      <c r="H11" s="148">
        <v>7.7476357650378782</v>
      </c>
      <c r="I11" s="148">
        <v>7.5884558359890253</v>
      </c>
      <c r="J11" s="149">
        <f>(I11-H11)</f>
        <v>-0.15917992904885292</v>
      </c>
    </row>
    <row r="12" spans="2:10">
      <c r="B12" s="75" t="s">
        <v>69</v>
      </c>
      <c r="C12" s="148">
        <v>7.9739981516525109</v>
      </c>
      <c r="D12" s="148">
        <v>7.9560982074815279</v>
      </c>
      <c r="E12" s="149">
        <f>(D12-C12)</f>
        <v>-1.7899944170983062E-2</v>
      </c>
      <c r="G12" s="75" t="s">
        <v>69</v>
      </c>
      <c r="H12" s="148">
        <v>8.9072038702849792</v>
      </c>
      <c r="I12" s="148">
        <v>8.7637477619044013</v>
      </c>
      <c r="J12" s="149">
        <f>(I12-H12)</f>
        <v>-0.14345610838057787</v>
      </c>
    </row>
    <row r="13" spans="2:10">
      <c r="B13" s="75" t="s">
        <v>70</v>
      </c>
      <c r="C13" s="148">
        <v>8.8115269566855883</v>
      </c>
      <c r="D13" s="148">
        <v>8.3696150606731763</v>
      </c>
      <c r="E13" s="149">
        <f>(D13-C13)</f>
        <v>-0.44191189601241199</v>
      </c>
      <c r="G13" s="75" t="s">
        <v>70</v>
      </c>
      <c r="H13" s="148">
        <v>7.8476080388039824</v>
      </c>
      <c r="I13" s="148">
        <v>8.2160026841562885</v>
      </c>
      <c r="J13" s="149">
        <f>(I13-H13)</f>
        <v>0.36839464535230615</v>
      </c>
    </row>
    <row r="14" spans="2:10">
      <c r="B14" s="75" t="s">
        <v>71</v>
      </c>
      <c r="C14" s="148">
        <v>7.5748700991969766</v>
      </c>
      <c r="D14" s="148">
        <v>7.7080592105263159</v>
      </c>
      <c r="E14" s="149">
        <f>(D14-C14)</f>
        <v>0.1331891113293393</v>
      </c>
      <c r="G14" s="75" t="s">
        <v>71</v>
      </c>
      <c r="H14" s="148">
        <v>5.3240477106579451</v>
      </c>
      <c r="I14" s="148">
        <v>6.16573230553609</v>
      </c>
      <c r="J14" s="149">
        <f>(I14-H14)</f>
        <v>0.84168459487814484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8.9225735102143364</v>
      </c>
      <c r="D16" s="146">
        <v>9.076324993499794</v>
      </c>
      <c r="E16" s="147">
        <f>(D16-C16)</f>
        <v>0.15375148328545762</v>
      </c>
      <c r="G16" s="72" t="s">
        <v>73</v>
      </c>
      <c r="H16" s="146">
        <v>8.5510337383410366</v>
      </c>
      <c r="I16" s="146">
        <v>8.5889129735840442</v>
      </c>
      <c r="J16" s="147">
        <f>(I16-H16)</f>
        <v>3.7879235243007514E-2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>
      <c r="B20" s="67" t="s">
        <v>63</v>
      </c>
      <c r="C20" s="47" t="str">
        <f>actualizaciones!$A$3</f>
        <v>acum. agosto 2011</v>
      </c>
      <c r="D20" s="47" t="str">
        <f>actualizaciones!$A$2</f>
        <v>acum. agosto 2012</v>
      </c>
      <c r="E20" s="69" t="s">
        <v>112</v>
      </c>
      <c r="G20" s="67" t="s">
        <v>63</v>
      </c>
      <c r="H20" s="47" t="str">
        <f>actualizaciones!$A$3</f>
        <v>acum. agosto 2011</v>
      </c>
      <c r="I20" s="47" t="str">
        <f>actualizaciones!$A$2</f>
        <v>acum. agosto 2012</v>
      </c>
      <c r="J20" s="69" t="s">
        <v>112</v>
      </c>
      <c r="L20" s="41" t="s">
        <v>45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7.4184614699367923</v>
      </c>
      <c r="D22" s="143">
        <v>7.6981870185190449</v>
      </c>
      <c r="E22" s="144">
        <f>(D22-C22)</f>
        <v>0.27972554858225251</v>
      </c>
      <c r="G22" s="70" t="s">
        <v>113</v>
      </c>
      <c r="H22" s="143">
        <v>2.1512806485303626</v>
      </c>
      <c r="I22" s="143">
        <v>2.2485936706104375</v>
      </c>
      <c r="J22" s="144">
        <f>(I22-H22)</f>
        <v>9.7313022080074862E-2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7.2670760398243495</v>
      </c>
      <c r="D24" s="146">
        <v>7.5725370672602814</v>
      </c>
      <c r="E24" s="147">
        <f>(D24-C24)</f>
        <v>0.30546102743593195</v>
      </c>
      <c r="G24" s="72" t="s">
        <v>67</v>
      </c>
      <c r="H24" s="146">
        <v>2.1512806485303626</v>
      </c>
      <c r="I24" s="146">
        <v>2.2485936706104375</v>
      </c>
      <c r="J24" s="147">
        <f>(I24-H24)</f>
        <v>9.7313022080074862E-2</v>
      </c>
    </row>
    <row r="25" spans="2:12">
      <c r="B25" s="75" t="s">
        <v>77</v>
      </c>
      <c r="C25" s="148">
        <v>7.3757142011795418</v>
      </c>
      <c r="D25" s="148">
        <v>7.7379717488467694</v>
      </c>
      <c r="E25" s="149">
        <f>(D25-C25)</f>
        <v>0.36225754766722762</v>
      </c>
      <c r="G25" s="75" t="s">
        <v>77</v>
      </c>
      <c r="H25" s="148">
        <v>1.8109168865435357</v>
      </c>
      <c r="I25" s="148">
        <v>2.0018498612604056</v>
      </c>
      <c r="J25" s="149">
        <f>(I25-H25)</f>
        <v>0.19093297471686999</v>
      </c>
    </row>
    <row r="26" spans="2:12">
      <c r="B26" s="75" t="s">
        <v>70</v>
      </c>
      <c r="C26" s="148">
        <v>7.5633674951581664</v>
      </c>
      <c r="D26" s="148">
        <v>7.484301535307619</v>
      </c>
      <c r="E26" s="149">
        <f>(D26-C26)</f>
        <v>-7.9065959850547429E-2</v>
      </c>
      <c r="G26" s="75" t="s">
        <v>70</v>
      </c>
      <c r="H26" s="148">
        <v>2.3247968562674837</v>
      </c>
      <c r="I26" s="148">
        <v>2.3695933838731911</v>
      </c>
      <c r="J26" s="149">
        <f>(I26-H26)</f>
        <v>4.4796527605707404E-2</v>
      </c>
    </row>
    <row r="27" spans="2:12">
      <c r="B27" s="75" t="s">
        <v>71</v>
      </c>
      <c r="C27" s="148">
        <v>2.1011904761904763</v>
      </c>
      <c r="D27" s="148">
        <v>2.6574237737516571</v>
      </c>
      <c r="E27" s="149">
        <f>(D27-C27)</f>
        <v>0.55623329756118078</v>
      </c>
      <c r="G27" s="75" t="s">
        <v>78</v>
      </c>
      <c r="H27" s="148">
        <v>2.1642445685546363</v>
      </c>
      <c r="I27" s="148">
        <v>2.1958986562150056</v>
      </c>
      <c r="J27" s="149">
        <f>(I27-H27)</f>
        <v>3.1654087660369257E-2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2.9305277221108885</v>
      </c>
      <c r="I28" s="148">
        <v>3.5516598284222307</v>
      </c>
      <c r="J28" s="149">
        <f>(I28-H28)</f>
        <v>0.62113210631134219</v>
      </c>
    </row>
    <row r="29" spans="2:12">
      <c r="B29" s="72" t="s">
        <v>73</v>
      </c>
      <c r="C29" s="146">
        <v>7.8381602663978249</v>
      </c>
      <c r="D29" s="146">
        <v>8.0924975794264817</v>
      </c>
      <c r="E29" s="147">
        <f>(D29-C29)</f>
        <v>0.25433731302865681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acum. agosto 2011</v>
      </c>
      <c r="D36" s="47" t="str">
        <f>actualizaciones!$A$2</f>
        <v>acum. agosto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7.810746427447679</v>
      </c>
      <c r="D38" s="143">
        <v>7.820893111152265</v>
      </c>
      <c r="E38" s="144">
        <f>($D$38-$C$38)</f>
        <v>1.0146683704586046E-2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7.3887023551994151</v>
      </c>
      <c r="D40" s="146">
        <v>7.3943385386451208</v>
      </c>
      <c r="E40" s="147">
        <f>($D$40-$C$40)</f>
        <v>5.6361834457057114E-3</v>
      </c>
    </row>
    <row r="41" spans="2:5">
      <c r="B41" s="75" t="s">
        <v>68</v>
      </c>
      <c r="C41" s="148">
        <v>7.2207262371731362</v>
      </c>
      <c r="D41" s="148">
        <v>6.9958254304734275</v>
      </c>
      <c r="E41" s="149">
        <f>($D$41-$C$41)</f>
        <v>-0.22490080669970869</v>
      </c>
    </row>
    <row r="42" spans="2:5">
      <c r="B42" s="75" t="s">
        <v>69</v>
      </c>
      <c r="C42" s="148">
        <v>7.7261989427728759</v>
      </c>
      <c r="D42" s="148">
        <v>7.7805260645363994</v>
      </c>
      <c r="E42" s="149">
        <f>($D$42-$C$42)</f>
        <v>5.43271217635235E-2</v>
      </c>
    </row>
    <row r="43" spans="2:5">
      <c r="B43" s="75" t="s">
        <v>70</v>
      </c>
      <c r="C43" s="148">
        <v>7.3230048139645669</v>
      </c>
      <c r="D43" s="148">
        <v>7.2010189064845278</v>
      </c>
      <c r="E43" s="149">
        <f>($D$43-$C$43)</f>
        <v>-0.12198590748003912</v>
      </c>
    </row>
    <row r="44" spans="2:5">
      <c r="B44" s="75" t="s">
        <v>78</v>
      </c>
      <c r="C44" s="148">
        <v>3.2452230518858896</v>
      </c>
      <c r="D44" s="148">
        <v>3.5070028417328771</v>
      </c>
      <c r="E44" s="149">
        <f>($D$44-$C$44)</f>
        <v>0.26177978984698758</v>
      </c>
    </row>
    <row r="45" spans="2:5">
      <c r="B45" s="75" t="s">
        <v>79</v>
      </c>
      <c r="C45" s="148">
        <v>5.2499005331423572</v>
      </c>
      <c r="D45" s="148">
        <v>6.1005279831045405</v>
      </c>
      <c r="E45" s="149">
        <f>($D$45-$C$45)</f>
        <v>0.85062744996218331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8.493836910861102</v>
      </c>
      <c r="D47" s="146">
        <v>8.6038513899106857</v>
      </c>
      <c r="E47" s="147">
        <f>($D$47-$C$47)</f>
        <v>0.11001447904958361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E31" sqref="E31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acum. agosto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1034871</v>
      </c>
      <c r="D8" s="153">
        <v>3598</v>
      </c>
      <c r="E8" s="153">
        <v>33787</v>
      </c>
      <c r="F8" s="153">
        <v>388730</v>
      </c>
      <c r="G8" s="153">
        <v>401531</v>
      </c>
    </row>
    <row r="9" spans="1:8" ht="15" customHeight="1">
      <c r="B9" s="75" t="s">
        <v>120</v>
      </c>
      <c r="C9" s="152">
        <v>860809</v>
      </c>
      <c r="D9" s="153">
        <v>84442</v>
      </c>
      <c r="E9" s="153">
        <v>245511</v>
      </c>
      <c r="F9" s="153">
        <v>217924</v>
      </c>
      <c r="G9" s="153">
        <v>122803</v>
      </c>
    </row>
    <row r="10" spans="1:8" ht="15" customHeight="1">
      <c r="B10" s="75" t="s">
        <v>121</v>
      </c>
      <c r="C10" s="152">
        <v>374040</v>
      </c>
      <c r="D10" s="153">
        <v>3533</v>
      </c>
      <c r="E10" s="153">
        <v>106098</v>
      </c>
      <c r="F10" s="153">
        <v>152914</v>
      </c>
      <c r="G10" s="153">
        <v>52577</v>
      </c>
    </row>
    <row r="11" spans="1:8" ht="15" customHeight="1">
      <c r="B11" s="75" t="s">
        <v>122</v>
      </c>
      <c r="C11" s="152">
        <v>272543</v>
      </c>
      <c r="D11" s="153">
        <v>1756</v>
      </c>
      <c r="E11" s="153">
        <v>27383</v>
      </c>
      <c r="F11" s="153">
        <v>88068</v>
      </c>
      <c r="G11" s="153">
        <v>124992</v>
      </c>
    </row>
    <row r="12" spans="1:8" ht="15" customHeight="1">
      <c r="B12" s="75" t="s">
        <v>123</v>
      </c>
      <c r="C12" s="152">
        <v>97051</v>
      </c>
      <c r="D12" s="153">
        <v>516</v>
      </c>
      <c r="E12" s="153">
        <v>7873</v>
      </c>
      <c r="F12" s="153">
        <v>30695</v>
      </c>
      <c r="G12" s="153">
        <v>47085</v>
      </c>
    </row>
    <row r="13" spans="1:8" ht="15" customHeight="1">
      <c r="B13" s="75" t="s">
        <v>124</v>
      </c>
      <c r="C13" s="152">
        <v>59055</v>
      </c>
      <c r="D13" s="153">
        <v>566</v>
      </c>
      <c r="E13" s="153">
        <v>12658</v>
      </c>
      <c r="F13" s="153">
        <v>16934</v>
      </c>
      <c r="G13" s="153">
        <v>23141</v>
      </c>
      <c r="H13" s="154"/>
    </row>
    <row r="14" spans="1:8" ht="15" customHeight="1">
      <c r="B14" s="75" t="s">
        <v>125</v>
      </c>
      <c r="C14" s="152">
        <v>60203</v>
      </c>
      <c r="D14" s="153">
        <v>307</v>
      </c>
      <c r="E14" s="153">
        <v>3858</v>
      </c>
      <c r="F14" s="153">
        <v>22629</v>
      </c>
      <c r="G14" s="153">
        <v>24450</v>
      </c>
      <c r="H14" s="154"/>
    </row>
    <row r="15" spans="1:8" ht="15" customHeight="1">
      <c r="B15" s="75" t="s">
        <v>126</v>
      </c>
      <c r="C15" s="152">
        <v>56234</v>
      </c>
      <c r="D15" s="153">
        <v>367</v>
      </c>
      <c r="E15" s="153">
        <v>2994</v>
      </c>
      <c r="F15" s="153">
        <v>17810</v>
      </c>
      <c r="G15" s="153">
        <v>30316</v>
      </c>
      <c r="H15" s="154"/>
    </row>
    <row r="16" spans="1:8" ht="15" customHeight="1">
      <c r="A16" s="75"/>
      <c r="B16" s="75" t="s">
        <v>127</v>
      </c>
      <c r="C16" s="152">
        <v>107137</v>
      </c>
      <c r="D16" s="153">
        <v>2385</v>
      </c>
      <c r="E16" s="153">
        <v>12416</v>
      </c>
      <c r="F16" s="153">
        <v>41349</v>
      </c>
      <c r="G16" s="153">
        <v>24708</v>
      </c>
      <c r="H16" s="75"/>
    </row>
    <row r="17" spans="1:11" ht="15" customHeight="1">
      <c r="A17" s="75"/>
      <c r="B17" s="75" t="s">
        <v>128</v>
      </c>
      <c r="C17" s="152">
        <v>101117</v>
      </c>
      <c r="D17" s="153">
        <v>616</v>
      </c>
      <c r="E17" s="153">
        <v>2197</v>
      </c>
      <c r="F17" s="153">
        <v>45716</v>
      </c>
      <c r="G17" s="153">
        <v>45367</v>
      </c>
      <c r="H17" s="75"/>
    </row>
    <row r="18" spans="1:11" ht="15" customHeight="1">
      <c r="B18" s="75" t="s">
        <v>129</v>
      </c>
      <c r="C18" s="152">
        <v>92149</v>
      </c>
      <c r="D18" s="153">
        <v>862</v>
      </c>
      <c r="E18" s="153">
        <v>2905</v>
      </c>
      <c r="F18" s="153">
        <v>53933</v>
      </c>
      <c r="G18" s="153">
        <v>21231</v>
      </c>
      <c r="H18" s="75"/>
    </row>
    <row r="19" spans="1:11" ht="15" customHeight="1">
      <c r="B19" s="75" t="s">
        <v>130</v>
      </c>
      <c r="C19" s="152">
        <v>89972</v>
      </c>
      <c r="D19" s="153">
        <v>577</v>
      </c>
      <c r="E19" s="153">
        <v>1244</v>
      </c>
      <c r="F19" s="153">
        <v>46356</v>
      </c>
      <c r="G19" s="153">
        <v>34801</v>
      </c>
    </row>
    <row r="20" spans="1:11" ht="15" customHeight="1">
      <c r="B20" s="75" t="s">
        <v>131</v>
      </c>
      <c r="C20" s="152">
        <v>74451</v>
      </c>
      <c r="D20" s="153">
        <v>1251</v>
      </c>
      <c r="E20" s="153">
        <v>3042</v>
      </c>
      <c r="F20" s="153">
        <v>45853</v>
      </c>
      <c r="G20" s="153">
        <v>13019</v>
      </c>
      <c r="H20" s="75"/>
    </row>
    <row r="21" spans="1:11" ht="15" customHeight="1">
      <c r="B21" s="75" t="s">
        <v>132</v>
      </c>
      <c r="C21" s="152">
        <v>69191</v>
      </c>
      <c r="D21" s="153">
        <v>2798</v>
      </c>
      <c r="E21" s="153">
        <v>3620</v>
      </c>
      <c r="F21" s="153">
        <v>28418</v>
      </c>
      <c r="G21" s="153">
        <v>26569</v>
      </c>
    </row>
    <row r="22" spans="1:11" ht="15" customHeight="1">
      <c r="B22" s="75" t="s">
        <v>133</v>
      </c>
      <c r="C22" s="152">
        <v>46949</v>
      </c>
      <c r="D22" s="153">
        <v>308</v>
      </c>
      <c r="E22" s="153">
        <v>1424</v>
      </c>
      <c r="F22" s="153">
        <v>14250</v>
      </c>
      <c r="G22" s="153">
        <v>25562</v>
      </c>
    </row>
    <row r="23" spans="1:11" ht="15" customHeight="1">
      <c r="B23" s="75" t="s">
        <v>134</v>
      </c>
      <c r="C23" s="152">
        <v>25441</v>
      </c>
      <c r="D23" s="153">
        <v>513</v>
      </c>
      <c r="E23" s="153">
        <v>1806</v>
      </c>
      <c r="F23" s="153">
        <v>12396</v>
      </c>
      <c r="G23" s="153">
        <v>7082</v>
      </c>
    </row>
    <row r="24" spans="1:11" ht="15" customHeight="1">
      <c r="B24" s="75" t="s">
        <v>135</v>
      </c>
      <c r="C24" s="152">
        <v>22145</v>
      </c>
      <c r="D24" s="153">
        <v>252</v>
      </c>
      <c r="E24" s="153">
        <v>3385</v>
      </c>
      <c r="F24" s="153">
        <v>9743</v>
      </c>
      <c r="G24" s="153">
        <v>6219</v>
      </c>
    </row>
    <row r="25" spans="1:11" ht="15" customHeight="1">
      <c r="B25" s="75" t="s">
        <v>136</v>
      </c>
      <c r="C25" s="152">
        <v>70396</v>
      </c>
      <c r="D25" s="153">
        <v>1329</v>
      </c>
      <c r="E25" s="153">
        <v>6517</v>
      </c>
      <c r="F25" s="153">
        <v>28471</v>
      </c>
      <c r="G25" s="153">
        <v>17577</v>
      </c>
    </row>
    <row r="26" spans="1:11" ht="15" customHeight="1">
      <c r="B26" s="75" t="s">
        <v>137</v>
      </c>
      <c r="C26" s="152">
        <v>9582</v>
      </c>
      <c r="D26" s="153">
        <v>771</v>
      </c>
      <c r="E26" s="153">
        <v>870</v>
      </c>
      <c r="F26" s="153">
        <v>2598</v>
      </c>
      <c r="G26" s="153">
        <v>1700</v>
      </c>
    </row>
    <row r="27" spans="1:11" ht="15" customHeight="1">
      <c r="B27" s="75" t="s">
        <v>138</v>
      </c>
      <c r="C27" s="152">
        <v>11442</v>
      </c>
      <c r="D27" s="153">
        <v>2705</v>
      </c>
      <c r="E27" s="153">
        <v>1962</v>
      </c>
      <c r="F27" s="153">
        <v>2248</v>
      </c>
      <c r="G27" s="153">
        <v>2074</v>
      </c>
    </row>
    <row r="28" spans="1:11" ht="15" customHeight="1">
      <c r="B28" s="75" t="s">
        <v>139</v>
      </c>
      <c r="C28" s="152">
        <v>36996</v>
      </c>
      <c r="D28" s="153">
        <v>2520</v>
      </c>
      <c r="E28" s="153">
        <v>3146</v>
      </c>
      <c r="F28" s="153">
        <v>6967</v>
      </c>
      <c r="G28" s="153">
        <v>14291</v>
      </c>
    </row>
    <row r="29" spans="1:11" ht="15" customHeight="1">
      <c r="B29" s="105" t="s">
        <v>140</v>
      </c>
      <c r="C29" s="155">
        <v>2438422</v>
      </c>
      <c r="D29" s="155">
        <v>25774</v>
      </c>
      <c r="E29" s="155">
        <v>211802</v>
      </c>
      <c r="F29" s="155">
        <v>968010</v>
      </c>
      <c r="G29" s="155">
        <v>819300</v>
      </c>
    </row>
    <row r="30" spans="1:11" ht="15" customHeight="1">
      <c r="B30" s="156" t="s">
        <v>96</v>
      </c>
      <c r="C30" s="157">
        <v>3299231</v>
      </c>
      <c r="D30" s="157">
        <v>110216</v>
      </c>
      <c r="E30" s="157">
        <v>457313</v>
      </c>
      <c r="F30" s="157">
        <v>1185934</v>
      </c>
      <c r="G30" s="157">
        <v>942103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E31" sqref="E3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acum. agosto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-4.165478232202191E-2</v>
      </c>
      <c r="D8" s="160">
        <v>7.5956937799043001E-2</v>
      </c>
      <c r="E8" s="160">
        <v>-0.37410618354266234</v>
      </c>
      <c r="F8" s="160">
        <v>-0.38698592873058957</v>
      </c>
      <c r="G8" s="160">
        <v>-0.36990727445912719</v>
      </c>
    </row>
    <row r="9" spans="2:7" ht="15" customHeight="1">
      <c r="B9" s="75" t="str">
        <f>'Nacionalidad-Zona (datos)'!B9</f>
        <v>España</v>
      </c>
      <c r="C9" s="159">
        <v>-7.1401448546814517E-2</v>
      </c>
      <c r="D9" s="160">
        <v>-0.30270274733895408</v>
      </c>
      <c r="E9" s="160">
        <v>-0.3776133364768155</v>
      </c>
      <c r="F9" s="160">
        <v>-0.34355891053021581</v>
      </c>
      <c r="G9" s="160">
        <v>-0.35980085496819936</v>
      </c>
    </row>
    <row r="10" spans="2:7" ht="15" customHeight="1">
      <c r="B10" s="75" t="str">
        <f>'Nacionalidad-Zona (datos)'!B10</f>
        <v>Alemania</v>
      </c>
      <c r="C10" s="159">
        <v>-1.712231576955825E-2</v>
      </c>
      <c r="D10" s="160">
        <v>-0.25574046766378766</v>
      </c>
      <c r="E10" s="160">
        <v>-0.31898095549864247</v>
      </c>
      <c r="F10" s="160">
        <v>-0.38347592591099322</v>
      </c>
      <c r="G10" s="160">
        <v>-0.37294866902013168</v>
      </c>
    </row>
    <row r="11" spans="2:7" ht="15" customHeight="1">
      <c r="B11" s="75" t="str">
        <f>'Nacionalidad-Zona (datos)'!B11</f>
        <v>Países Nórdicos</v>
      </c>
      <c r="C11" s="159">
        <v>-7.6629364990632221E-2</v>
      </c>
      <c r="D11" s="160">
        <v>-0.1996353691886964</v>
      </c>
      <c r="E11" s="160">
        <v>-0.46774350302252798</v>
      </c>
      <c r="F11" s="160">
        <v>-0.39783799306680889</v>
      </c>
      <c r="G11" s="160">
        <v>-0.44866281147031195</v>
      </c>
    </row>
    <row r="12" spans="2:7" ht="15" customHeight="1">
      <c r="B12" s="75" t="str">
        <f>'Nacionalidad-Zona (datos)'!B12</f>
        <v>Suecia</v>
      </c>
      <c r="C12" s="159">
        <v>0.12053896156377375</v>
      </c>
      <c r="D12" s="160">
        <v>-5.6672760511882969E-2</v>
      </c>
      <c r="E12" s="160">
        <v>-0.38669471060216565</v>
      </c>
      <c r="F12" s="160">
        <v>-0.39004033940742799</v>
      </c>
      <c r="G12" s="160">
        <v>-0.39288247050480307</v>
      </c>
    </row>
    <row r="13" spans="2:7" ht="15" customHeight="1">
      <c r="B13" s="75" t="str">
        <f>'Nacionalidad-Zona (datos)'!B13</f>
        <v>Finlandia</v>
      </c>
      <c r="C13" s="159">
        <v>-0.28061541460086981</v>
      </c>
      <c r="D13" s="160">
        <v>-8.4142394822006472E-2</v>
      </c>
      <c r="E13" s="160">
        <v>-0.51744119553200418</v>
      </c>
      <c r="F13" s="160">
        <v>-0.50341632210199116</v>
      </c>
      <c r="G13" s="160">
        <v>-0.57402669121030825</v>
      </c>
    </row>
    <row r="14" spans="2:7" ht="15" customHeight="1">
      <c r="B14" s="75" t="str">
        <f>'Nacionalidad-Zona (datos)'!B14</f>
        <v>Dinamarca</v>
      </c>
      <c r="C14" s="159">
        <v>-9.8514569794255991E-2</v>
      </c>
      <c r="D14" s="160">
        <v>-0.4096153846153846</v>
      </c>
      <c r="E14" s="160">
        <v>-0.44272714141268232</v>
      </c>
      <c r="F14" s="160">
        <v>-0.32737865231994767</v>
      </c>
      <c r="G14" s="160">
        <v>-0.41251381613724836</v>
      </c>
    </row>
    <row r="15" spans="2:7" ht="15" customHeight="1">
      <c r="B15" s="75" t="str">
        <f>'Nacionalidad-Zona (datos)'!B15</f>
        <v>Noruega</v>
      </c>
      <c r="C15" s="159">
        <v>-5.7693918930241117E-2</v>
      </c>
      <c r="D15" s="160">
        <v>-0.2789783889980354</v>
      </c>
      <c r="E15" s="160">
        <v>-0.45124633431085048</v>
      </c>
      <c r="F15" s="160">
        <v>-0.368126020009934</v>
      </c>
      <c r="G15" s="160">
        <v>-0.43024676276569751</v>
      </c>
    </row>
    <row r="16" spans="2:7" ht="15" customHeight="1">
      <c r="B16" s="75" t="str">
        <f>'Nacionalidad-Zona (datos)'!B16</f>
        <v>Francia</v>
      </c>
      <c r="C16" s="159">
        <v>-9.7603706043377536E-2</v>
      </c>
      <c r="D16" s="160">
        <v>-0.32627118644067798</v>
      </c>
      <c r="E16" s="160">
        <v>-0.31171350961804978</v>
      </c>
      <c r="F16" s="160">
        <v>-0.28023603954880938</v>
      </c>
      <c r="G16" s="160">
        <v>-0.40868732798851259</v>
      </c>
    </row>
    <row r="17" spans="2:7" ht="15" customHeight="1">
      <c r="B17" s="75" t="str">
        <f>'Nacionalidad-Zona (datos)'!B17</f>
        <v>Holanda</v>
      </c>
      <c r="C17" s="159">
        <v>-3.8638157081602231E-2</v>
      </c>
      <c r="D17" s="160">
        <v>-0.28205128205128205</v>
      </c>
      <c r="E17" s="160">
        <v>-0.35552948078615432</v>
      </c>
      <c r="F17" s="160">
        <v>-0.33663208300079805</v>
      </c>
      <c r="G17" s="160">
        <v>-0.35950360717764818</v>
      </c>
    </row>
    <row r="18" spans="2:7" ht="15" customHeight="1">
      <c r="B18" s="75" t="str">
        <f>'Nacionalidad-Zona (datos)'!B18</f>
        <v>Rusia</v>
      </c>
      <c r="C18" s="159">
        <v>0.29060224089635844</v>
      </c>
      <c r="D18" s="160">
        <v>6.419753086419755E-2</v>
      </c>
      <c r="E18" s="160">
        <v>-0.41525764895330108</v>
      </c>
      <c r="F18" s="160">
        <v>-0.1163884201386044</v>
      </c>
      <c r="G18" s="160">
        <v>-0.24822067207251863</v>
      </c>
    </row>
    <row r="19" spans="2:7" ht="15" customHeight="1">
      <c r="B19" s="75" t="str">
        <f>'Nacionalidad-Zona (datos)'!B19</f>
        <v>Bélgica</v>
      </c>
      <c r="C19" s="159">
        <v>-2.323258641653636E-2</v>
      </c>
      <c r="D19" s="160">
        <v>-0.26025641025641022</v>
      </c>
      <c r="E19" s="160">
        <v>-0.40192307692307694</v>
      </c>
      <c r="F19" s="160">
        <v>-0.34927074413577219</v>
      </c>
      <c r="G19" s="160">
        <v>-0.37151680421866251</v>
      </c>
    </row>
    <row r="20" spans="2:7" ht="15" customHeight="1">
      <c r="B20" s="75" t="str">
        <f>'Nacionalidad-Zona (datos)'!B20</f>
        <v>Países del Este</v>
      </c>
      <c r="C20" s="159">
        <v>0.24312906996159622</v>
      </c>
      <c r="D20" s="160">
        <v>-0.11901408450704221</v>
      </c>
      <c r="E20" s="160">
        <v>-0.33464566929133854</v>
      </c>
      <c r="F20" s="160">
        <v>-0.17718520645288638</v>
      </c>
      <c r="G20" s="160">
        <v>-0.32760045449850217</v>
      </c>
    </row>
    <row r="21" spans="2:7" ht="15" customHeight="1">
      <c r="B21" s="75" t="str">
        <f>'Nacionalidad-Zona (datos)'!B21</f>
        <v>Italia</v>
      </c>
      <c r="C21" s="159">
        <v>-0.2085854484312627</v>
      </c>
      <c r="D21" s="160">
        <v>-0.23468271334792123</v>
      </c>
      <c r="E21" s="160">
        <v>-0.43340115824072623</v>
      </c>
      <c r="F21" s="160">
        <v>-0.44499345741460461</v>
      </c>
      <c r="G21" s="160">
        <v>-0.40405535742323306</v>
      </c>
    </row>
    <row r="22" spans="2:7" ht="15" customHeight="1">
      <c r="B22" s="75" t="str">
        <f>'Nacionalidad-Zona (datos)'!B22</f>
        <v>Irlanda</v>
      </c>
      <c r="C22" s="159">
        <v>-6.4183061252965024E-2</v>
      </c>
      <c r="D22" s="160">
        <v>-0.32456140350877194</v>
      </c>
      <c r="E22" s="160">
        <v>-0.2269272529858849</v>
      </c>
      <c r="F22" s="160">
        <v>-0.40496074828795725</v>
      </c>
      <c r="G22" s="160">
        <v>-0.38647273425499229</v>
      </c>
    </row>
    <row r="23" spans="2:7" ht="15" customHeight="1">
      <c r="B23" s="75" t="str">
        <f>'Nacionalidad-Zona (datos)'!B23</f>
        <v>Suiza</v>
      </c>
      <c r="C23" s="159">
        <v>-1.1654558874946597E-2</v>
      </c>
      <c r="D23" s="160">
        <v>-0.11245674740484424</v>
      </c>
      <c r="E23" s="160">
        <v>-0.39880159786950731</v>
      </c>
      <c r="F23" s="160">
        <v>-0.37104875944999749</v>
      </c>
      <c r="G23" s="160">
        <v>-0.41611014922912026</v>
      </c>
    </row>
    <row r="24" spans="2:7" ht="15" customHeight="1">
      <c r="B24" s="75" t="str">
        <f>'Nacionalidad-Zona (datos)'!B24</f>
        <v>Austria</v>
      </c>
      <c r="C24" s="159">
        <v>-3.1700918233493636E-2</v>
      </c>
      <c r="D24" s="160">
        <v>-0.35384615384615381</v>
      </c>
      <c r="E24" s="160">
        <v>-0.28931345790468188</v>
      </c>
      <c r="F24" s="160">
        <v>-0.32625682871170736</v>
      </c>
      <c r="G24" s="160">
        <v>-0.43967925038291733</v>
      </c>
    </row>
    <row r="25" spans="2:7" ht="15" customHeight="1">
      <c r="B25" s="75" t="str">
        <f>'Nacionalidad-Zona (datos)'!B25</f>
        <v>Resto de Europa</v>
      </c>
      <c r="C25" s="159">
        <v>-2.6698190164115787E-2</v>
      </c>
      <c r="D25" s="160">
        <v>-0.34532019704433492</v>
      </c>
      <c r="E25" s="160">
        <v>-0.46278130409694174</v>
      </c>
      <c r="F25" s="160">
        <v>-0.35148740376292653</v>
      </c>
      <c r="G25" s="160">
        <v>-0.27051255447188216</v>
      </c>
    </row>
    <row r="26" spans="2:7" ht="15" customHeight="1">
      <c r="B26" s="75" t="str">
        <f>'Nacionalidad-Zona (datos)'!B26</f>
        <v>Usa</v>
      </c>
      <c r="C26" s="159">
        <v>2.5032092426187313E-2</v>
      </c>
      <c r="D26" s="160">
        <v>-0.18065887353878851</v>
      </c>
      <c r="E26" s="160">
        <v>-0.48913681738109216</v>
      </c>
      <c r="F26" s="160">
        <v>-0.31414994720168954</v>
      </c>
      <c r="G26" s="160">
        <v>-0.33489827856025034</v>
      </c>
    </row>
    <row r="27" spans="2:7" ht="15" customHeight="1">
      <c r="B27" s="75" t="str">
        <f>'Nacionalidad-Zona (datos)'!B27</f>
        <v>Resto de América</v>
      </c>
      <c r="C27" s="159">
        <v>-9.6137135634726256E-2</v>
      </c>
      <c r="D27" s="160">
        <v>-0.26733477789815818</v>
      </c>
      <c r="E27" s="160">
        <v>-0.55010318734235275</v>
      </c>
      <c r="F27" s="160">
        <v>-0.28928232690483713</v>
      </c>
      <c r="G27" s="160">
        <v>-0.48663366336633662</v>
      </c>
    </row>
    <row r="28" spans="2:7" ht="15" customHeight="1">
      <c r="B28" s="75" t="str">
        <f>'Nacionalidad-Zona (datos)'!B28</f>
        <v>Resto del Mundo</v>
      </c>
      <c r="C28" s="159">
        <v>-9.8494078658803996E-2</v>
      </c>
      <c r="D28" s="160">
        <v>-0.40955951265229618</v>
      </c>
      <c r="E28" s="160">
        <v>-0.34485630987088711</v>
      </c>
      <c r="F28" s="160">
        <v>-0.44859517214087852</v>
      </c>
      <c r="G28" s="160">
        <v>-0.29842906234658817</v>
      </c>
    </row>
    <row r="29" spans="2:7" ht="15" customHeight="1">
      <c r="B29" s="105" t="s">
        <v>140</v>
      </c>
      <c r="C29" s="161">
        <v>-3.4080213717331609E-2</v>
      </c>
      <c r="D29" s="161">
        <v>-0.23528364585805839</v>
      </c>
      <c r="E29" s="161">
        <v>-0.36450185276865144</v>
      </c>
      <c r="F29" s="161">
        <v>-0.36129444747591843</v>
      </c>
      <c r="G29" s="161">
        <v>-0.38116530960617556</v>
      </c>
    </row>
    <row r="30" spans="2:7" ht="15" customHeight="1">
      <c r="B30" s="156" t="s">
        <v>96</v>
      </c>
      <c r="C30" s="162">
        <v>-4.4104021087924106E-2</v>
      </c>
      <c r="D30" s="162">
        <v>-0.28802413389921389</v>
      </c>
      <c r="E30" s="162">
        <v>-0.37160873484373802</v>
      </c>
      <c r="F30" s="162">
        <v>-0.35810764365305792</v>
      </c>
      <c r="G30" s="162">
        <v>-0.37846162980946851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E31" sqref="E31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acum. agosto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0.3136703674280461</v>
      </c>
      <c r="D8" s="160">
        <f>'Nacionalidad-Zona (datos)'!D8/'Nacionalidad-Zona (datos)'!D$30</f>
        <v>3.2644988023517459E-2</v>
      </c>
      <c r="E8" s="160">
        <f>'Nacionalidad-Zona (datos)'!E8/'Nacionalidad-Zona (datos)'!E$30</f>
        <v>7.3881564705136307E-2</v>
      </c>
      <c r="F8" s="160">
        <f>'Nacionalidad-Zona (datos)'!F8/'Nacionalidad-Zona (datos)'!F$30</f>
        <v>0.32778383957285989</v>
      </c>
      <c r="G8" s="160">
        <f>'Nacionalidad-Zona (datos)'!G8/'Nacionalidad-Zona (datos)'!G$30</f>
        <v>0.42620711323496474</v>
      </c>
    </row>
    <row r="9" spans="2:10" ht="15" customHeight="1">
      <c r="B9" s="75" t="str">
        <f>'Nacionalidad-Zona (datos)'!B9</f>
        <v>España</v>
      </c>
      <c r="C9" s="159">
        <f>'Nacionalidad-Zona (datos)'!C9/'Nacionalidad-Zona (datos)'!C$30</f>
        <v>0.26091201252655544</v>
      </c>
      <c r="D9" s="160">
        <f>'Nacionalidad-Zona (datos)'!D9/'Nacionalidad-Zona (datos)'!D$30</f>
        <v>0.76615010524787686</v>
      </c>
      <c r="E9" s="160">
        <f>'Nacionalidad-Zona (datos)'!E9/'Nacionalidad-Zona (datos)'!E$30</f>
        <v>0.53685550159300088</v>
      </c>
      <c r="F9" s="160">
        <f>'Nacionalidad-Zona (datos)'!F9/'Nacionalidad-Zona (datos)'!F$30</f>
        <v>0.18375727485677956</v>
      </c>
      <c r="G9" s="160">
        <f>'Nacionalidad-Zona (datos)'!G9/'Nacionalidad-Zona (datos)'!G$30</f>
        <v>0.13034986620358921</v>
      </c>
    </row>
    <row r="10" spans="2:10" ht="15" customHeight="1">
      <c r="B10" s="75" t="str">
        <f>'Nacionalidad-Zona (datos)'!B10</f>
        <v>Alemania</v>
      </c>
      <c r="C10" s="159">
        <f>'Nacionalidad-Zona (datos)'!C10/'Nacionalidad-Zona (datos)'!C$30</f>
        <v>0.11337187362752107</v>
      </c>
      <c r="D10" s="160">
        <f>'Nacionalidad-Zona (datos)'!D10/'Nacionalidad-Zona (datos)'!D$30</f>
        <v>3.2055236989184874E-2</v>
      </c>
      <c r="E10" s="160">
        <f>'Nacionalidad-Zona (datos)'!E10/'Nacionalidad-Zona (datos)'!E$30</f>
        <v>0.23200302637362158</v>
      </c>
      <c r="F10" s="160">
        <f>'Nacionalidad-Zona (datos)'!F10/'Nacionalidad-Zona (datos)'!F$30</f>
        <v>0.12893972177203791</v>
      </c>
      <c r="G10" s="160">
        <f>'Nacionalidad-Zona (datos)'!G10/'Nacionalidad-Zona (datos)'!G$30</f>
        <v>5.5808122891021467E-2</v>
      </c>
    </row>
    <row r="11" spans="2:10" ht="15" customHeight="1">
      <c r="B11" s="75" t="str">
        <f>'Nacionalidad-Zona (datos)'!B11</f>
        <v>Países Nórdicos</v>
      </c>
      <c r="C11" s="159">
        <f>'Nacionalidad-Zona (datos)'!C11/'Nacionalidad-Zona (datos)'!C$30</f>
        <v>8.2608038054928556E-2</v>
      </c>
      <c r="D11" s="160">
        <f>'Nacionalidad-Zona (datos)'!D11/'Nacionalidad-Zona (datos)'!D$30</f>
        <v>1.5932351019815636E-2</v>
      </c>
      <c r="E11" s="160">
        <f>'Nacionalidad-Zona (datos)'!E11/'Nacionalidad-Zona (datos)'!E$30</f>
        <v>5.9878026646957336E-2</v>
      </c>
      <c r="F11" s="160">
        <f>'Nacionalidad-Zona (datos)'!F11/'Nacionalidad-Zona (datos)'!F$30</f>
        <v>7.4260456315444201E-2</v>
      </c>
      <c r="G11" s="160">
        <f>'Nacionalidad-Zona (datos)'!G11/'Nacionalidad-Zona (datos)'!G$30</f>
        <v>0.13267339133831438</v>
      </c>
    </row>
    <row r="12" spans="2:10" ht="15" customHeight="1">
      <c r="B12" s="75" t="str">
        <f>'Nacionalidad-Zona (datos)'!B12</f>
        <v>Suecia</v>
      </c>
      <c r="C12" s="159">
        <f>'Nacionalidad-Zona (datos)'!C12/'Nacionalidad-Zona (datos)'!C$30</f>
        <v>2.9416248816769727E-2</v>
      </c>
      <c r="D12" s="160">
        <f>'Nacionalidad-Zona (datos)'!D12/'Nacionalidad-Zona (datos)'!D$30</f>
        <v>4.6817159033171228E-3</v>
      </c>
      <c r="E12" s="160">
        <f>'Nacionalidad-Zona (datos)'!E12/'Nacionalidad-Zona (datos)'!E$30</f>
        <v>1.7215780001880551E-2</v>
      </c>
      <c r="F12" s="160">
        <f>'Nacionalidad-Zona (datos)'!F12/'Nacionalidad-Zona (datos)'!F$30</f>
        <v>2.5882553329274648E-2</v>
      </c>
      <c r="G12" s="160">
        <f>'Nacionalidad-Zona (datos)'!G12/'Nacionalidad-Zona (datos)'!G$30</f>
        <v>4.9978611680463816E-2</v>
      </c>
    </row>
    <row r="13" spans="2:10" ht="15" customHeight="1">
      <c r="B13" s="75" t="str">
        <f>'Nacionalidad-Zona (datos)'!B13</f>
        <v>Finlandia</v>
      </c>
      <c r="C13" s="159">
        <f>'Nacionalidad-Zona (datos)'!C13/'Nacionalidad-Zona (datos)'!C$30</f>
        <v>1.7899625700655699E-2</v>
      </c>
      <c r="D13" s="160">
        <f>'Nacionalidad-Zona (datos)'!D13/'Nacionalidad-Zona (datos)'!D$30</f>
        <v>5.1353705451114172E-3</v>
      </c>
      <c r="E13" s="160">
        <f>'Nacionalidad-Zona (datos)'!E13/'Nacionalidad-Zona (datos)'!E$30</f>
        <v>2.7679073194945256E-2</v>
      </c>
      <c r="F13" s="160">
        <f>'Nacionalidad-Zona (datos)'!F13/'Nacionalidad-Zona (datos)'!F$30</f>
        <v>1.427904082351969E-2</v>
      </c>
      <c r="G13" s="160">
        <f>'Nacionalidad-Zona (datos)'!G13/'Nacionalidad-Zona (datos)'!G$30</f>
        <v>2.456313163210392E-2</v>
      </c>
    </row>
    <row r="14" spans="2:10" ht="15" customHeight="1">
      <c r="B14" s="75" t="str">
        <f>'Nacionalidad-Zona (datos)'!B14</f>
        <v>Dinamarca</v>
      </c>
      <c r="C14" s="159">
        <f>'Nacionalidad-Zona (datos)'!C14/'Nacionalidad-Zona (datos)'!C$30</f>
        <v>1.8247585573729151E-2</v>
      </c>
      <c r="D14" s="160">
        <f>'Nacionalidad-Zona (datos)'!D14/'Nacionalidad-Zona (datos)'!D$30</f>
        <v>2.7854395006169704E-3</v>
      </c>
      <c r="E14" s="160">
        <f>'Nacionalidad-Zona (datos)'!E14/'Nacionalidad-Zona (datos)'!E$30</f>
        <v>8.4362351387343021E-3</v>
      </c>
      <c r="F14" s="160">
        <f>'Nacionalidad-Zona (datos)'!F14/'Nacionalidad-Zona (datos)'!F$30</f>
        <v>1.9081163032681415E-2</v>
      </c>
      <c r="G14" s="160">
        <f>'Nacionalidad-Zona (datos)'!G14/'Nacionalidad-Zona (datos)'!G$30</f>
        <v>2.5952576310658178E-2</v>
      </c>
    </row>
    <row r="15" spans="2:10" ht="15" customHeight="1">
      <c r="B15" s="75" t="str">
        <f>'Nacionalidad-Zona (datos)'!B15</f>
        <v>Noruega</v>
      </c>
      <c r="C15" s="159">
        <f>'Nacionalidad-Zona (datos)'!C15/'Nacionalidad-Zona (datos)'!C$30</f>
        <v>1.7044577963773982E-2</v>
      </c>
      <c r="D15" s="160">
        <f>'Nacionalidad-Zona (datos)'!D15/'Nacionalidad-Zona (datos)'!D$30</f>
        <v>3.3298250707701239E-3</v>
      </c>
      <c r="E15" s="160">
        <f>'Nacionalidad-Zona (datos)'!E15/'Nacionalidad-Zona (datos)'!E$30</f>
        <v>6.546938311397227E-3</v>
      </c>
      <c r="F15" s="160">
        <f>'Nacionalidad-Zona (datos)'!F15/'Nacionalidad-Zona (datos)'!F$30</f>
        <v>1.5017699129968446E-2</v>
      </c>
      <c r="G15" s="160">
        <f>'Nacionalidad-Zona (datos)'!G15/'Nacionalidad-Zona (datos)'!G$30</f>
        <v>3.2179071715088478E-2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3.2473324844486486E-2</v>
      </c>
      <c r="D16" s="160">
        <f>'Nacionalidad-Zona (datos)'!D16/'Nacionalidad-Zona (datos)'!D$30</f>
        <v>2.1639326413587862E-2</v>
      </c>
      <c r="E16" s="160">
        <f>'Nacionalidad-Zona (datos)'!E16/'Nacionalidad-Zona (datos)'!E$30</f>
        <v>2.7149895148399456E-2</v>
      </c>
      <c r="F16" s="160">
        <f>'Nacionalidad-Zona (datos)'!F16/'Nacionalidad-Zona (datos)'!F$30</f>
        <v>3.4866189855421968E-2</v>
      </c>
      <c r="G16" s="160">
        <f>'Nacionalidad-Zona (datos)'!G16/'Nacionalidad-Zona (datos)'!G$30</f>
        <v>2.6226431717126471E-2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3.0648657217393994E-2</v>
      </c>
      <c r="D17" s="160">
        <f>'Nacionalidad-Zona (datos)'!D17/'Nacionalidad-Zona (datos)'!D$30</f>
        <v>5.5890251869057123E-3</v>
      </c>
      <c r="E17" s="160">
        <f>'Nacionalidad-Zona (datos)'!E17/'Nacionalidad-Zona (datos)'!E$30</f>
        <v>4.8041494556244849E-3</v>
      </c>
      <c r="F17" s="160">
        <f>'Nacionalidad-Zona (datos)'!F17/'Nacionalidad-Zona (datos)'!F$30</f>
        <v>3.8548519563483298E-2</v>
      </c>
      <c r="G17" s="160">
        <f>'Nacionalidad-Zona (datos)'!G17/'Nacionalidad-Zona (datos)'!G$30</f>
        <v>4.8155031880802841E-2</v>
      </c>
    </row>
    <row r="18" spans="2:11" ht="15" customHeight="1">
      <c r="B18" s="75" t="str">
        <f>'Nacionalidad-Zona (datos)'!B18</f>
        <v>Rusia</v>
      </c>
      <c r="C18" s="159">
        <f>'Nacionalidad-Zona (datos)'!C18/'Nacionalidad-Zona (datos)'!C$30</f>
        <v>2.7930448034708694E-2</v>
      </c>
      <c r="D18" s="160">
        <f>'Nacionalidad-Zona (datos)'!D18/'Nacionalidad-Zona (datos)'!D$30</f>
        <v>7.8210060245336426E-3</v>
      </c>
      <c r="E18" s="160">
        <f>'Nacionalidad-Zona (datos)'!E18/'Nacionalidad-Zona (datos)'!E$30</f>
        <v>6.3523232446923662E-3</v>
      </c>
      <c r="F18" s="160">
        <f>'Nacionalidad-Zona (datos)'!F18/'Nacionalidad-Zona (datos)'!F$30</f>
        <v>4.5477235664042014E-2</v>
      </c>
      <c r="G18" s="160">
        <f>'Nacionalidad-Zona (datos)'!G18/'Nacionalidad-Zona (datos)'!G$30</f>
        <v>2.2535752460187474E-2</v>
      </c>
    </row>
    <row r="19" spans="2:11" ht="15" customHeight="1">
      <c r="B19" s="75" t="str">
        <f>'Nacionalidad-Zona (datos)'!B19</f>
        <v>Bélgica</v>
      </c>
      <c r="C19" s="159">
        <f>'Nacionalidad-Zona (datos)'!C19/'Nacionalidad-Zona (datos)'!C$30</f>
        <v>2.7270597299795012E-2</v>
      </c>
      <c r="D19" s="160">
        <f>'Nacionalidad-Zona (datos)'!D19/'Nacionalidad-Zona (datos)'!D$30</f>
        <v>5.2351745663061621E-3</v>
      </c>
      <c r="E19" s="160">
        <f>'Nacionalidad-Zona (datos)'!E19/'Nacionalidad-Zona (datos)'!E$30</f>
        <v>2.7202375615825486E-3</v>
      </c>
      <c r="F19" s="160">
        <f>'Nacionalidad-Zona (datos)'!F19/'Nacionalidad-Zona (datos)'!F$30</f>
        <v>3.9088178600158188E-2</v>
      </c>
      <c r="G19" s="160">
        <f>'Nacionalidad-Zona (datos)'!G19/'Nacionalidad-Zona (datos)'!G$30</f>
        <v>3.6939697676368718E-2</v>
      </c>
    </row>
    <row r="20" spans="2:11" ht="15" customHeight="1">
      <c r="B20" s="75" t="str">
        <f>'Nacionalidad-Zona (datos)'!B20</f>
        <v>Países del Este</v>
      </c>
      <c r="C20" s="159">
        <f>'Nacionalidad-Zona (datos)'!C20/'Nacionalidad-Zona (datos)'!C$30</f>
        <v>2.2566167691804546E-2</v>
      </c>
      <c r="D20" s="160">
        <f>'Nacionalidad-Zona (datos)'!D20/'Nacionalidad-Zona (datos)'!D$30</f>
        <v>1.1350439137693256E-2</v>
      </c>
      <c r="E20" s="160">
        <f>'Nacionalidad-Zona (datos)'!E20/'Nacionalidad-Zona (datos)'!E$30</f>
        <v>6.6518992462492868E-3</v>
      </c>
      <c r="F20" s="160">
        <f>'Nacionalidad-Zona (datos)'!F20/'Nacionalidad-Zona (datos)'!F$30</f>
        <v>3.8664040326021512E-2</v>
      </c>
      <c r="G20" s="160">
        <f>'Nacionalidad-Zona (datos)'!G20/'Nacionalidad-Zona (datos)'!G$30</f>
        <v>1.3819083476010584E-2</v>
      </c>
    </row>
    <row r="21" spans="2:11" ht="15" customHeight="1">
      <c r="B21" s="75" t="str">
        <f>'Nacionalidad-Zona (datos)'!B21</f>
        <v>Italia</v>
      </c>
      <c r="C21" s="159">
        <f>'Nacionalidad-Zona (datos)'!C21/'Nacionalidad-Zona (datos)'!C$30</f>
        <v>2.0971856775109109E-2</v>
      </c>
      <c r="D21" s="160">
        <f>'Nacionalidad-Zona (datos)'!D21/'Nacionalidad-Zona (datos)'!D$30</f>
        <v>2.5386513754808739E-2</v>
      </c>
      <c r="E21" s="160">
        <f>'Nacionalidad-Zona (datos)'!E21/'Nacionalidad-Zona (datos)'!E$30</f>
        <v>7.9158038367595062E-3</v>
      </c>
      <c r="F21" s="160">
        <f>'Nacionalidad-Zona (datos)'!F21/'Nacionalidad-Zona (datos)'!F$30</f>
        <v>2.3962547662854761E-2</v>
      </c>
      <c r="G21" s="160">
        <f>'Nacionalidad-Zona (datos)'!G21/'Nacionalidad-Zona (datos)'!G$30</f>
        <v>2.8201799590915219E-2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1.4230285784778331E-2</v>
      </c>
      <c r="D22" s="160">
        <f>'Nacionalidad-Zona (datos)'!D22/'Nacionalidad-Zona (datos)'!D$30</f>
        <v>2.7945125934528562E-3</v>
      </c>
      <c r="E22" s="160">
        <f>'Nacionalidad-Zona (datos)'!E22/'Nacionalidad-Zona (datos)'!E$30</f>
        <v>3.1138410672777728E-3</v>
      </c>
      <c r="F22" s="160">
        <f>'Nacionalidad-Zona (datos)'!F22/'Nacionalidad-Zona (datos)'!F$30</f>
        <v>1.2015845738464367E-2</v>
      </c>
      <c r="G22" s="160">
        <f>'Nacionalidad-Zona (datos)'!G22/'Nacionalidad-Zona (datos)'!G$30</f>
        <v>2.7132914341637802E-2</v>
      </c>
    </row>
    <row r="23" spans="2:11" ht="15" customHeight="1">
      <c r="B23" s="75" t="str">
        <f>'Nacionalidad-Zona (datos)'!B23</f>
        <v>Suiza</v>
      </c>
      <c r="C23" s="159">
        <f>'Nacionalidad-Zona (datos)'!C23/'Nacionalidad-Zona (datos)'!C$30</f>
        <v>7.7111908805415569E-3</v>
      </c>
      <c r="D23" s="160">
        <f>'Nacionalidad-Zona (datos)'!D23/'Nacionalidad-Zona (datos)'!D$30</f>
        <v>4.6544966248094647E-3</v>
      </c>
      <c r="E23" s="160">
        <f>'Nacionalidad-Zona (datos)'!E23/'Nacionalidad-Zona (datos)'!E$30</f>
        <v>3.949155173808748E-3</v>
      </c>
      <c r="F23" s="160">
        <f>'Nacionalidad-Zona (datos)'!F23/'Nacionalidad-Zona (datos)'!F$30</f>
        <v>1.0452520966596792E-2</v>
      </c>
      <c r="G23" s="160">
        <f>'Nacionalidad-Zona (datos)'!G23/'Nacionalidad-Zona (datos)'!G$30</f>
        <v>7.517224762048311E-3</v>
      </c>
    </row>
    <row r="24" spans="2:11" ht="15" customHeight="1">
      <c r="B24" s="75" t="str">
        <f>'Nacionalidad-Zona (datos)'!B24</f>
        <v>Austria</v>
      </c>
      <c r="C24" s="159">
        <f>'Nacionalidad-Zona (datos)'!C24/'Nacionalidad-Zona (datos)'!C$30</f>
        <v>6.7121701996616786E-3</v>
      </c>
      <c r="D24" s="160">
        <f>'Nacionalidad-Zona (datos)'!D24/'Nacionalidad-Zona (datos)'!D$30</f>
        <v>2.2864193946432461E-3</v>
      </c>
      <c r="E24" s="160">
        <f>'Nacionalidad-Zona (datos)'!E24/'Nacionalidad-Zona (datos)'!E$30</f>
        <v>7.4019325932129639E-3</v>
      </c>
      <c r="F24" s="160">
        <f>'Nacionalidad-Zona (datos)'!F24/'Nacionalidad-Zona (datos)'!F$30</f>
        <v>8.2154656161304088E-3</v>
      </c>
      <c r="G24" s="160">
        <f>'Nacionalidad-Zona (datos)'!G24/'Nacionalidad-Zona (datos)'!G$30</f>
        <v>6.6011890419625033E-3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2.133709340146234E-2</v>
      </c>
      <c r="D25" s="160">
        <f>'Nacionalidad-Zona (datos)'!D25/'Nacionalidad-Zona (datos)'!D$30</f>
        <v>1.2058140378892357E-2</v>
      </c>
      <c r="E25" s="160">
        <f>'Nacionalidad-Zona (datos)'!E25/'Nacionalidad-Zona (datos)'!E$30</f>
        <v>1.4250633592309863E-2</v>
      </c>
      <c r="F25" s="160">
        <f>'Nacionalidad-Zona (datos)'!F25/'Nacionalidad-Zona (datos)'!F$30</f>
        <v>2.4007238176829402E-2</v>
      </c>
      <c r="G25" s="160">
        <f>'Nacionalidad-Zona (datos)'!G25/'Nacionalidad-Zona (datos)'!G$30</f>
        <v>1.8657195656950461E-2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2.9043131566113436E-3</v>
      </c>
      <c r="D26" s="160">
        <f>'Nacionalidad-Zona (datos)'!D26/'Nacionalidad-Zona (datos)'!D$30</f>
        <v>6.9953545764680266E-3</v>
      </c>
      <c r="E26" s="160">
        <f>'Nacionalidad-Zona (datos)'!E26/'Nacionalidad-Zona (datos)'!E$30</f>
        <v>1.902416944193583E-3</v>
      </c>
      <c r="F26" s="160">
        <f>'Nacionalidad-Zona (datos)'!F26/'Nacionalidad-Zona (datos)'!F$30</f>
        <v>2.1906784020021349E-3</v>
      </c>
      <c r="G26" s="160">
        <f>'Nacionalidad-Zona (datos)'!G26/'Nacionalidad-Zona (datos)'!G$30</f>
        <v>1.8044736085120205E-3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3.4680808952146729E-3</v>
      </c>
      <c r="D27" s="160">
        <f>'Nacionalidad-Zona (datos)'!D27/'Nacionalidad-Zona (datos)'!D$30</f>
        <v>2.454271612107135E-2</v>
      </c>
      <c r="E27" s="160">
        <f>'Nacionalidad-Zona (datos)'!E27/'Nacionalidad-Zona (datos)'!E$30</f>
        <v>4.2902782120779418E-3</v>
      </c>
      <c r="F27" s="160">
        <f>'Nacionalidad-Zona (datos)'!F27/'Nacionalidad-Zona (datos)'!F$30</f>
        <v>1.8955523663205542E-3</v>
      </c>
      <c r="G27" s="160">
        <f>'Nacionalidad-Zona (datos)'!G27/'Nacionalidad-Zona (datos)'!G$30</f>
        <v>2.2014578023846648E-3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1.1213522181381054E-2</v>
      </c>
      <c r="D28" s="160">
        <f>'Nacionalidad-Zona (datos)'!D28/'Nacionalidad-Zona (datos)'!D$30</f>
        <v>2.2864193946432462E-2</v>
      </c>
      <c r="E28" s="160">
        <f>'Nacionalidad-Zona (datos)'!E28/'Nacionalidad-Zona (datos)'!E$30</f>
        <v>6.8793146050954157E-3</v>
      </c>
      <c r="F28" s="160">
        <f>'Nacionalidad-Zona (datos)'!F28/'Nacionalidad-Zona (datos)'!F$30</f>
        <v>5.8746945445530699E-3</v>
      </c>
      <c r="G28" s="160">
        <f>'Nacionalidad-Zona (datos)'!G28/'Nacionalidad-Zona (datos)'!G$30</f>
        <v>1.5169254317203108E-2</v>
      </c>
    </row>
    <row r="29" spans="2:11" ht="15" customHeight="1">
      <c r="B29" s="105" t="s">
        <v>140</v>
      </c>
      <c r="C29" s="161">
        <f>'Nacionalidad-Zona (datos)'!C29/'Nacionalidad-Zona (datos)'!C$30</f>
        <v>0.73908798747344462</v>
      </c>
      <c r="D29" s="161">
        <f>'Nacionalidad-Zona (datos)'!D29/'Nacionalidad-Zona (datos)'!D$30</f>
        <v>0.23384989475212312</v>
      </c>
      <c r="E29" s="161">
        <f>'Nacionalidad-Zona (datos)'!E29/'Nacionalidad-Zona (datos)'!E$30</f>
        <v>0.46314449840699917</v>
      </c>
      <c r="F29" s="161">
        <f>'Nacionalidad-Zona (datos)'!F29/'Nacionalidad-Zona (datos)'!F$30</f>
        <v>0.81624272514322049</v>
      </c>
      <c r="G29" s="161">
        <f>'Nacionalidad-Zona (datos)'!G29/'Nacionalidad-Zona (datos)'!G$30</f>
        <v>0.86965013379641076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2011</v>
      </c>
      <c r="K6" s="48" t="s">
        <v>144</v>
      </c>
      <c r="L6" s="47" t="str">
        <f>actualizaciones!$B$5</f>
        <v>II semestre 2012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172391</v>
      </c>
      <c r="K8" s="54">
        <f>J8/$J$8</f>
        <v>1</v>
      </c>
      <c r="L8" s="53">
        <v>164800</v>
      </c>
      <c r="M8" s="54">
        <f>L8/L$8</f>
        <v>1</v>
      </c>
      <c r="N8" s="54">
        <f>(L8-J8)/J8</f>
        <v>-4.4033621244728552E-2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88590</v>
      </c>
      <c r="K9" s="60">
        <f>J9/$J$8</f>
        <v>0.51388993624957224</v>
      </c>
      <c r="L9" s="59">
        <v>88633</v>
      </c>
      <c r="M9" s="60">
        <f>L9/L$8</f>
        <v>0.53782160194174755</v>
      </c>
      <c r="N9" s="61">
        <f>(L9-J9)/J9</f>
        <v>4.853820973021786E-4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83801</v>
      </c>
      <c r="K10" s="60">
        <f>J10/$J$8</f>
        <v>0.48611006375042781</v>
      </c>
      <c r="L10" s="59">
        <v>76167</v>
      </c>
      <c r="M10" s="60">
        <f>L10/L$8</f>
        <v>0.46217839805825245</v>
      </c>
      <c r="N10" s="61">
        <f>(L10-J10)/J10</f>
        <v>-9.1096764955072129E-2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1913</v>
      </c>
      <c r="K12" s="54">
        <f>J12/$J$12</f>
        <v>1</v>
      </c>
      <c r="L12" s="53">
        <v>2550</v>
      </c>
      <c r="M12" s="54">
        <f>L12/$L$12</f>
        <v>1</v>
      </c>
      <c r="N12" s="54">
        <f>(L12-J12)/J12</f>
        <v>0.33298484056455829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1913</v>
      </c>
      <c r="K13" s="60">
        <f>J13/$J$12</f>
        <v>1</v>
      </c>
      <c r="L13" s="59">
        <v>2550</v>
      </c>
      <c r="M13" s="60">
        <f>L13/$L$12</f>
        <v>1</v>
      </c>
      <c r="N13" s="61">
        <f>(L13-J13)/J13</f>
        <v>0.33298484056455829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1176</v>
      </c>
      <c r="K16" s="54">
        <f>J16/$J$16</f>
        <v>1</v>
      </c>
      <c r="L16" s="53">
        <v>951</v>
      </c>
      <c r="M16" s="54">
        <f>L16/$L$16</f>
        <v>1</v>
      </c>
      <c r="N16" s="54">
        <f>(L16-J16)/J16</f>
        <v>-0.19132653061224489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377</v>
      </c>
      <c r="K17" s="60">
        <f>J17/$J$16</f>
        <v>0.320578231292517</v>
      </c>
      <c r="L17" s="59">
        <v>561</v>
      </c>
      <c r="M17" s="60">
        <f>L17/$L$16</f>
        <v>0.58990536277602523</v>
      </c>
      <c r="N17" s="61">
        <f>(L17-J17)/J17</f>
        <v>0.48806366047745359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799</v>
      </c>
      <c r="K18" s="60">
        <f>J18/$J$16</f>
        <v>0.67942176870748294</v>
      </c>
      <c r="L18" s="59">
        <v>390</v>
      </c>
      <c r="M18" s="60">
        <f>L18/$L$16</f>
        <v>0.41009463722397477</v>
      </c>
      <c r="N18" s="61">
        <f>(L18-J18)/J18</f>
        <v>-0.51188986232790989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28450</v>
      </c>
      <c r="K20" s="54">
        <f>J20/$J$20</f>
        <v>1</v>
      </c>
      <c r="L20" s="53">
        <v>28105</v>
      </c>
      <c r="M20" s="54">
        <f>L20/$L$20</f>
        <v>1</v>
      </c>
      <c r="N20" s="54">
        <f>(L20-J20)/J20</f>
        <v>-1.2126537785588752E-2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18825</v>
      </c>
      <c r="K21" s="60">
        <f>J21/$J$20</f>
        <v>0.66168717047451675</v>
      </c>
      <c r="L21" s="59">
        <v>18811</v>
      </c>
      <c r="M21" s="60">
        <f>L21/$L$20</f>
        <v>0.66931151040740078</v>
      </c>
      <c r="N21" s="61">
        <f>(L21-J21)/J21</f>
        <v>-7.4369189907038508E-4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9625</v>
      </c>
      <c r="K22" s="60">
        <f>J22/$J$20</f>
        <v>0.33831282952548331</v>
      </c>
      <c r="L22" s="59">
        <v>9294</v>
      </c>
      <c r="M22" s="60">
        <f>L22/$L$20</f>
        <v>0.33068848959259917</v>
      </c>
      <c r="N22" s="61">
        <f>(L22-J22)/J22</f>
        <v>-3.4389610389610387E-2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24602</v>
      </c>
      <c r="K24" s="54">
        <f>J24/$J$24</f>
        <v>1</v>
      </c>
      <c r="L24" s="53">
        <v>24689</v>
      </c>
      <c r="M24" s="54">
        <f>L24/$L$24</f>
        <v>1</v>
      </c>
      <c r="N24" s="54">
        <f>(L24-J24)/J24</f>
        <v>3.5362978619624423E-3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16360</v>
      </c>
      <c r="K25" s="60">
        <f>J25/$J$24</f>
        <v>0.66498658645638564</v>
      </c>
      <c r="L25" s="59">
        <v>16403</v>
      </c>
      <c r="M25" s="60">
        <f>L25/$L$24</f>
        <v>0.66438494876260679</v>
      </c>
      <c r="N25" s="61">
        <f>(L25-J25)/J25</f>
        <v>2.6283618581907091E-3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8242</v>
      </c>
      <c r="K26" s="60">
        <f>J26/$J$24</f>
        <v>0.33501341354361436</v>
      </c>
      <c r="L26" s="59">
        <v>8286</v>
      </c>
      <c r="M26" s="60">
        <f>L26/$L$24</f>
        <v>0.33561505123739316</v>
      </c>
      <c r="N26" s="61">
        <f>(L26-J26)/J26</f>
        <v>5.338510070371269E-3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140852</v>
      </c>
      <c r="K28" s="54">
        <f>J28/$J$28</f>
        <v>1</v>
      </c>
      <c r="L28" s="53">
        <v>133194</v>
      </c>
      <c r="M28" s="54">
        <f>L28/$L$28</f>
        <v>1</v>
      </c>
      <c r="N28" s="54">
        <f>(L28-J28)/J28</f>
        <v>-5.4369125039048082E-2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67475</v>
      </c>
      <c r="K29" s="60">
        <f>J29/$J$28</f>
        <v>0.47904893079260502</v>
      </c>
      <c r="L29" s="59">
        <v>66711</v>
      </c>
      <c r="M29" s="60">
        <f>L29/$L$28</f>
        <v>0.50085589440965805</v>
      </c>
      <c r="N29" s="61">
        <f>(L29-J29)/J29</f>
        <v>-1.132271211559837E-2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73377</v>
      </c>
      <c r="K30" s="60">
        <f>J30/$J$28</f>
        <v>0.52095106920739498</v>
      </c>
      <c r="L30" s="59">
        <v>66483</v>
      </c>
      <c r="M30" s="60">
        <f>L30/$L$28</f>
        <v>0.49914410559034189</v>
      </c>
      <c r="N30" s="61">
        <f>(L30-J30)/J30</f>
        <v>-9.3953146081197106E-2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61844</v>
      </c>
      <c r="K32" s="54">
        <f>J32/$J$32</f>
        <v>1</v>
      </c>
      <c r="L32" s="53">
        <v>60169</v>
      </c>
      <c r="M32" s="54">
        <f>L32/$L$32</f>
        <v>1</v>
      </c>
      <c r="N32" s="54">
        <f>(L32-J32)/J32</f>
        <v>-2.7084276566845613E-2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33508</v>
      </c>
      <c r="K33" s="60">
        <f>J33/$J$32</f>
        <v>0.54181488907573894</v>
      </c>
      <c r="L33" s="59">
        <v>33986</v>
      </c>
      <c r="M33" s="60">
        <f>L33/$L$32</f>
        <v>0.56484236068407323</v>
      </c>
      <c r="N33" s="61">
        <f>(L33-J33)/J33</f>
        <v>1.4265250089530859E-2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28336</v>
      </c>
      <c r="K34" s="176">
        <f>J34/$J$32</f>
        <v>0.45818511092426106</v>
      </c>
      <c r="L34" s="175">
        <v>26183</v>
      </c>
      <c r="M34" s="176">
        <f>L34/$L$32</f>
        <v>0.43515763931592683</v>
      </c>
      <c r="N34" s="61">
        <f>(L34-J34)/J34</f>
        <v>-7.5981084133258048E-2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51623</v>
      </c>
      <c r="K36" s="54">
        <f>J36/$J$36</f>
        <v>1</v>
      </c>
      <c r="L36" s="53">
        <v>47144</v>
      </c>
      <c r="M36" s="54">
        <f>L36/$L$36</f>
        <v>1</v>
      </c>
      <c r="N36" s="54">
        <f>(L36-J36)/J36</f>
        <v>-8.6763651860604765E-2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20764</v>
      </c>
      <c r="K37" s="60">
        <f>J37/$J$36</f>
        <v>0.40222381496619725</v>
      </c>
      <c r="L37" s="59">
        <v>19389</v>
      </c>
      <c r="M37" s="60">
        <f>L37/$L$36</f>
        <v>0.41127184795520111</v>
      </c>
      <c r="N37" s="61">
        <f>(L37-J37)/J37</f>
        <v>-6.6220381429397027E-2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30859</v>
      </c>
      <c r="K38" s="176">
        <f>J38/$J$36</f>
        <v>0.59777618503380281</v>
      </c>
      <c r="L38" s="175">
        <v>27755</v>
      </c>
      <c r="M38" s="176">
        <f>L38/$L$36</f>
        <v>0.58872815204479889</v>
      </c>
      <c r="N38" s="61">
        <f>(L38-J38)/J38</f>
        <v>-0.1005865387731294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2011</v>
      </c>
      <c r="K6" s="48" t="s">
        <v>49</v>
      </c>
      <c r="L6" s="47" t="str">
        <f>actualizaciones!$B$5</f>
        <v>II semestre 2012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61844</v>
      </c>
      <c r="K7" s="54">
        <f t="shared" ref="K7:K13" si="3">J7/$J$7</f>
        <v>1</v>
      </c>
      <c r="L7" s="53">
        <v>60169</v>
      </c>
      <c r="M7" s="54">
        <f t="shared" ref="M7:M13" si="4">L7/$L$7</f>
        <v>1</v>
      </c>
      <c r="N7" s="54">
        <f t="shared" ref="N7:N13" si="5">(L7-J7)/J7</f>
        <v>-2.7084276566845613E-2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33508</v>
      </c>
      <c r="K8" s="74">
        <f t="shared" si="3"/>
        <v>0.54181488907573894</v>
      </c>
      <c r="L8" s="172">
        <v>33986</v>
      </c>
      <c r="M8" s="74">
        <f t="shared" si="4"/>
        <v>0.56484236068407323</v>
      </c>
      <c r="N8" s="74">
        <f t="shared" si="5"/>
        <v>1.4265250089530859E-2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7.3863268870060145E-2</v>
      </c>
      <c r="L9" s="59">
        <v>6312</v>
      </c>
      <c r="M9" s="60">
        <f t="shared" si="4"/>
        <v>0.10490451893832373</v>
      </c>
      <c r="N9" s="61">
        <f t="shared" si="5"/>
        <v>0.38178633975481613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21996</v>
      </c>
      <c r="K10" s="60">
        <f t="shared" si="3"/>
        <v>0.35566910290408121</v>
      </c>
      <c r="L10" s="59">
        <v>20584</v>
      </c>
      <c r="M10" s="60">
        <f t="shared" si="4"/>
        <v>0.34210307633498976</v>
      </c>
      <c r="N10" s="61">
        <f t="shared" si="5"/>
        <v>-6.4193489725404618E-2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6374</v>
      </c>
      <c r="K11" s="60">
        <f t="shared" si="3"/>
        <v>0.10306577841019339</v>
      </c>
      <c r="L11" s="59">
        <v>6520</v>
      </c>
      <c r="M11" s="60">
        <f t="shared" si="4"/>
        <v>0.1083614485864814</v>
      </c>
      <c r="N11" s="61">
        <f t="shared" si="5"/>
        <v>2.2905553812362724E-2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570</v>
      </c>
      <c r="K12" s="60">
        <f t="shared" si="3"/>
        <v>9.2167388914041783E-3</v>
      </c>
      <c r="L12" s="59">
        <v>570</v>
      </c>
      <c r="M12" s="60">
        <f t="shared" si="4"/>
        <v>9.4733168242782835E-3</v>
      </c>
      <c r="N12" s="61">
        <f t="shared" si="5"/>
        <v>0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28336</v>
      </c>
      <c r="K13" s="74">
        <f t="shared" si="3"/>
        <v>0.45818511092426106</v>
      </c>
      <c r="L13" s="172">
        <v>26183</v>
      </c>
      <c r="M13" s="74">
        <f t="shared" si="4"/>
        <v>0.43515763931592683</v>
      </c>
      <c r="N13" s="74">
        <f t="shared" si="5"/>
        <v>-7.5981084133258048E-2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2011</v>
      </c>
      <c r="K19" s="48" t="s">
        <v>49</v>
      </c>
      <c r="L19" s="47" t="str">
        <f>actualizaciones!$B$5</f>
        <v>II semestre 2012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51623</v>
      </c>
      <c r="K20" s="54">
        <f t="shared" ref="K20:K26" si="9">J20/$J$20</f>
        <v>1</v>
      </c>
      <c r="L20" s="53">
        <v>47144</v>
      </c>
      <c r="M20" s="54">
        <f t="shared" ref="M20:M26" si="10">L20/$L$20</f>
        <v>1</v>
      </c>
      <c r="N20" s="54">
        <f t="shared" ref="N20:N26" si="11">(L20-J20)/J20</f>
        <v>-8.6763651860604765E-2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20764</v>
      </c>
      <c r="K21" s="74">
        <f t="shared" si="9"/>
        <v>0.40222381496619725</v>
      </c>
      <c r="L21" s="172">
        <v>19389</v>
      </c>
      <c r="M21" s="74">
        <f t="shared" si="10"/>
        <v>0.41127184795520111</v>
      </c>
      <c r="N21" s="74">
        <f t="shared" si="11"/>
        <v>-6.6220381429397027E-2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2481</v>
      </c>
      <c r="K22" s="60">
        <f t="shared" si="9"/>
        <v>4.8059973267729497E-2</v>
      </c>
      <c r="L22" s="59">
        <v>2481</v>
      </c>
      <c r="M22" s="60">
        <f t="shared" si="10"/>
        <v>5.2625996945528594E-2</v>
      </c>
      <c r="N22" s="61">
        <f t="shared" si="11"/>
        <v>0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11084</v>
      </c>
      <c r="K23" s="60">
        <f t="shared" si="9"/>
        <v>0.2147104972589737</v>
      </c>
      <c r="L23" s="59">
        <v>10292</v>
      </c>
      <c r="M23" s="60">
        <f t="shared" si="10"/>
        <v>0.21830985915492956</v>
      </c>
      <c r="N23" s="61">
        <f t="shared" si="11"/>
        <v>-7.1454348610609883E-2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0.12945779981791061</v>
      </c>
      <c r="L24" s="59">
        <v>6033</v>
      </c>
      <c r="M24" s="60">
        <f t="shared" si="10"/>
        <v>0.12796962497878839</v>
      </c>
      <c r="N24" s="61">
        <f t="shared" si="11"/>
        <v>-9.7261708813407149E-2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9.9955446215834031E-3</v>
      </c>
      <c r="L25" s="59">
        <v>583</v>
      </c>
      <c r="M25" s="60">
        <f t="shared" si="10"/>
        <v>1.2366366875954523E-2</v>
      </c>
      <c r="N25" s="61">
        <f t="shared" si="11"/>
        <v>0.12984496124031009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30859</v>
      </c>
      <c r="K26" s="74">
        <f t="shared" si="9"/>
        <v>0.59777618503380281</v>
      </c>
      <c r="L26" s="172">
        <v>27755</v>
      </c>
      <c r="M26" s="74">
        <f t="shared" si="10"/>
        <v>0.58872815204479889</v>
      </c>
      <c r="N26" s="74">
        <f t="shared" si="11"/>
        <v>-0.1005865387731294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2011</v>
      </c>
      <c r="K31" s="48" t="s">
        <v>49</v>
      </c>
      <c r="L31" s="47" t="str">
        <f>actualizaciones!$B$5</f>
        <v>II semestre 2012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24602</v>
      </c>
      <c r="K32" s="54">
        <f t="shared" ref="K32:K37" si="15">J32/$J$32</f>
        <v>1</v>
      </c>
      <c r="L32" s="53">
        <v>24689</v>
      </c>
      <c r="M32" s="54">
        <f t="shared" ref="M32:M37" si="16">L32/$L$32</f>
        <v>1</v>
      </c>
      <c r="N32" s="54">
        <f t="shared" ref="N32:N37" si="17">(L32-J32)/J32</f>
        <v>3.5362978619624423E-3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16360</v>
      </c>
      <c r="K33" s="74">
        <f t="shared" si="15"/>
        <v>0.66498658645638564</v>
      </c>
      <c r="L33" s="172">
        <v>16403</v>
      </c>
      <c r="M33" s="74">
        <f t="shared" si="16"/>
        <v>0.66438494876260679</v>
      </c>
      <c r="N33" s="74">
        <f t="shared" si="17"/>
        <v>2.6283618581907091E-3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13589</v>
      </c>
      <c r="K34" s="60">
        <f t="shared" si="15"/>
        <v>0.55235346719778877</v>
      </c>
      <c r="L34" s="59">
        <v>13670</v>
      </c>
      <c r="M34" s="60">
        <f t="shared" si="16"/>
        <v>0.55368787719227186</v>
      </c>
      <c r="N34" s="61">
        <f t="shared" si="17"/>
        <v>5.9607035101920669E-3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2407</v>
      </c>
      <c r="K35" s="60">
        <f t="shared" si="15"/>
        <v>9.7837574180960896E-2</v>
      </c>
      <c r="L35" s="59">
        <v>2369</v>
      </c>
      <c r="M35" s="60">
        <f t="shared" si="16"/>
        <v>9.5953663574871395E-2</v>
      </c>
      <c r="N35" s="61">
        <f t="shared" si="17"/>
        <v>-1.578728707935189E-2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364</v>
      </c>
      <c r="K36" s="60">
        <f t="shared" si="15"/>
        <v>1.4795545077635964E-2</v>
      </c>
      <c r="L36" s="59">
        <v>364</v>
      </c>
      <c r="M36" s="60">
        <f t="shared" si="16"/>
        <v>1.4743407995463568E-2</v>
      </c>
      <c r="N36" s="61">
        <f t="shared" si="17"/>
        <v>0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8242</v>
      </c>
      <c r="K37" s="74">
        <f t="shared" si="15"/>
        <v>0.33501341354361436</v>
      </c>
      <c r="L37" s="172">
        <v>8286</v>
      </c>
      <c r="M37" s="74">
        <f t="shared" si="16"/>
        <v>0.33561505123739316</v>
      </c>
      <c r="N37" s="74">
        <f t="shared" si="17"/>
        <v>5.338510070371269E-3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2011</v>
      </c>
      <c r="K42" s="48" t="s">
        <v>49</v>
      </c>
      <c r="L42" s="47" t="str">
        <f>actualizaciones!$B$5</f>
        <v>II semestre 2012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1913</v>
      </c>
      <c r="K43" s="54">
        <f t="shared" ref="K43:K49" si="21">J43/$J$43</f>
        <v>1</v>
      </c>
      <c r="L43" s="53">
        <v>2550</v>
      </c>
      <c r="M43" s="54">
        <f t="shared" ref="M43:M49" si="22">L43/$L$43</f>
        <v>1</v>
      </c>
      <c r="N43" s="54">
        <f t="shared" ref="N43:N48" si="23">(L43-J43)/J43</f>
        <v>0.33298484056455829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1913</v>
      </c>
      <c r="K44" s="74">
        <f t="shared" si="21"/>
        <v>1</v>
      </c>
      <c r="L44" s="172">
        <v>2550</v>
      </c>
      <c r="M44" s="74">
        <f t="shared" si="22"/>
        <v>1</v>
      </c>
      <c r="N44" s="74">
        <f t="shared" si="23"/>
        <v>0.33298484056455829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0.25771040250914795</v>
      </c>
      <c r="L45" s="59">
        <v>1097</v>
      </c>
      <c r="M45" s="60">
        <f t="shared" si="22"/>
        <v>0.43019607843137253</v>
      </c>
      <c r="N45" s="61">
        <f t="shared" si="23"/>
        <v>1.2251521298174441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0.30318870883429166</v>
      </c>
      <c r="L46" s="59">
        <v>802</v>
      </c>
      <c r="M46" s="60">
        <f t="shared" si="22"/>
        <v>0.31450980392156863</v>
      </c>
      <c r="N46" s="61">
        <f t="shared" si="23"/>
        <v>0.38275862068965516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0.35232618923157344</v>
      </c>
      <c r="L47" s="59">
        <v>485</v>
      </c>
      <c r="M47" s="60">
        <f t="shared" si="22"/>
        <v>0.19019607843137254</v>
      </c>
      <c r="N47" s="61">
        <f t="shared" si="23"/>
        <v>-0.28041543026706234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166</v>
      </c>
      <c r="K48" s="60">
        <f t="shared" si="21"/>
        <v>8.6774699424986931E-2</v>
      </c>
      <c r="L48" s="59">
        <v>166</v>
      </c>
      <c r="M48" s="60">
        <f t="shared" si="22"/>
        <v>6.5098039215686271E-2</v>
      </c>
      <c r="N48" s="61">
        <f t="shared" si="23"/>
        <v>0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2011</v>
      </c>
      <c r="K54" s="48" t="s">
        <v>49</v>
      </c>
      <c r="L54" s="47" t="str">
        <f>actualizaciones!$B$5</f>
        <v>II semestre 2012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172391</v>
      </c>
      <c r="K55" s="54">
        <f>J55/$J$55</f>
        <v>1</v>
      </c>
      <c r="L55" s="53">
        <v>164800</v>
      </c>
      <c r="M55" s="54">
        <f>L55/$L$55</f>
        <v>1</v>
      </c>
      <c r="N55" s="54">
        <f>($L$55-$J$55)/$J$55</f>
        <v>-4.4033621244728552E-2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88590</v>
      </c>
      <c r="K56" s="74">
        <f t="shared" ref="K56:K62" si="27">J56/$J$55</f>
        <v>0.51388993624957224</v>
      </c>
      <c r="L56" s="172">
        <v>88633</v>
      </c>
      <c r="M56" s="74">
        <f t="shared" ref="M56:M62" si="28">L56/$L$55</f>
        <v>0.53782160194174755</v>
      </c>
      <c r="N56" s="74">
        <f>($L$56-$J$56)/$J$56</f>
        <v>4.853820973021786E-4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11732</v>
      </c>
      <c r="K57" s="60">
        <f t="shared" si="27"/>
        <v>6.8054596817699306E-2</v>
      </c>
      <c r="L57" s="59">
        <v>14031</v>
      </c>
      <c r="M57" s="60">
        <f t="shared" si="28"/>
        <v>8.5139563106796115E-2</v>
      </c>
      <c r="N57" s="61">
        <f>($L$57-$J$57)/$J$57</f>
        <v>0.19595976815547222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54541</v>
      </c>
      <c r="K58" s="60">
        <f t="shared" si="27"/>
        <v>0.31637962538647607</v>
      </c>
      <c r="L58" s="59">
        <v>52789</v>
      </c>
      <c r="M58" s="60">
        <f t="shared" si="28"/>
        <v>0.32032160194174758</v>
      </c>
      <c r="N58" s="61">
        <f>($L$58-$J$58)/$J$58</f>
        <v>-3.2122623347573383E-2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19087</v>
      </c>
      <c r="K59" s="60">
        <f t="shared" si="27"/>
        <v>0.11071923708314239</v>
      </c>
      <c r="L59" s="59">
        <v>18597</v>
      </c>
      <c r="M59" s="60">
        <f t="shared" si="28"/>
        <v>0.11284587378640777</v>
      </c>
      <c r="N59" s="61">
        <f>($L$59-$J$59)/$J$59</f>
        <v>-2.5671923298580184E-2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2213</v>
      </c>
      <c r="K60" s="60">
        <f t="shared" si="27"/>
        <v>1.2837097064231891E-2</v>
      </c>
      <c r="L60" s="59">
        <v>2153</v>
      </c>
      <c r="M60" s="60">
        <f t="shared" si="28"/>
        <v>1.3064320388349515E-2</v>
      </c>
      <c r="N60" s="61">
        <f>($L$60-$J$60)/$J$60</f>
        <v>-2.711251694532309E-2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1017</v>
      </c>
      <c r="K61" s="60">
        <f t="shared" si="27"/>
        <v>5.8993798980225189E-3</v>
      </c>
      <c r="L61" s="59">
        <v>1063</v>
      </c>
      <c r="M61" s="60">
        <f t="shared" si="28"/>
        <v>6.4502427184466018E-3</v>
      </c>
      <c r="N61" s="61">
        <f>($L$61-$J$61)/$J$61</f>
        <v>4.5231071779744343E-2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83801</v>
      </c>
      <c r="K62" s="74">
        <f t="shared" si="27"/>
        <v>0.48611006375042781</v>
      </c>
      <c r="L62" s="172">
        <v>76167</v>
      </c>
      <c r="M62" s="74">
        <f t="shared" si="28"/>
        <v>0.46217839805825245</v>
      </c>
      <c r="N62" s="74">
        <f>($L$62-$J$62)/$J$62</f>
        <v>-9.1096764955072129E-2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agosto 2011</v>
      </c>
      <c r="D6" s="48" t="s">
        <v>49</v>
      </c>
      <c r="E6" s="47" t="str">
        <f>actualizaciones!A2</f>
        <v>acum. agosto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3451454</v>
      </c>
      <c r="D8" s="54">
        <f>C8/C8</f>
        <v>1</v>
      </c>
      <c r="E8" s="53">
        <v>3299231</v>
      </c>
      <c r="F8" s="54">
        <f>E8/E8</f>
        <v>1</v>
      </c>
      <c r="G8" s="54">
        <f>(E8-C8)/C8</f>
        <v>-4.4104021087924106E-2</v>
      </c>
    </row>
    <row r="9" spans="2:7" ht="15" customHeight="1">
      <c r="B9" s="52" t="s">
        <v>53</v>
      </c>
      <c r="C9" s="53">
        <v>2133365</v>
      </c>
      <c r="D9" s="54">
        <f>C9/C8</f>
        <v>0.61810616627079484</v>
      </c>
      <c r="E9" s="53">
        <v>2135703</v>
      </c>
      <c r="F9" s="54">
        <f>E9/E8</f>
        <v>0.64733357561201388</v>
      </c>
      <c r="G9" s="54">
        <f>(E9-C9)/C9</f>
        <v>1.0959212324192062E-3</v>
      </c>
    </row>
    <row r="10" spans="2:7" ht="15" customHeight="1">
      <c r="B10" s="55" t="s">
        <v>54</v>
      </c>
      <c r="C10" s="53">
        <v>1318089</v>
      </c>
      <c r="D10" s="54">
        <f>C10/C8</f>
        <v>0.38189383372920516</v>
      </c>
      <c r="E10" s="53">
        <v>1163528</v>
      </c>
      <c r="F10" s="54">
        <f>E10/E8</f>
        <v>0.35266642438798618</v>
      </c>
      <c r="G10" s="54">
        <f>(E10-C10)/C10</f>
        <v>-0.11726142923581033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1230349</v>
      </c>
      <c r="D12" s="60">
        <f>C12/C12</f>
        <v>1</v>
      </c>
      <c r="E12" s="59">
        <v>1185934</v>
      </c>
      <c r="F12" s="60">
        <f>E12/E12</f>
        <v>1</v>
      </c>
      <c r="G12" s="61">
        <f>(E12-C12)/C12</f>
        <v>-3.6099513227547633E-2</v>
      </c>
    </row>
    <row r="13" spans="2:7" ht="15" customHeight="1">
      <c r="B13" s="58" t="s">
        <v>53</v>
      </c>
      <c r="C13" s="59">
        <v>824351</v>
      </c>
      <c r="D13" s="60">
        <f>C13/C12</f>
        <v>0.67001395538989339</v>
      </c>
      <c r="E13" s="59">
        <v>828253</v>
      </c>
      <c r="F13" s="60">
        <f>E13/E12</f>
        <v>0.69839721266107557</v>
      </c>
      <c r="G13" s="61">
        <f>(E13-C13)/C13</f>
        <v>4.7334205938975027E-3</v>
      </c>
    </row>
    <row r="14" spans="2:7" ht="15" customHeight="1">
      <c r="B14" s="58" t="s">
        <v>54</v>
      </c>
      <c r="C14" s="59">
        <v>405998</v>
      </c>
      <c r="D14" s="60">
        <f>C14/C12</f>
        <v>0.32998604461010655</v>
      </c>
      <c r="E14" s="59">
        <v>357681</v>
      </c>
      <c r="F14" s="60">
        <f>E14/E12</f>
        <v>0.30160278733892443</v>
      </c>
      <c r="G14" s="61">
        <f>(E14-C14)/C14</f>
        <v>-0.11900797540874586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1015760</v>
      </c>
      <c r="D16" s="60">
        <f>C16/C16</f>
        <v>1</v>
      </c>
      <c r="E16" s="59">
        <v>942103</v>
      </c>
      <c r="F16" s="60">
        <f>E16/E16</f>
        <v>1</v>
      </c>
      <c r="G16" s="61">
        <f>(E16-C16)/C16</f>
        <v>-7.2514176577144207E-2</v>
      </c>
    </row>
    <row r="17" spans="2:12" ht="15" customHeight="1">
      <c r="B17" s="58" t="s">
        <v>53</v>
      </c>
      <c r="C17" s="59">
        <v>473795</v>
      </c>
      <c r="D17" s="60">
        <f>C17/C16</f>
        <v>0.46644384500275654</v>
      </c>
      <c r="E17" s="59">
        <v>460008</v>
      </c>
      <c r="F17" s="60">
        <f>E17/E16</f>
        <v>0.48827782100258676</v>
      </c>
      <c r="G17" s="61">
        <f>(E17-C17)/C17</f>
        <v>-2.9099082936713136E-2</v>
      </c>
    </row>
    <row r="18" spans="2:12" ht="15" customHeight="1">
      <c r="B18" s="58" t="s">
        <v>54</v>
      </c>
      <c r="C18" s="59">
        <v>541965</v>
      </c>
      <c r="D18" s="60">
        <f>C18/C16</f>
        <v>0.5335561549972434</v>
      </c>
      <c r="E18" s="59">
        <v>482095</v>
      </c>
      <c r="F18" s="60">
        <f>E18/E16</f>
        <v>0.51172217899741324</v>
      </c>
      <c r="G18" s="61">
        <f>(E18-C18)/C18</f>
        <v>-0.11046838818004853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493926</v>
      </c>
      <c r="D20" s="60">
        <f>C20/C20</f>
        <v>1</v>
      </c>
      <c r="E20" s="59">
        <v>457313</v>
      </c>
      <c r="F20" s="60">
        <f>E20/E20</f>
        <v>1</v>
      </c>
      <c r="G20" s="61">
        <f>(E20-C20)/C20</f>
        <v>-7.4126488583310057E-2</v>
      </c>
    </row>
    <row r="21" spans="2:12" ht="15" customHeight="1">
      <c r="B21" s="58" t="s">
        <v>53</v>
      </c>
      <c r="C21" s="59">
        <v>362994</v>
      </c>
      <c r="D21" s="60">
        <f>C21/C20</f>
        <v>0.73491575661131425</v>
      </c>
      <c r="E21" s="59">
        <v>346802</v>
      </c>
      <c r="F21" s="60">
        <f>E21/E20</f>
        <v>0.75834712767841717</v>
      </c>
      <c r="G21" s="61">
        <f>(E21-C21)/C21</f>
        <v>-4.4606797908505372E-2</v>
      </c>
    </row>
    <row r="22" spans="2:12" ht="15" customHeight="1">
      <c r="B22" s="62" t="s">
        <v>54</v>
      </c>
      <c r="C22" s="59">
        <v>130932</v>
      </c>
      <c r="D22" s="60">
        <f>C22/C20</f>
        <v>0.26508424338868575</v>
      </c>
      <c r="E22" s="59">
        <v>110511</v>
      </c>
      <c r="F22" s="60">
        <f>E22/E20</f>
        <v>0.24165287232158281</v>
      </c>
      <c r="G22" s="61">
        <f>(E22-C22)/C22</f>
        <v>-0.1559664558702227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100535</v>
      </c>
      <c r="D24" s="60">
        <f>C24/C24</f>
        <v>1</v>
      </c>
      <c r="E24" s="59">
        <v>110216</v>
      </c>
      <c r="F24" s="60">
        <f>E24/E24</f>
        <v>1</v>
      </c>
      <c r="G24" s="61">
        <f>(E24-C24)/C24</f>
        <v>9.6294822698562696E-2</v>
      </c>
    </row>
    <row r="25" spans="2:12" ht="15" customHeight="1">
      <c r="B25" s="58" t="s">
        <v>53</v>
      </c>
      <c r="C25" s="59">
        <v>100535</v>
      </c>
      <c r="D25" s="60">
        <f>C25/C24</f>
        <v>1</v>
      </c>
      <c r="E25" s="59">
        <v>110216</v>
      </c>
      <c r="F25" s="60">
        <f>E25/E24</f>
        <v>1</v>
      </c>
      <c r="G25" s="61">
        <f>(E25-C25)/C25</f>
        <v>9.6294822698562696E-2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E31" sqref="E3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">
        <v>275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E31" sqref="E3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275</v>
      </c>
      <c r="D7" s="104" t="s">
        <v>213</v>
      </c>
      <c r="E7" s="68" t="str">
        <f>C7</f>
        <v>abril 2012</v>
      </c>
      <c r="F7" s="182" t="s">
        <v>213</v>
      </c>
      <c r="G7" s="69" t="s">
        <v>275</v>
      </c>
      <c r="H7" s="104" t="s">
        <v>213</v>
      </c>
      <c r="I7" s="68" t="str">
        <f>G7</f>
        <v>abril 2012</v>
      </c>
      <c r="J7" s="182" t="s">
        <v>213</v>
      </c>
      <c r="K7" s="69" t="s">
        <v>275</v>
      </c>
      <c r="L7" s="104" t="s">
        <v>213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E31" sqref="E3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11" customWidth="1"/>
    <col min="5" max="5" width="9.7109375" style="178" customWidth="1"/>
    <col min="6" max="6" width="21.7109375" style="178" customWidth="1"/>
    <col min="7" max="8" width="11.7109375" style="211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2"/>
      <c r="F5" s="102" t="s">
        <v>224</v>
      </c>
      <c r="G5" s="102"/>
      <c r="H5" s="102"/>
    </row>
    <row r="6" spans="2:8" ht="30" customHeight="1">
      <c r="B6" s="48"/>
      <c r="C6" s="213" t="str">
        <f>'Cuotas Plazas Autorizadas05'!$C$7</f>
        <v>abril 2012</v>
      </c>
      <c r="D6" s="214" t="s">
        <v>49</v>
      </c>
      <c r="F6" s="48"/>
      <c r="G6" s="213" t="str">
        <f>'Cuotas Plazas Autorizadas05'!$C$7</f>
        <v>abril 2012</v>
      </c>
      <c r="H6" s="214" t="s">
        <v>49</v>
      </c>
    </row>
    <row r="7" spans="2:8" ht="15" customHeight="1">
      <c r="B7" s="215" t="s">
        <v>177</v>
      </c>
      <c r="C7" s="216">
        <v>47088</v>
      </c>
      <c r="D7" s="217">
        <f t="shared" ref="D7:D17" si="0">IFERROR(C7/$C$7,"-")</f>
        <v>1</v>
      </c>
      <c r="F7" s="215" t="s">
        <v>177</v>
      </c>
      <c r="G7" s="216">
        <v>39743</v>
      </c>
      <c r="H7" s="217">
        <f>IFERROR(G7/$G$7,"-")</f>
        <v>1</v>
      </c>
    </row>
    <row r="8" spans="2:8" ht="15" customHeight="1">
      <c r="B8" s="218" t="s">
        <v>147</v>
      </c>
      <c r="C8" s="219">
        <v>33758</v>
      </c>
      <c r="D8" s="220">
        <f t="shared" si="0"/>
        <v>0.71691301393136253</v>
      </c>
      <c r="E8" s="201"/>
      <c r="F8" s="218" t="s">
        <v>147</v>
      </c>
      <c r="G8" s="219">
        <v>16541</v>
      </c>
      <c r="H8" s="220">
        <f t="shared" ref="H8:H31" si="1">IFERROR(G8/$G$7,"-")</f>
        <v>0.41619907908310899</v>
      </c>
    </row>
    <row r="9" spans="2:8" ht="15" customHeight="1">
      <c r="B9" s="62" t="s">
        <v>225</v>
      </c>
      <c r="C9" s="221">
        <v>477</v>
      </c>
      <c r="D9" s="222">
        <f t="shared" si="0"/>
        <v>1.0129969418960244E-2</v>
      </c>
      <c r="E9" s="201"/>
      <c r="F9" s="62" t="s">
        <v>225</v>
      </c>
      <c r="G9" s="221">
        <v>190</v>
      </c>
      <c r="H9" s="222">
        <f t="shared" si="1"/>
        <v>4.7807161009485949E-3</v>
      </c>
    </row>
    <row r="10" spans="2:8" ht="15" customHeight="1">
      <c r="B10" s="62" t="s">
        <v>226</v>
      </c>
      <c r="C10" s="221">
        <v>1155</v>
      </c>
      <c r="D10" s="222">
        <f t="shared" si="0"/>
        <v>2.4528542303771661E-2</v>
      </c>
      <c r="E10" s="201"/>
      <c r="F10" s="62" t="s">
        <v>226</v>
      </c>
      <c r="G10" s="221">
        <v>96</v>
      </c>
      <c r="H10" s="222">
        <f t="shared" si="1"/>
        <v>2.4155197141635006E-3</v>
      </c>
    </row>
    <row r="11" spans="2:8" ht="15" customHeight="1">
      <c r="B11" s="62" t="s">
        <v>227</v>
      </c>
      <c r="C11" s="221">
        <v>8561</v>
      </c>
      <c r="D11" s="222">
        <f t="shared" si="0"/>
        <v>0.18180852871219844</v>
      </c>
      <c r="E11" s="201"/>
      <c r="F11" s="62" t="s">
        <v>227</v>
      </c>
      <c r="G11" s="221">
        <v>4905</v>
      </c>
      <c r="H11" s="222">
        <f t="shared" si="1"/>
        <v>0.12341796039554136</v>
      </c>
    </row>
    <row r="12" spans="2:8" ht="15" customHeight="1">
      <c r="B12" s="62" t="s">
        <v>228</v>
      </c>
      <c r="C12" s="221">
        <v>18133</v>
      </c>
      <c r="D12" s="222">
        <f t="shared" si="0"/>
        <v>0.38508749575263335</v>
      </c>
      <c r="E12" s="201"/>
      <c r="F12" s="62" t="s">
        <v>228</v>
      </c>
      <c r="G12" s="221">
        <v>9739</v>
      </c>
      <c r="H12" s="222">
        <f t="shared" si="1"/>
        <v>0.2450494426691493</v>
      </c>
    </row>
    <row r="13" spans="2:8" ht="15" customHeight="1">
      <c r="B13" s="62" t="s">
        <v>229</v>
      </c>
      <c r="C13" s="221">
        <v>5432</v>
      </c>
      <c r="D13" s="222">
        <f t="shared" si="0"/>
        <v>0.11535847774379884</v>
      </c>
      <c r="E13" s="201"/>
      <c r="F13" s="62" t="s">
        <v>229</v>
      </c>
      <c r="G13" s="221">
        <v>1611</v>
      </c>
      <c r="H13" s="222">
        <f t="shared" si="1"/>
        <v>4.0535440203306246E-2</v>
      </c>
    </row>
    <row r="14" spans="2:8" ht="15" hidden="1" customHeight="1">
      <c r="B14" s="62" t="s">
        <v>230</v>
      </c>
      <c r="C14" s="221" t="s">
        <v>86</v>
      </c>
      <c r="D14" s="222" t="str">
        <f t="shared" si="0"/>
        <v>-</v>
      </c>
      <c r="E14" s="201"/>
      <c r="F14" s="62" t="s">
        <v>230</v>
      </c>
      <c r="G14" s="221" t="s">
        <v>86</v>
      </c>
      <c r="H14" s="222" t="str">
        <f t="shared" si="1"/>
        <v>-</v>
      </c>
    </row>
    <row r="15" spans="2:8" ht="15" customHeight="1">
      <c r="B15" s="218" t="s">
        <v>148</v>
      </c>
      <c r="C15" s="219">
        <v>13294</v>
      </c>
      <c r="D15" s="220">
        <f t="shared" si="0"/>
        <v>0.28232246007475365</v>
      </c>
      <c r="E15" s="201"/>
      <c r="F15" s="218" t="s">
        <v>148</v>
      </c>
      <c r="G15" s="219">
        <v>23182</v>
      </c>
      <c r="H15" s="220">
        <f t="shared" si="1"/>
        <v>0.58329768764310697</v>
      </c>
    </row>
    <row r="16" spans="2:8" ht="15" customHeight="1">
      <c r="B16" s="62" t="s">
        <v>231</v>
      </c>
      <c r="C16" s="221">
        <v>1041</v>
      </c>
      <c r="D16" s="222">
        <f t="shared" si="0"/>
        <v>2.2107543323139654E-2</v>
      </c>
      <c r="E16" s="201"/>
      <c r="F16" s="62" t="s">
        <v>231</v>
      </c>
      <c r="G16" s="221">
        <v>3804</v>
      </c>
      <c r="H16" s="222">
        <f t="shared" si="1"/>
        <v>9.5714968673728709E-2</v>
      </c>
    </row>
    <row r="17" spans="2:10" ht="15" customHeight="1">
      <c r="B17" s="62" t="s">
        <v>232</v>
      </c>
      <c r="C17" s="221">
        <v>5645</v>
      </c>
      <c r="D17" s="222">
        <f t="shared" si="0"/>
        <v>0.11988192320761128</v>
      </c>
      <c r="E17" s="201"/>
      <c r="F17" s="62" t="s">
        <v>232</v>
      </c>
      <c r="G17" s="221">
        <v>5173</v>
      </c>
      <c r="H17" s="222">
        <f t="shared" si="1"/>
        <v>0.13016128626424781</v>
      </c>
    </row>
    <row r="18" spans="2:10" ht="15" customHeight="1">
      <c r="B18" s="62" t="s">
        <v>233</v>
      </c>
      <c r="C18" s="221">
        <v>6604</v>
      </c>
      <c r="D18" s="222">
        <f>IFERROR(C18/$C$7,"-")</f>
        <v>0.14024804621134895</v>
      </c>
      <c r="E18" s="201"/>
      <c r="F18" s="62" t="s">
        <v>233</v>
      </c>
      <c r="G18" s="221">
        <v>13987</v>
      </c>
      <c r="H18" s="222">
        <f t="shared" si="1"/>
        <v>0.35193619002088417</v>
      </c>
    </row>
    <row r="19" spans="2:10" ht="15" hidden="1" customHeight="1">
      <c r="B19" s="62" t="s">
        <v>234</v>
      </c>
      <c r="C19" s="221" t="s">
        <v>86</v>
      </c>
      <c r="D19" s="222" t="str">
        <f t="shared" ref="D19:D31" si="2">IFERROR(C19/$C$7,"-")</f>
        <v>-</v>
      </c>
      <c r="E19" s="201"/>
      <c r="F19" s="62" t="s">
        <v>234</v>
      </c>
      <c r="G19" s="221" t="s">
        <v>86</v>
      </c>
      <c r="H19" s="222" t="str">
        <f t="shared" si="1"/>
        <v>-</v>
      </c>
    </row>
    <row r="20" spans="2:10" ht="15" customHeight="1">
      <c r="B20" s="62" t="s">
        <v>235</v>
      </c>
      <c r="C20" s="221" t="s">
        <v>86</v>
      </c>
      <c r="D20" s="222" t="str">
        <f t="shared" si="2"/>
        <v>-</v>
      </c>
      <c r="E20" s="201"/>
      <c r="F20" s="62" t="s">
        <v>235</v>
      </c>
      <c r="G20" s="221">
        <v>218</v>
      </c>
      <c r="H20" s="222">
        <f t="shared" si="1"/>
        <v>5.4852426842462824E-3</v>
      </c>
    </row>
    <row r="21" spans="2:10" ht="15" customHeight="1">
      <c r="B21" s="62" t="s">
        <v>230</v>
      </c>
      <c r="C21" s="223">
        <v>4</v>
      </c>
      <c r="D21" s="222">
        <f t="shared" si="2"/>
        <v>8.4947332653754679E-5</v>
      </c>
      <c r="E21" s="201"/>
      <c r="F21" s="62" t="s">
        <v>230</v>
      </c>
      <c r="G21" s="223" t="s">
        <v>86</v>
      </c>
      <c r="H21" s="222" t="str">
        <f t="shared" si="1"/>
        <v>-</v>
      </c>
    </row>
    <row r="22" spans="2:10" ht="15" customHeight="1">
      <c r="B22" s="218" t="s">
        <v>179</v>
      </c>
      <c r="C22" s="224">
        <v>22</v>
      </c>
      <c r="D22" s="220">
        <f t="shared" si="2"/>
        <v>4.6721032959565071E-4</v>
      </c>
      <c r="E22" s="201"/>
      <c r="F22" s="218" t="s">
        <v>179</v>
      </c>
      <c r="G22" s="224">
        <v>0</v>
      </c>
      <c r="H22" s="220">
        <f t="shared" si="1"/>
        <v>0</v>
      </c>
    </row>
    <row r="23" spans="2:10" ht="15" customHeight="1">
      <c r="B23" s="62" t="s">
        <v>236</v>
      </c>
      <c r="C23" s="221">
        <v>22</v>
      </c>
      <c r="D23" s="222">
        <f t="shared" si="2"/>
        <v>4.6721032959565071E-4</v>
      </c>
      <c r="E23" s="201"/>
      <c r="F23" s="62" t="s">
        <v>236</v>
      </c>
      <c r="G23" s="221" t="s">
        <v>86</v>
      </c>
      <c r="H23" s="222" t="str">
        <f t="shared" si="1"/>
        <v>-</v>
      </c>
    </row>
    <row r="24" spans="2:10" ht="15" hidden="1" customHeight="1">
      <c r="B24" s="62" t="s">
        <v>237</v>
      </c>
      <c r="C24" s="221" t="s">
        <v>86</v>
      </c>
      <c r="D24" s="222" t="str">
        <f t="shared" si="2"/>
        <v>-</v>
      </c>
      <c r="E24" s="201"/>
      <c r="F24" s="62" t="s">
        <v>237</v>
      </c>
      <c r="G24" s="221" t="s">
        <v>86</v>
      </c>
      <c r="H24" s="222" t="str">
        <f t="shared" si="1"/>
        <v>-</v>
      </c>
    </row>
    <row r="25" spans="2:10" ht="15" hidden="1" customHeight="1">
      <c r="B25" s="62" t="s">
        <v>230</v>
      </c>
      <c r="C25" s="221">
        <v>0</v>
      </c>
      <c r="D25" s="222">
        <f t="shared" si="2"/>
        <v>0</v>
      </c>
      <c r="E25" s="201"/>
      <c r="F25" s="62" t="s">
        <v>230</v>
      </c>
      <c r="G25" s="221" t="s">
        <v>86</v>
      </c>
      <c r="H25" s="222" t="str">
        <f t="shared" si="1"/>
        <v>-</v>
      </c>
    </row>
    <row r="26" spans="2:10" ht="15" customHeight="1">
      <c r="B26" s="218" t="s">
        <v>180</v>
      </c>
      <c r="C26" s="219">
        <v>14</v>
      </c>
      <c r="D26" s="220">
        <f t="shared" si="2"/>
        <v>2.9731566428814135E-4</v>
      </c>
      <c r="E26" s="201"/>
      <c r="F26" s="218" t="s">
        <v>180</v>
      </c>
      <c r="G26" s="219">
        <v>20</v>
      </c>
      <c r="H26" s="220">
        <f t="shared" si="1"/>
        <v>5.0323327378406265E-4</v>
      </c>
    </row>
    <row r="27" spans="2:10" ht="15" hidden="1" customHeight="1">
      <c r="B27" s="62" t="s">
        <v>238</v>
      </c>
      <c r="C27" s="223" t="s">
        <v>86</v>
      </c>
      <c r="D27" s="222" t="str">
        <f t="shared" si="2"/>
        <v>-</v>
      </c>
      <c r="E27" s="201"/>
      <c r="F27" s="62" t="s">
        <v>238</v>
      </c>
      <c r="G27" s="223" t="s">
        <v>86</v>
      </c>
      <c r="H27" s="222" t="str">
        <f t="shared" si="1"/>
        <v>-</v>
      </c>
    </row>
    <row r="28" spans="2:10" ht="15" hidden="1" customHeight="1">
      <c r="B28" s="62" t="s">
        <v>239</v>
      </c>
      <c r="C28" s="223" t="s">
        <v>86</v>
      </c>
      <c r="D28" s="222" t="str">
        <f t="shared" si="2"/>
        <v>-</v>
      </c>
      <c r="E28" s="201"/>
      <c r="F28" s="62" t="s">
        <v>239</v>
      </c>
      <c r="G28" s="223" t="s">
        <v>86</v>
      </c>
      <c r="H28" s="222" t="str">
        <f t="shared" si="1"/>
        <v>-</v>
      </c>
    </row>
    <row r="29" spans="2:10" ht="15" customHeight="1">
      <c r="B29" s="62" t="s">
        <v>240</v>
      </c>
      <c r="C29" s="223">
        <v>5</v>
      </c>
      <c r="D29" s="222">
        <f t="shared" si="2"/>
        <v>1.0618416581719333E-4</v>
      </c>
      <c r="E29" s="225"/>
      <c r="F29" s="62" t="s">
        <v>240</v>
      </c>
      <c r="G29" s="223" t="s">
        <v>86</v>
      </c>
      <c r="H29" s="222" t="str">
        <f t="shared" si="1"/>
        <v>-</v>
      </c>
    </row>
    <row r="30" spans="2:10" ht="15" customHeight="1">
      <c r="B30" s="62" t="s">
        <v>241</v>
      </c>
      <c r="C30" s="223">
        <v>9</v>
      </c>
      <c r="D30" s="222">
        <f t="shared" si="2"/>
        <v>1.9113149847094801E-4</v>
      </c>
      <c r="E30" s="225"/>
      <c r="F30" s="62" t="s">
        <v>241</v>
      </c>
      <c r="G30" s="223">
        <v>20</v>
      </c>
      <c r="H30" s="222">
        <f t="shared" si="1"/>
        <v>5.0323327378406265E-4</v>
      </c>
    </row>
    <row r="31" spans="2:10" ht="15" customHeight="1" thickBot="1">
      <c r="B31" s="62" t="s">
        <v>230</v>
      </c>
      <c r="C31" s="223">
        <v>0</v>
      </c>
      <c r="D31" s="222">
        <f t="shared" si="2"/>
        <v>0</v>
      </c>
      <c r="E31" s="201"/>
      <c r="F31" s="62" t="s">
        <v>230</v>
      </c>
      <c r="G31" s="223" t="s">
        <v>86</v>
      </c>
      <c r="H31" s="222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26"/>
      <c r="D33" s="226"/>
      <c r="E33" s="201"/>
      <c r="F33" s="201"/>
      <c r="G33" s="226"/>
    </row>
    <row r="34" spans="2:8" ht="54" customHeight="1">
      <c r="B34" s="102" t="s">
        <v>243</v>
      </c>
      <c r="C34" s="102"/>
      <c r="D34" s="102"/>
      <c r="E34" s="212"/>
      <c r="F34" s="102" t="s">
        <v>244</v>
      </c>
      <c r="G34" s="102"/>
      <c r="H34" s="102"/>
    </row>
    <row r="35" spans="2:8" ht="30" customHeight="1">
      <c r="B35" s="48"/>
      <c r="C35" s="213" t="str">
        <f>'Cuotas Plazas Autorizadas05'!$C$7</f>
        <v>abril 2012</v>
      </c>
      <c r="D35" s="214" t="s">
        <v>49</v>
      </c>
      <c r="F35" s="48"/>
      <c r="G35" s="213" t="str">
        <f>'Cuotas Plazas Autorizadas05'!$C$7</f>
        <v>abril 2012</v>
      </c>
      <c r="H35" s="214" t="s">
        <v>49</v>
      </c>
    </row>
    <row r="36" spans="2:8" ht="15" customHeight="1">
      <c r="B36" s="215" t="s">
        <v>177</v>
      </c>
      <c r="C36" s="216">
        <v>21973</v>
      </c>
      <c r="D36" s="217">
        <f>IFERROR(C36/$C$36,"-")</f>
        <v>1</v>
      </c>
      <c r="F36" s="215" t="s">
        <v>177</v>
      </c>
      <c r="G36" s="216">
        <v>2543</v>
      </c>
      <c r="H36" s="217">
        <f>IFERROR(G36/$G$36,"-")</f>
        <v>1</v>
      </c>
    </row>
    <row r="37" spans="2:8" ht="15" customHeight="1">
      <c r="B37" s="218" t="s">
        <v>147</v>
      </c>
      <c r="C37" s="219">
        <v>15960</v>
      </c>
      <c r="D37" s="220">
        <f t="shared" ref="D37:D60" si="3">IFERROR(C37/$C$36,"-")</f>
        <v>0.72634597005415735</v>
      </c>
      <c r="E37" s="201"/>
      <c r="F37" s="218" t="s">
        <v>147</v>
      </c>
      <c r="G37" s="219">
        <v>2529</v>
      </c>
      <c r="H37" s="220">
        <f t="shared" ref="H37:H60" si="4">IFERROR(G37/$G$36,"-")</f>
        <v>0.99449469130947699</v>
      </c>
    </row>
    <row r="38" spans="2:8" ht="15" customHeight="1">
      <c r="B38" s="62" t="s">
        <v>225</v>
      </c>
      <c r="C38" s="221">
        <v>145</v>
      </c>
      <c r="D38" s="222">
        <f t="shared" si="3"/>
        <v>6.599007873299049E-3</v>
      </c>
      <c r="E38" s="201"/>
      <c r="F38" s="62" t="s">
        <v>225</v>
      </c>
      <c r="G38" s="221">
        <v>218</v>
      </c>
      <c r="H38" s="222">
        <f t="shared" si="4"/>
        <v>8.5725521038143931E-2</v>
      </c>
    </row>
    <row r="39" spans="2:8" ht="15" customHeight="1">
      <c r="B39" s="62" t="s">
        <v>226</v>
      </c>
      <c r="C39" s="221">
        <v>317</v>
      </c>
      <c r="D39" s="222">
        <f t="shared" si="3"/>
        <v>1.4426796523005507E-2</v>
      </c>
      <c r="E39" s="201"/>
      <c r="F39" s="62" t="s">
        <v>226</v>
      </c>
      <c r="G39" s="221">
        <v>680</v>
      </c>
      <c r="H39" s="222">
        <f t="shared" si="4"/>
        <v>0.26740070782540309</v>
      </c>
    </row>
    <row r="40" spans="2:8" ht="15" customHeight="1">
      <c r="B40" s="62" t="s">
        <v>227</v>
      </c>
      <c r="C40" s="221">
        <v>3163</v>
      </c>
      <c r="D40" s="222">
        <f t="shared" si="3"/>
        <v>0.14394939243617166</v>
      </c>
      <c r="E40" s="201"/>
      <c r="F40" s="62" t="s">
        <v>227</v>
      </c>
      <c r="G40" s="221">
        <v>907</v>
      </c>
      <c r="H40" s="222">
        <f t="shared" si="4"/>
        <v>0.35666535587888321</v>
      </c>
    </row>
    <row r="41" spans="2:8" ht="15" customHeight="1">
      <c r="B41" s="62" t="s">
        <v>228</v>
      </c>
      <c r="C41" s="221">
        <v>11241</v>
      </c>
      <c r="D41" s="222">
        <f t="shared" si="3"/>
        <v>0.51158239657761795</v>
      </c>
      <c r="E41" s="201"/>
      <c r="F41" s="62" t="s">
        <v>228</v>
      </c>
      <c r="G41" s="221">
        <v>408</v>
      </c>
      <c r="H41" s="222">
        <f t="shared" si="4"/>
        <v>0.16044042469524183</v>
      </c>
    </row>
    <row r="42" spans="2:8" ht="15" customHeight="1">
      <c r="B42" s="62" t="s">
        <v>229</v>
      </c>
      <c r="C42" s="221">
        <v>1094</v>
      </c>
      <c r="D42" s="222">
        <f t="shared" si="3"/>
        <v>4.9788376644063166E-2</v>
      </c>
      <c r="E42" s="201"/>
      <c r="F42" s="62" t="s">
        <v>229</v>
      </c>
      <c r="G42" s="221">
        <v>316</v>
      </c>
      <c r="H42" s="222">
        <f t="shared" si="4"/>
        <v>0.12426268187180496</v>
      </c>
    </row>
    <row r="43" spans="2:8" ht="15" customHeight="1">
      <c r="B43" s="62" t="s">
        <v>230</v>
      </c>
      <c r="C43" s="221" t="s">
        <v>86</v>
      </c>
      <c r="D43" s="222" t="str">
        <f t="shared" si="3"/>
        <v>-</v>
      </c>
      <c r="E43" s="201"/>
      <c r="F43" s="62" t="s">
        <v>230</v>
      </c>
      <c r="G43" s="221" t="s">
        <v>86</v>
      </c>
      <c r="H43" s="222" t="str">
        <f t="shared" si="4"/>
        <v>-</v>
      </c>
    </row>
    <row r="44" spans="2:8" ht="15" customHeight="1">
      <c r="B44" s="218" t="s">
        <v>148</v>
      </c>
      <c r="C44" s="219">
        <v>6013</v>
      </c>
      <c r="D44" s="220">
        <f t="shared" si="3"/>
        <v>0.27365402994584265</v>
      </c>
      <c r="E44" s="201"/>
      <c r="F44" s="218" t="s">
        <v>148</v>
      </c>
      <c r="G44" s="219">
        <v>6</v>
      </c>
      <c r="H44" s="220">
        <f t="shared" si="4"/>
        <v>2.3594180102241447E-3</v>
      </c>
    </row>
    <row r="45" spans="2:8" ht="15" customHeight="1">
      <c r="B45" s="62" t="s">
        <v>231</v>
      </c>
      <c r="C45" s="221">
        <v>182</v>
      </c>
      <c r="D45" s="222">
        <f t="shared" si="3"/>
        <v>8.2828926409684606E-3</v>
      </c>
      <c r="E45" s="201"/>
      <c r="F45" s="62" t="s">
        <v>231</v>
      </c>
      <c r="G45" s="221" t="s">
        <v>86</v>
      </c>
      <c r="H45" s="222" t="str">
        <f t="shared" si="4"/>
        <v>-</v>
      </c>
    </row>
    <row r="46" spans="2:8" ht="15" customHeight="1">
      <c r="B46" s="62" t="s">
        <v>232</v>
      </c>
      <c r="C46" s="221">
        <v>722</v>
      </c>
      <c r="D46" s="222">
        <f t="shared" si="3"/>
        <v>3.2858508169116646E-2</v>
      </c>
      <c r="E46" s="201"/>
      <c r="F46" s="62" t="s">
        <v>232</v>
      </c>
      <c r="G46" s="221" t="s">
        <v>86</v>
      </c>
      <c r="H46" s="222" t="str">
        <f t="shared" si="4"/>
        <v>-</v>
      </c>
    </row>
    <row r="47" spans="2:8" ht="15" customHeight="1">
      <c r="B47" s="62" t="s">
        <v>233</v>
      </c>
      <c r="C47" s="221">
        <v>5109</v>
      </c>
      <c r="D47" s="222">
        <f t="shared" si="3"/>
        <v>0.23251262913575751</v>
      </c>
      <c r="E47" s="201"/>
      <c r="F47" s="62" t="s">
        <v>233</v>
      </c>
      <c r="G47" s="221" t="s">
        <v>86</v>
      </c>
      <c r="H47" s="222" t="str">
        <f t="shared" si="4"/>
        <v>-</v>
      </c>
    </row>
    <row r="48" spans="2:8" ht="15" customHeight="1">
      <c r="B48" s="62" t="s">
        <v>234</v>
      </c>
      <c r="C48" s="221" t="s">
        <v>86</v>
      </c>
      <c r="D48" s="222" t="str">
        <f t="shared" si="3"/>
        <v>-</v>
      </c>
      <c r="E48" s="201"/>
      <c r="F48" s="62" t="s">
        <v>234</v>
      </c>
      <c r="G48" s="221" t="s">
        <v>86</v>
      </c>
      <c r="H48" s="222" t="str">
        <f t="shared" si="4"/>
        <v>-</v>
      </c>
    </row>
    <row r="49" spans="2:8" ht="15" customHeight="1">
      <c r="B49" s="62" t="s">
        <v>235</v>
      </c>
      <c r="C49" s="221" t="s">
        <v>86</v>
      </c>
      <c r="D49" s="222" t="str">
        <f t="shared" si="3"/>
        <v>-</v>
      </c>
      <c r="E49" s="201"/>
      <c r="F49" s="62" t="s">
        <v>235</v>
      </c>
      <c r="G49" s="221" t="s">
        <v>86</v>
      </c>
      <c r="H49" s="222" t="str">
        <f t="shared" si="4"/>
        <v>-</v>
      </c>
    </row>
    <row r="50" spans="2:8" ht="15" customHeight="1">
      <c r="B50" s="62" t="s">
        <v>230</v>
      </c>
      <c r="C50" s="223" t="s">
        <v>86</v>
      </c>
      <c r="D50" s="222" t="str">
        <f t="shared" si="3"/>
        <v>-</v>
      </c>
      <c r="E50" s="201"/>
      <c r="F50" s="62" t="s">
        <v>230</v>
      </c>
      <c r="G50" s="223">
        <v>6</v>
      </c>
      <c r="H50" s="222">
        <f t="shared" si="4"/>
        <v>2.3594180102241447E-3</v>
      </c>
    </row>
    <row r="51" spans="2:8" ht="15" customHeight="1">
      <c r="B51" s="218" t="s">
        <v>179</v>
      </c>
      <c r="C51" s="224">
        <v>0</v>
      </c>
      <c r="D51" s="220">
        <f t="shared" si="3"/>
        <v>0</v>
      </c>
      <c r="E51" s="201"/>
      <c r="F51" s="218" t="s">
        <v>179</v>
      </c>
      <c r="G51" s="224">
        <v>0</v>
      </c>
      <c r="H51" s="220">
        <f t="shared" si="4"/>
        <v>0</v>
      </c>
    </row>
    <row r="52" spans="2:8" ht="15" customHeight="1">
      <c r="B52" s="62" t="s">
        <v>236</v>
      </c>
      <c r="C52" s="221" t="s">
        <v>86</v>
      </c>
      <c r="D52" s="222" t="str">
        <f t="shared" si="3"/>
        <v>-</v>
      </c>
      <c r="E52" s="201"/>
      <c r="F52" s="62" t="s">
        <v>236</v>
      </c>
      <c r="G52" s="221" t="s">
        <v>86</v>
      </c>
      <c r="H52" s="222" t="str">
        <f t="shared" si="4"/>
        <v>-</v>
      </c>
    </row>
    <row r="53" spans="2:8" ht="15" customHeight="1">
      <c r="B53" s="62" t="s">
        <v>237</v>
      </c>
      <c r="C53" s="221" t="s">
        <v>86</v>
      </c>
      <c r="D53" s="222" t="str">
        <f t="shared" si="3"/>
        <v>-</v>
      </c>
      <c r="E53" s="201"/>
      <c r="F53" s="62" t="s">
        <v>237</v>
      </c>
      <c r="G53" s="221" t="s">
        <v>86</v>
      </c>
      <c r="H53" s="222" t="str">
        <f t="shared" si="4"/>
        <v>-</v>
      </c>
    </row>
    <row r="54" spans="2:8" ht="15" customHeight="1">
      <c r="B54" s="62" t="s">
        <v>230</v>
      </c>
      <c r="C54" s="221" t="s">
        <v>86</v>
      </c>
      <c r="D54" s="222" t="str">
        <f t="shared" si="3"/>
        <v>-</v>
      </c>
      <c r="E54" s="201"/>
      <c r="F54" s="62" t="s">
        <v>230</v>
      </c>
      <c r="G54" s="221">
        <v>0</v>
      </c>
      <c r="H54" s="222">
        <f t="shared" si="4"/>
        <v>0</v>
      </c>
    </row>
    <row r="55" spans="2:8" ht="15" customHeight="1">
      <c r="B55" s="218" t="s">
        <v>180</v>
      </c>
      <c r="C55" s="219">
        <v>0</v>
      </c>
      <c r="D55" s="220">
        <f t="shared" si="3"/>
        <v>0</v>
      </c>
      <c r="E55" s="201"/>
      <c r="F55" s="218" t="s">
        <v>180</v>
      </c>
      <c r="G55" s="219">
        <v>8</v>
      </c>
      <c r="H55" s="220">
        <f t="shared" si="4"/>
        <v>3.1458906802988595E-3</v>
      </c>
    </row>
    <row r="56" spans="2:8" ht="15" customHeight="1">
      <c r="B56" s="62" t="s">
        <v>238</v>
      </c>
      <c r="C56" s="223" t="s">
        <v>86</v>
      </c>
      <c r="D56" s="222" t="str">
        <f t="shared" si="3"/>
        <v>-</v>
      </c>
      <c r="E56" s="201"/>
      <c r="F56" s="62" t="s">
        <v>238</v>
      </c>
      <c r="G56" s="223">
        <v>8</v>
      </c>
      <c r="H56" s="222">
        <f t="shared" si="4"/>
        <v>3.1458906802988595E-3</v>
      </c>
    </row>
    <row r="57" spans="2:8" ht="15" customHeight="1">
      <c r="B57" s="62" t="s">
        <v>239</v>
      </c>
      <c r="C57" s="223" t="s">
        <v>86</v>
      </c>
      <c r="D57" s="222" t="str">
        <f t="shared" si="3"/>
        <v>-</v>
      </c>
      <c r="E57" s="201"/>
      <c r="F57" s="62" t="s">
        <v>239</v>
      </c>
      <c r="G57" s="223" t="s">
        <v>86</v>
      </c>
      <c r="H57" s="222" t="str">
        <f t="shared" si="4"/>
        <v>-</v>
      </c>
    </row>
    <row r="58" spans="2:8" ht="15" customHeight="1">
      <c r="B58" s="62" t="s">
        <v>240</v>
      </c>
      <c r="C58" s="223" t="s">
        <v>86</v>
      </c>
      <c r="D58" s="222" t="str">
        <f t="shared" si="3"/>
        <v>-</v>
      </c>
      <c r="E58" s="225"/>
      <c r="F58" s="62" t="s">
        <v>240</v>
      </c>
      <c r="G58" s="223" t="s">
        <v>86</v>
      </c>
      <c r="H58" s="222" t="str">
        <f t="shared" si="4"/>
        <v>-</v>
      </c>
    </row>
    <row r="59" spans="2:8" ht="15" customHeight="1">
      <c r="B59" s="62" t="s">
        <v>241</v>
      </c>
      <c r="C59" s="223" t="s">
        <v>86</v>
      </c>
      <c r="D59" s="222" t="str">
        <f t="shared" si="3"/>
        <v>-</v>
      </c>
      <c r="E59" s="225"/>
      <c r="F59" s="62" t="s">
        <v>241</v>
      </c>
      <c r="G59" s="223" t="s">
        <v>86</v>
      </c>
      <c r="H59" s="222" t="str">
        <f t="shared" si="4"/>
        <v>-</v>
      </c>
    </row>
    <row r="60" spans="2:8" ht="15" customHeight="1">
      <c r="B60" s="62" t="s">
        <v>230</v>
      </c>
      <c r="C60" s="223" t="s">
        <v>86</v>
      </c>
      <c r="D60" s="222" t="str">
        <f t="shared" si="3"/>
        <v>-</v>
      </c>
      <c r="E60" s="201"/>
      <c r="F60" s="62" t="s">
        <v>230</v>
      </c>
      <c r="G60" s="223">
        <v>0</v>
      </c>
      <c r="H60" s="222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213" t="str">
        <f>'Cuotas Plazas Autorizadas05'!$C$7</f>
        <v>abril 2012</v>
      </c>
      <c r="D64" s="214" t="s">
        <v>49</v>
      </c>
    </row>
    <row r="65" spans="2:4" ht="15" customHeight="1">
      <c r="B65" s="215" t="s">
        <v>177</v>
      </c>
      <c r="C65" s="216">
        <v>134199</v>
      </c>
      <c r="D65" s="217">
        <f>IFERROR(C65/$C$65,"-")</f>
        <v>1</v>
      </c>
    </row>
    <row r="66" spans="2:4" ht="15" customHeight="1">
      <c r="B66" s="218" t="s">
        <v>147</v>
      </c>
      <c r="C66" s="219">
        <v>82109</v>
      </c>
      <c r="D66" s="220">
        <f t="shared" ref="D66:D89" si="5">IFERROR(C66/$C$65,"-")</f>
        <v>0.61184509571606349</v>
      </c>
    </row>
    <row r="67" spans="2:4" ht="15" customHeight="1">
      <c r="B67" s="62" t="s">
        <v>225</v>
      </c>
      <c r="C67" s="221">
        <v>1374</v>
      </c>
      <c r="D67" s="222">
        <f t="shared" si="5"/>
        <v>1.0238526367558625E-2</v>
      </c>
    </row>
    <row r="68" spans="2:4" ht="15" customHeight="1">
      <c r="B68" s="62" t="s">
        <v>226</v>
      </c>
      <c r="C68" s="221">
        <v>2500</v>
      </c>
      <c r="D68" s="222">
        <f t="shared" si="5"/>
        <v>1.8629050887115403E-2</v>
      </c>
    </row>
    <row r="69" spans="2:4" ht="15" customHeight="1">
      <c r="B69" s="62" t="s">
        <v>227</v>
      </c>
      <c r="C69" s="221">
        <v>19662</v>
      </c>
      <c r="D69" s="222">
        <f t="shared" si="5"/>
        <v>0.14651375941698522</v>
      </c>
    </row>
    <row r="70" spans="2:4" ht="15" customHeight="1">
      <c r="B70" s="62" t="s">
        <v>228</v>
      </c>
      <c r="C70" s="221">
        <v>46788</v>
      </c>
      <c r="D70" s="222">
        <f t="shared" si="5"/>
        <v>0.34864641316254219</v>
      </c>
    </row>
    <row r="71" spans="2:4" ht="15" customHeight="1">
      <c r="B71" s="62" t="s">
        <v>229</v>
      </c>
      <c r="C71" s="221">
        <v>11785</v>
      </c>
      <c r="D71" s="222">
        <f t="shared" si="5"/>
        <v>8.7817345881862005E-2</v>
      </c>
    </row>
    <row r="72" spans="2:4" ht="15" customHeight="1">
      <c r="B72" s="62" t="s">
        <v>230</v>
      </c>
      <c r="C72" s="221" t="s">
        <v>86</v>
      </c>
      <c r="D72" s="222" t="str">
        <f t="shared" si="5"/>
        <v>-</v>
      </c>
    </row>
    <row r="73" spans="2:4" ht="15" customHeight="1">
      <c r="B73" s="218" t="s">
        <v>178</v>
      </c>
      <c r="C73" s="219">
        <v>50781</v>
      </c>
      <c r="D73" s="220">
        <f t="shared" si="5"/>
        <v>0.3784007332394429</v>
      </c>
    </row>
    <row r="74" spans="2:4" ht="15" customHeight="1">
      <c r="B74" s="62" t="s">
        <v>231</v>
      </c>
      <c r="C74" s="221">
        <v>7622</v>
      </c>
      <c r="D74" s="222">
        <f t="shared" si="5"/>
        <v>5.6796250344637443E-2</v>
      </c>
    </row>
    <row r="75" spans="2:4" ht="15" customHeight="1">
      <c r="B75" s="62" t="s">
        <v>232</v>
      </c>
      <c r="C75" s="221">
        <v>15079</v>
      </c>
      <c r="D75" s="222">
        <f t="shared" si="5"/>
        <v>0.11236298333072527</v>
      </c>
    </row>
    <row r="76" spans="2:4" ht="15" customHeight="1">
      <c r="B76" s="62" t="s">
        <v>233</v>
      </c>
      <c r="C76" s="221">
        <v>27776</v>
      </c>
      <c r="D76" s="222">
        <f t="shared" si="5"/>
        <v>0.20697620697620697</v>
      </c>
    </row>
    <row r="77" spans="2:4" ht="15" customHeight="1">
      <c r="B77" s="62" t="s">
        <v>234</v>
      </c>
      <c r="C77" s="221" t="s">
        <v>86</v>
      </c>
      <c r="D77" s="222" t="str">
        <f t="shared" si="5"/>
        <v>-</v>
      </c>
    </row>
    <row r="78" spans="2:4" ht="15" customHeight="1">
      <c r="B78" s="62" t="s">
        <v>235</v>
      </c>
      <c r="C78" s="221">
        <v>218</v>
      </c>
      <c r="D78" s="222">
        <f t="shared" si="5"/>
        <v>1.6244532373564631E-3</v>
      </c>
    </row>
    <row r="79" spans="2:4" ht="15" customHeight="1">
      <c r="B79" s="62" t="s">
        <v>230</v>
      </c>
      <c r="C79" s="223">
        <v>86</v>
      </c>
      <c r="D79" s="222">
        <f t="shared" si="5"/>
        <v>6.4083935051676983E-4</v>
      </c>
    </row>
    <row r="80" spans="2:4" ht="15" customHeight="1">
      <c r="B80" s="218" t="s">
        <v>179</v>
      </c>
      <c r="C80" s="224">
        <v>511</v>
      </c>
      <c r="D80" s="220">
        <f t="shared" si="5"/>
        <v>3.8077780013263886E-3</v>
      </c>
    </row>
    <row r="81" spans="2:4" ht="15" customHeight="1">
      <c r="B81" s="62" t="s">
        <v>236</v>
      </c>
      <c r="C81" s="221">
        <v>173</v>
      </c>
      <c r="D81" s="222">
        <f t="shared" si="5"/>
        <v>1.2891303213883858E-3</v>
      </c>
    </row>
    <row r="82" spans="2:4" ht="15" customHeight="1">
      <c r="B82" s="62" t="s">
        <v>237</v>
      </c>
      <c r="C82" s="221">
        <v>338</v>
      </c>
      <c r="D82" s="222">
        <f t="shared" si="5"/>
        <v>2.5186476799380023E-3</v>
      </c>
    </row>
    <row r="83" spans="2:4" ht="15" customHeight="1">
      <c r="B83" s="62" t="s">
        <v>230</v>
      </c>
      <c r="C83" s="221" t="s">
        <v>86</v>
      </c>
      <c r="D83" s="222" t="str">
        <f t="shared" si="5"/>
        <v>-</v>
      </c>
    </row>
    <row r="84" spans="2:4" ht="15" customHeight="1">
      <c r="B84" s="218" t="s">
        <v>180</v>
      </c>
      <c r="C84" s="219">
        <v>798</v>
      </c>
      <c r="D84" s="220">
        <f t="shared" si="5"/>
        <v>5.9463930431672366E-3</v>
      </c>
    </row>
    <row r="85" spans="2:4" ht="15" customHeight="1">
      <c r="B85" s="62" t="s">
        <v>238</v>
      </c>
      <c r="C85" s="223">
        <v>62</v>
      </c>
      <c r="D85" s="222">
        <f t="shared" si="5"/>
        <v>4.6200046200046198E-4</v>
      </c>
    </row>
    <row r="86" spans="2:4" ht="15" customHeight="1">
      <c r="B86" s="62" t="s">
        <v>239</v>
      </c>
      <c r="C86" s="223">
        <v>39</v>
      </c>
      <c r="D86" s="222">
        <f t="shared" si="5"/>
        <v>2.906131938390003E-4</v>
      </c>
    </row>
    <row r="87" spans="2:4" ht="15" customHeight="1">
      <c r="B87" s="62" t="s">
        <v>240</v>
      </c>
      <c r="C87" s="223">
        <v>288</v>
      </c>
      <c r="D87" s="222">
        <f t="shared" si="5"/>
        <v>2.1460666621956944E-3</v>
      </c>
    </row>
    <row r="88" spans="2:4" ht="15" customHeight="1">
      <c r="B88" s="62" t="s">
        <v>241</v>
      </c>
      <c r="C88" s="223">
        <v>391</v>
      </c>
      <c r="D88" s="222">
        <f t="shared" si="5"/>
        <v>2.913583558744849E-3</v>
      </c>
    </row>
    <row r="89" spans="2:4" ht="15" customHeight="1">
      <c r="B89" s="62" t="s">
        <v>230</v>
      </c>
      <c r="C89" s="223" t="s">
        <v>86</v>
      </c>
      <c r="D89" s="222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7" t="s">
        <v>246</v>
      </c>
      <c r="B1" s="228" t="s">
        <v>96</v>
      </c>
      <c r="D1" s="229" t="s">
        <v>177</v>
      </c>
      <c r="F1" s="229" t="s">
        <v>177</v>
      </c>
    </row>
    <row r="2" spans="1:6">
      <c r="A2" s="230"/>
      <c r="B2" s="231" t="s">
        <v>67</v>
      </c>
      <c r="D2" s="229" t="s">
        <v>212</v>
      </c>
      <c r="F2" s="229" t="s">
        <v>247</v>
      </c>
    </row>
    <row r="3" spans="1:6">
      <c r="A3" s="232"/>
      <c r="B3" s="233" t="s">
        <v>73</v>
      </c>
      <c r="D3" s="229" t="s">
        <v>248</v>
      </c>
      <c r="F3" s="229" t="s">
        <v>249</v>
      </c>
    </row>
    <row r="4" spans="1:6">
      <c r="A4" s="227" t="s">
        <v>250</v>
      </c>
      <c r="B4" s="228" t="s">
        <v>96</v>
      </c>
      <c r="D4" s="229" t="s">
        <v>179</v>
      </c>
      <c r="F4" s="229" t="s">
        <v>251</v>
      </c>
    </row>
    <row r="5" spans="1:6">
      <c r="A5" s="230"/>
      <c r="B5" s="231" t="s">
        <v>67</v>
      </c>
      <c r="D5" s="229" t="s">
        <v>180</v>
      </c>
      <c r="F5" s="229"/>
    </row>
    <row r="6" spans="1:6">
      <c r="A6" s="232"/>
      <c r="B6" s="233" t="s">
        <v>73</v>
      </c>
    </row>
    <row r="7" spans="1:6">
      <c r="A7" s="227" t="s">
        <v>56</v>
      </c>
      <c r="B7" s="228" t="s">
        <v>96</v>
      </c>
    </row>
    <row r="8" spans="1:6">
      <c r="A8" s="230"/>
      <c r="B8" s="231" t="s">
        <v>67</v>
      </c>
      <c r="D8" s="234" t="s">
        <v>252</v>
      </c>
    </row>
    <row r="9" spans="1:6">
      <c r="A9" s="232"/>
      <c r="B9" s="233" t="s">
        <v>73</v>
      </c>
      <c r="D9" s="234" t="s">
        <v>253</v>
      </c>
    </row>
    <row r="10" spans="1:6">
      <c r="A10" s="227" t="s">
        <v>151</v>
      </c>
      <c r="B10" s="228" t="s">
        <v>96</v>
      </c>
      <c r="D10" s="234" t="s">
        <v>254</v>
      </c>
    </row>
    <row r="11" spans="1:6">
      <c r="A11" s="230"/>
      <c r="B11" s="231" t="s">
        <v>67</v>
      </c>
      <c r="D11" s="234" t="s">
        <v>26</v>
      </c>
    </row>
    <row r="12" spans="1:6">
      <c r="A12" s="232"/>
      <c r="B12" s="233" t="s">
        <v>73</v>
      </c>
      <c r="D12" s="234" t="s">
        <v>255</v>
      </c>
      <c r="F12" s="2">
        <v>2001</v>
      </c>
    </row>
    <row r="13" spans="1:6">
      <c r="A13" s="227" t="s">
        <v>152</v>
      </c>
      <c r="B13" s="228" t="s">
        <v>96</v>
      </c>
      <c r="D13" s="234" t="s">
        <v>256</v>
      </c>
      <c r="F13" s="2">
        <v>2002</v>
      </c>
    </row>
    <row r="14" spans="1:6">
      <c r="A14" s="230"/>
      <c r="B14" s="231" t="s">
        <v>67</v>
      </c>
      <c r="F14" s="2">
        <v>2003</v>
      </c>
    </row>
    <row r="15" spans="1:6">
      <c r="A15" s="230"/>
      <c r="B15" s="233" t="s">
        <v>73</v>
      </c>
      <c r="F15" s="2">
        <v>2004</v>
      </c>
    </row>
    <row r="18" spans="1:21">
      <c r="A18" s="235" t="s">
        <v>257</v>
      </c>
      <c r="B18" s="236" t="s">
        <v>55</v>
      </c>
    </row>
    <row r="19" spans="1:21">
      <c r="A19" s="237"/>
      <c r="B19" s="238" t="s">
        <v>258</v>
      </c>
    </row>
    <row r="20" spans="1:21">
      <c r="A20" s="235" t="s">
        <v>259</v>
      </c>
      <c r="B20" s="236" t="s">
        <v>55</v>
      </c>
    </row>
    <row r="21" spans="1:21">
      <c r="A21" s="237"/>
      <c r="B21" s="238" t="s">
        <v>258</v>
      </c>
    </row>
    <row r="22" spans="1:21">
      <c r="A22" s="235" t="s">
        <v>260</v>
      </c>
      <c r="B22" s="236" t="s">
        <v>55</v>
      </c>
    </row>
    <row r="23" spans="1:21">
      <c r="A23" s="237"/>
      <c r="B23" s="238" t="s">
        <v>258</v>
      </c>
    </row>
    <row r="25" spans="1:21">
      <c r="A25" s="227" t="s">
        <v>246</v>
      </c>
      <c r="B25" s="228" t="s">
        <v>96</v>
      </c>
      <c r="D25" s="227" t="s">
        <v>246</v>
      </c>
      <c r="E25" s="228" t="s">
        <v>96</v>
      </c>
    </row>
    <row r="26" spans="1:21">
      <c r="A26" s="230"/>
      <c r="B26" s="231" t="s">
        <v>67</v>
      </c>
      <c r="D26" s="230"/>
      <c r="E26" s="231" t="s">
        <v>67</v>
      </c>
    </row>
    <row r="27" spans="1:21">
      <c r="A27" s="232"/>
      <c r="B27" s="233" t="s">
        <v>73</v>
      </c>
      <c r="D27" s="232"/>
      <c r="E27" s="233" t="s">
        <v>73</v>
      </c>
    </row>
    <row r="28" spans="1:21">
      <c r="A28" s="227" t="s">
        <v>149</v>
      </c>
      <c r="B28" s="228" t="s">
        <v>96</v>
      </c>
      <c r="D28" s="227" t="s">
        <v>55</v>
      </c>
      <c r="E28" s="228" t="s">
        <v>96</v>
      </c>
    </row>
    <row r="29" spans="1:21">
      <c r="A29" s="230"/>
      <c r="B29" s="231" t="s">
        <v>67</v>
      </c>
      <c r="D29" s="230"/>
      <c r="E29" s="231" t="s">
        <v>67</v>
      </c>
    </row>
    <row r="30" spans="1:21">
      <c r="A30" s="232"/>
      <c r="B30" s="233" t="s">
        <v>73</v>
      </c>
      <c r="D30" s="232"/>
      <c r="E30" s="233" t="s">
        <v>73</v>
      </c>
    </row>
    <row r="31" spans="1:21">
      <c r="A31" s="227" t="s">
        <v>150</v>
      </c>
      <c r="B31" s="228" t="s">
        <v>96</v>
      </c>
      <c r="D31" s="227" t="s">
        <v>56</v>
      </c>
      <c r="E31" s="228" t="s">
        <v>96</v>
      </c>
      <c r="G31" s="239" t="s">
        <v>246</v>
      </c>
      <c r="H31" s="239"/>
      <c r="I31" s="239"/>
      <c r="J31" s="239" t="s">
        <v>149</v>
      </c>
      <c r="K31" s="239"/>
      <c r="L31" s="239"/>
      <c r="M31" s="239" t="s">
        <v>150</v>
      </c>
      <c r="N31" s="239"/>
      <c r="O31" s="239"/>
      <c r="P31" s="239" t="s">
        <v>151</v>
      </c>
      <c r="Q31" s="239"/>
      <c r="R31" s="239"/>
      <c r="S31" s="239" t="s">
        <v>152</v>
      </c>
      <c r="T31" s="239"/>
      <c r="U31" s="239"/>
    </row>
    <row r="32" spans="1:21">
      <c r="A32" s="230"/>
      <c r="B32" s="231" t="s">
        <v>67</v>
      </c>
      <c r="D32" s="230"/>
      <c r="E32" s="23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2"/>
      <c r="B33" s="233" t="s">
        <v>73</v>
      </c>
      <c r="D33" s="230"/>
      <c r="E33" s="233" t="s">
        <v>73</v>
      </c>
    </row>
    <row r="34" spans="1:5">
      <c r="A34" s="227" t="s">
        <v>151</v>
      </c>
      <c r="B34" s="228" t="s">
        <v>96</v>
      </c>
      <c r="D34" s="227" t="s">
        <v>57</v>
      </c>
      <c r="E34" s="228" t="s">
        <v>96</v>
      </c>
    </row>
    <row r="35" spans="1:5">
      <c r="A35" s="230"/>
      <c r="B35" s="231" t="s">
        <v>67</v>
      </c>
      <c r="D35" s="230"/>
      <c r="E35" s="231" t="s">
        <v>67</v>
      </c>
    </row>
    <row r="36" spans="1:5">
      <c r="A36" s="232"/>
      <c r="B36" s="233" t="s">
        <v>73</v>
      </c>
      <c r="D36" s="230"/>
      <c r="E36" s="233" t="s">
        <v>73</v>
      </c>
    </row>
    <row r="37" spans="1:5">
      <c r="A37" s="227" t="s">
        <v>57</v>
      </c>
      <c r="B37" s="228" t="s">
        <v>96</v>
      </c>
      <c r="D37" s="227" t="s">
        <v>58</v>
      </c>
      <c r="E37" s="228" t="s">
        <v>96</v>
      </c>
    </row>
    <row r="38" spans="1:5">
      <c r="A38" s="230"/>
      <c r="B38" s="231" t="s">
        <v>67</v>
      </c>
      <c r="D38" s="230"/>
      <c r="E38" s="231" t="s">
        <v>67</v>
      </c>
    </row>
    <row r="39" spans="1:5">
      <c r="A39" s="230"/>
      <c r="B39" s="233" t="s">
        <v>73</v>
      </c>
      <c r="D39" s="232"/>
      <c r="E39" s="233" t="s">
        <v>73</v>
      </c>
    </row>
    <row r="40" spans="1:5">
      <c r="A40" s="227" t="s">
        <v>152</v>
      </c>
      <c r="B40" s="228" t="s">
        <v>96</v>
      </c>
    </row>
    <row r="41" spans="1:5">
      <c r="A41" s="230"/>
      <c r="B41" s="231" t="s">
        <v>67</v>
      </c>
    </row>
    <row r="42" spans="1:5">
      <c r="A42" s="230"/>
      <c r="B42" s="233" t="s">
        <v>73</v>
      </c>
    </row>
    <row r="43" spans="1:5">
      <c r="A43" s="227" t="s">
        <v>55</v>
      </c>
      <c r="B43" s="228" t="s">
        <v>96</v>
      </c>
    </row>
    <row r="44" spans="1:5">
      <c r="A44" s="230"/>
      <c r="B44" s="231" t="s">
        <v>67</v>
      </c>
    </row>
    <row r="45" spans="1:5">
      <c r="A45" s="230"/>
      <c r="B45" s="233" t="s">
        <v>73</v>
      </c>
    </row>
    <row r="46" spans="1:5">
      <c r="A46" s="227" t="s">
        <v>56</v>
      </c>
      <c r="B46" s="228" t="s">
        <v>96</v>
      </c>
    </row>
    <row r="47" spans="1:5">
      <c r="A47" s="230"/>
      <c r="B47" s="231" t="s">
        <v>67</v>
      </c>
    </row>
    <row r="48" spans="1:5">
      <c r="A48" s="230"/>
      <c r="B48" s="23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261</v>
      </c>
    </row>
    <row r="3" spans="1:9">
      <c r="A3" s="151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40" t="s">
        <v>268</v>
      </c>
    </row>
    <row r="8" spans="1:9" ht="54.75" customHeight="1">
      <c r="A8" s="241" t="s">
        <v>269</v>
      </c>
      <c r="B8" s="242"/>
      <c r="C8" s="242"/>
      <c r="D8" s="242"/>
      <c r="E8" s="242"/>
      <c r="F8" s="242"/>
      <c r="G8" s="243"/>
      <c r="I8" s="244" t="s">
        <v>270</v>
      </c>
    </row>
    <row r="9" spans="1:9" ht="14.25">
      <c r="I9" s="245" t="s">
        <v>271</v>
      </c>
    </row>
    <row r="10" spans="1:9" ht="25.5">
      <c r="A10" s="246" t="s">
        <v>272</v>
      </c>
      <c r="B10" s="247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agosto 2011</v>
      </c>
      <c r="D6" s="68" t="s">
        <v>49</v>
      </c>
      <c r="E6" s="47" t="str">
        <f>actualizaciones!$A$2</f>
        <v>acum. agosto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agosto 2011</v>
      </c>
      <c r="K6" s="68" t="s">
        <v>49</v>
      </c>
      <c r="L6" s="47" t="str">
        <f>actualizaciones!$A$2</f>
        <v>acum. agosto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1230349</v>
      </c>
      <c r="D8" s="54">
        <f>C8/$C$8</f>
        <v>1</v>
      </c>
      <c r="E8" s="71">
        <v>1185934</v>
      </c>
      <c r="F8" s="54">
        <f>E8/$E$8</f>
        <v>1</v>
      </c>
      <c r="G8" s="54">
        <f>(E8-C8)/C8</f>
        <v>-3.6099513227547633E-2</v>
      </c>
      <c r="H8" s="66"/>
      <c r="I8" s="70" t="s">
        <v>65</v>
      </c>
      <c r="J8" s="71">
        <v>1015760</v>
      </c>
      <c r="K8" s="54">
        <f>J8/$C$8</f>
        <v>0.82558688632249877</v>
      </c>
      <c r="L8" s="71">
        <v>942103</v>
      </c>
      <c r="M8" s="54">
        <f>L8/$E$8</f>
        <v>0.79439749598206988</v>
      </c>
      <c r="N8" s="54">
        <f>(L8-J8)/J8</f>
        <v>-7.2514176577144207E-2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824351</v>
      </c>
      <c r="D10" s="74">
        <f>C10/$C$8</f>
        <v>0.67001395538989339</v>
      </c>
      <c r="E10" s="73">
        <v>828253</v>
      </c>
      <c r="F10" s="74">
        <f>E10/$E$8</f>
        <v>0.69839721266107557</v>
      </c>
      <c r="G10" s="74">
        <f>(E10-C10)/C10</f>
        <v>4.7334205938975027E-3</v>
      </c>
      <c r="H10" s="66"/>
      <c r="I10" s="72" t="s">
        <v>67</v>
      </c>
      <c r="J10" s="73">
        <v>473795</v>
      </c>
      <c r="K10" s="74">
        <f>J10/$C$8</f>
        <v>0.38508992164012001</v>
      </c>
      <c r="L10" s="73">
        <v>460008</v>
      </c>
      <c r="M10" s="74">
        <f>L10/$E$8</f>
        <v>0.38788667834803625</v>
      </c>
      <c r="N10" s="74">
        <f>(L10-J10)/J10</f>
        <v>-2.9099082936713136E-2</v>
      </c>
    </row>
    <row r="11" spans="2:14" ht="15" customHeight="1">
      <c r="B11" s="75" t="s">
        <v>68</v>
      </c>
      <c r="C11" s="76">
        <v>118320</v>
      </c>
      <c r="D11" s="60">
        <f>C11/$C$8</f>
        <v>9.6167835305267041E-2</v>
      </c>
      <c r="E11" s="76">
        <v>143391</v>
      </c>
      <c r="F11" s="60">
        <f>E11/$E$8</f>
        <v>0.12090976394976449</v>
      </c>
      <c r="G11" s="61">
        <f>(E11-C11)/C11</f>
        <v>0.21189148073022313</v>
      </c>
      <c r="H11" s="66"/>
      <c r="I11" s="75" t="s">
        <v>68</v>
      </c>
      <c r="J11" s="76">
        <v>59533</v>
      </c>
      <c r="K11" s="60">
        <f>J11/$C$8</f>
        <v>4.838708366487883E-2</v>
      </c>
      <c r="L11" s="76">
        <v>58679</v>
      </c>
      <c r="M11" s="60">
        <f>L11/$E$8</f>
        <v>4.9479144707884247E-2</v>
      </c>
      <c r="N11" s="61">
        <f>(L11-J11)/J11</f>
        <v>-1.4344985134295265E-2</v>
      </c>
    </row>
    <row r="12" spans="2:14" ht="15" customHeight="1">
      <c r="B12" s="75" t="s">
        <v>69</v>
      </c>
      <c r="C12" s="76">
        <v>568075</v>
      </c>
      <c r="D12" s="60">
        <f>C12/$C$8</f>
        <v>0.46171858553955014</v>
      </c>
      <c r="E12" s="76">
        <v>543258</v>
      </c>
      <c r="F12" s="60">
        <f>E12/$E$8</f>
        <v>0.45808451397801225</v>
      </c>
      <c r="G12" s="61">
        <f>(E12-C12)/C12</f>
        <v>-4.3686132993002683E-2</v>
      </c>
      <c r="H12" s="66"/>
      <c r="I12" s="75" t="s">
        <v>69</v>
      </c>
      <c r="J12" s="76">
        <v>264580</v>
      </c>
      <c r="K12" s="60">
        <f>J12/$C$8</f>
        <v>0.21504467431598676</v>
      </c>
      <c r="L12" s="76">
        <v>264734</v>
      </c>
      <c r="M12" s="60">
        <f>L12/$E$8</f>
        <v>0.22322827408607898</v>
      </c>
      <c r="N12" s="61">
        <f>(L12-J12)/J12</f>
        <v>5.8205457706553786E-4</v>
      </c>
    </row>
    <row r="13" spans="2:14" ht="15" customHeight="1">
      <c r="B13" s="75" t="s">
        <v>70</v>
      </c>
      <c r="C13" s="76">
        <v>127371</v>
      </c>
      <c r="D13" s="60">
        <f>C13/$C$8</f>
        <v>0.10352428457291386</v>
      </c>
      <c r="E13" s="76">
        <v>128228</v>
      </c>
      <c r="F13" s="60">
        <f>E13/$E$8</f>
        <v>0.1081240608667936</v>
      </c>
      <c r="G13" s="61">
        <f>(E13-C13)/C13</f>
        <v>6.7283761609785589E-3</v>
      </c>
      <c r="H13" s="66"/>
      <c r="I13" s="75" t="s">
        <v>70</v>
      </c>
      <c r="J13" s="76">
        <v>136687</v>
      </c>
      <c r="K13" s="60">
        <f>J13/$C$8</f>
        <v>0.11109611988143202</v>
      </c>
      <c r="L13" s="76">
        <v>125179</v>
      </c>
      <c r="M13" s="60">
        <f>L13/$E$8</f>
        <v>0.10555309148738462</v>
      </c>
      <c r="N13" s="61">
        <f>(L13-J13)/J13</f>
        <v>-8.4192351869599891E-2</v>
      </c>
    </row>
    <row r="14" spans="2:14" ht="15" customHeight="1">
      <c r="B14" s="75" t="s">
        <v>71</v>
      </c>
      <c r="C14" s="76">
        <v>10585</v>
      </c>
      <c r="D14" s="60">
        <f>C14/$C$8</f>
        <v>8.60324997216237E-3</v>
      </c>
      <c r="E14" s="76">
        <v>13376</v>
      </c>
      <c r="F14" s="60">
        <f>E14/$E$8</f>
        <v>1.1278873866505218E-2</v>
      </c>
      <c r="G14" s="61">
        <f>(E14-C14)/C14</f>
        <v>0.26367501180916392</v>
      </c>
      <c r="H14" s="66"/>
      <c r="I14" s="75" t="s">
        <v>71</v>
      </c>
      <c r="J14" s="76">
        <v>12995</v>
      </c>
      <c r="K14" s="60">
        <f>J14/$C$8</f>
        <v>1.056204377782239E-2</v>
      </c>
      <c r="L14" s="76">
        <v>11416</v>
      </c>
      <c r="M14" s="60">
        <f>L14/$E$8</f>
        <v>9.6261680666883658E-3</v>
      </c>
      <c r="N14" s="61">
        <f>(L14-J14)/J14</f>
        <v>-0.12150827241246634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405998</v>
      </c>
      <c r="D16" s="74">
        <f>C16/$C$8</f>
        <v>0.32998604461010655</v>
      </c>
      <c r="E16" s="73">
        <v>357681</v>
      </c>
      <c r="F16" s="74">
        <f>E16/$E$8</f>
        <v>0.30160278733892443</v>
      </c>
      <c r="G16" s="74">
        <f>(E16-C16)/C16</f>
        <v>-0.11900797540874586</v>
      </c>
      <c r="H16" s="66"/>
      <c r="I16" s="72" t="s">
        <v>73</v>
      </c>
      <c r="J16" s="73">
        <v>541965</v>
      </c>
      <c r="K16" s="74">
        <f>J16/$C$8</f>
        <v>0.44049696468237876</v>
      </c>
      <c r="L16" s="73">
        <v>482095</v>
      </c>
      <c r="M16" s="74">
        <f>L16/$E$8</f>
        <v>0.40651081763403357</v>
      </c>
      <c r="N16" s="74">
        <f>(L16-J16)/J16</f>
        <v>-0.11046838818004853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agosto 2011</v>
      </c>
      <c r="D20" s="68" t="s">
        <v>49</v>
      </c>
      <c r="E20" s="47" t="str">
        <f>actualizaciones!$A$2</f>
        <v>acum. agosto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agosto 2011</v>
      </c>
      <c r="K20" s="68" t="s">
        <v>49</v>
      </c>
      <c r="L20" s="47" t="str">
        <f>actualizaciones!$A$2</f>
        <v>acum. agosto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493926</v>
      </c>
      <c r="D22" s="54">
        <f>C22/$C$8</f>
        <v>0.40145194574872656</v>
      </c>
      <c r="E22" s="71">
        <v>457313</v>
      </c>
      <c r="F22" s="54">
        <f>E22/$E$8</f>
        <v>0.38561420787328804</v>
      </c>
      <c r="G22" s="54">
        <f>(E22-C22)/C22</f>
        <v>-7.4126488583310057E-2</v>
      </c>
      <c r="H22" s="66"/>
      <c r="I22" s="70" t="s">
        <v>65</v>
      </c>
      <c r="J22" s="71">
        <v>100535</v>
      </c>
      <c r="K22" s="54">
        <f>J22/$C$8</f>
        <v>8.1712587241506277E-2</v>
      </c>
      <c r="L22" s="71">
        <v>110216</v>
      </c>
      <c r="M22" s="54">
        <f>L22/$E$8</f>
        <v>9.2936031853374637E-2</v>
      </c>
      <c r="N22" s="54">
        <f>(L22-J22)/J22</f>
        <v>9.6294822698562696E-2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362994</v>
      </c>
      <c r="D24" s="74">
        <f>C24/$C$8</f>
        <v>0.29503336045300965</v>
      </c>
      <c r="E24" s="73">
        <v>346802</v>
      </c>
      <c r="F24" s="74">
        <f>E24/$E$8</f>
        <v>0.29242942693269608</v>
      </c>
      <c r="G24" s="74">
        <f>(E24-C24)/C24</f>
        <v>-4.4606797908505372E-2</v>
      </c>
      <c r="H24" s="66"/>
      <c r="I24" s="72" t="s">
        <v>67</v>
      </c>
      <c r="J24" s="73">
        <v>100535</v>
      </c>
      <c r="K24" s="74">
        <f>J24/$C$8</f>
        <v>8.1712587241506277E-2</v>
      </c>
      <c r="L24" s="73">
        <v>110216</v>
      </c>
      <c r="M24" s="74">
        <f>L24/$E$8</f>
        <v>9.2936031853374637E-2</v>
      </c>
      <c r="N24" s="74">
        <f>(L24-J24)/J24</f>
        <v>9.6294822698562696E-2</v>
      </c>
    </row>
    <row r="25" spans="2:16" ht="15" customHeight="1">
      <c r="B25" s="75" t="s">
        <v>77</v>
      </c>
      <c r="C25" s="76">
        <v>304186</v>
      </c>
      <c r="D25" s="60">
        <f>C25/$C$8</f>
        <v>0.2472355404848543</v>
      </c>
      <c r="E25" s="76">
        <v>292873</v>
      </c>
      <c r="F25" s="60">
        <f>E25/$E$8</f>
        <v>0.24695556413763328</v>
      </c>
      <c r="G25" s="61">
        <f>(E25-C25)/C25</f>
        <v>-3.7191060732578093E-2</v>
      </c>
      <c r="H25" s="66"/>
      <c r="I25" s="75" t="s">
        <v>77</v>
      </c>
      <c r="J25" s="76">
        <v>30320</v>
      </c>
      <c r="K25" s="60">
        <f>J25/$C$8</f>
        <v>2.4643414185731041E-2</v>
      </c>
      <c r="L25" s="76">
        <v>40003</v>
      </c>
      <c r="M25" s="60">
        <f>L25/$E$8</f>
        <v>3.3731219443915092E-2</v>
      </c>
      <c r="N25" s="61">
        <f>(L25-J25)/J25</f>
        <v>0.31936015831134562</v>
      </c>
    </row>
    <row r="26" spans="2:16" ht="15" customHeight="1">
      <c r="B26" s="75" t="s">
        <v>70</v>
      </c>
      <c r="C26" s="76">
        <v>49568</v>
      </c>
      <c r="D26" s="60">
        <f>C26/$C$8</f>
        <v>4.0287755750604094E-2</v>
      </c>
      <c r="E26" s="76">
        <v>44877</v>
      </c>
      <c r="F26" s="60">
        <f>E26/$E$8</f>
        <v>3.7841060295092308E-2</v>
      </c>
      <c r="G26" s="61">
        <f>(E26-C26)/C26</f>
        <v>-9.4637669464170432E-2</v>
      </c>
      <c r="H26" s="66"/>
      <c r="I26" s="75" t="s">
        <v>70</v>
      </c>
      <c r="J26" s="76">
        <v>30028</v>
      </c>
      <c r="K26" s="60">
        <f>J26/$C$8</f>
        <v>2.4406083152016218E-2</v>
      </c>
      <c r="L26" s="76">
        <v>36275</v>
      </c>
      <c r="M26" s="60">
        <f>L26/$E$8</f>
        <v>3.0587705555283853E-2</v>
      </c>
      <c r="N26" s="61">
        <f>(L26-J26)/J26</f>
        <v>0.20803916344744905</v>
      </c>
    </row>
    <row r="27" spans="2:16" ht="15" customHeight="1">
      <c r="B27" s="75" t="s">
        <v>71</v>
      </c>
      <c r="C27" s="76">
        <v>9240</v>
      </c>
      <c r="D27" s="60">
        <f>C27/$C$8</f>
        <v>7.5100642175512803E-3</v>
      </c>
      <c r="E27" s="76">
        <v>9052</v>
      </c>
      <c r="F27" s="60">
        <f>E27/$E$8</f>
        <v>7.632802499970487E-3</v>
      </c>
      <c r="G27" s="61">
        <f>(E27-C27)/C27</f>
        <v>-2.0346320346320345E-2</v>
      </c>
      <c r="H27" s="66"/>
      <c r="I27" s="75" t="s">
        <v>78</v>
      </c>
      <c r="J27" s="76">
        <v>34199</v>
      </c>
      <c r="K27" s="60">
        <f>J27/$C$8</f>
        <v>2.779617815757968E-2</v>
      </c>
      <c r="L27" s="76">
        <v>28576</v>
      </c>
      <c r="M27" s="60">
        <f>L27/$E$8</f>
        <v>2.4095775987533877E-2</v>
      </c>
      <c r="N27" s="61">
        <f>(L27-J27)/J27</f>
        <v>-0.16442001228106085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5988</v>
      </c>
      <c r="K28" s="60">
        <f>J28/$C$8</f>
        <v>4.866911746179336E-3</v>
      </c>
      <c r="L28" s="76">
        <v>5362</v>
      </c>
      <c r="M28" s="60">
        <f>L28/$E$8</f>
        <v>4.5213308666418196E-3</v>
      </c>
      <c r="N28" s="61">
        <f>(L28-J28)/J28</f>
        <v>-0.10454241816967268</v>
      </c>
    </row>
    <row r="29" spans="2:16" ht="15" customHeight="1">
      <c r="B29" s="72" t="s">
        <v>73</v>
      </c>
      <c r="C29" s="73">
        <v>130932</v>
      </c>
      <c r="D29" s="74">
        <f>C29/$C$8</f>
        <v>0.10641858529571691</v>
      </c>
      <c r="E29" s="73">
        <v>110511</v>
      </c>
      <c r="F29" s="74">
        <f>E29/$E$8</f>
        <v>9.3184780940591974E-2</v>
      </c>
      <c r="G29" s="74">
        <f>(E29-C29)/C29</f>
        <v>-0.1559664558702227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agosto 2011</v>
      </c>
      <c r="D36" s="68" t="s">
        <v>49</v>
      </c>
      <c r="E36" s="47" t="str">
        <f>actualizaciones!$A$2</f>
        <v>acum. agosto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3451454</v>
      </c>
      <c r="D38" s="54">
        <f>C38/$C$38</f>
        <v>1</v>
      </c>
      <c r="E38" s="71">
        <v>3299231</v>
      </c>
      <c r="F38" s="54">
        <f>E38/$E$38</f>
        <v>1</v>
      </c>
      <c r="G38" s="54">
        <f>E38/C38-1</f>
        <v>-4.4104021087924106E-2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2133365</v>
      </c>
      <c r="D40" s="74">
        <f t="shared" ref="D40:D45" si="0">C40/$C$38</f>
        <v>0.61810616627079484</v>
      </c>
      <c r="E40" s="73">
        <v>2135703</v>
      </c>
      <c r="F40" s="74">
        <f t="shared" ref="F40:F45" si="1">E40/$E$38</f>
        <v>0.64733357561201388</v>
      </c>
      <c r="G40" s="74">
        <f t="shared" ref="G40:G45" si="2">E40/C40-1</f>
        <v>1.0959212324193057E-3</v>
      </c>
      <c r="H40" s="66"/>
      <c r="I40" s="66"/>
    </row>
    <row r="41" spans="2:14" ht="15" customHeight="1">
      <c r="B41" s="75" t="s">
        <v>68</v>
      </c>
      <c r="C41" s="76">
        <v>273547</v>
      </c>
      <c r="D41" s="60">
        <f t="shared" si="0"/>
        <v>7.9255583299096558E-2</v>
      </c>
      <c r="E41" s="76">
        <v>322668</v>
      </c>
      <c r="F41" s="60">
        <f t="shared" si="1"/>
        <v>9.7800972408418813E-2</v>
      </c>
      <c r="G41" s="61">
        <f t="shared" si="2"/>
        <v>0.17957060395471336</v>
      </c>
      <c r="H41" s="66"/>
      <c r="I41" s="66"/>
    </row>
    <row r="42" spans="2:14" ht="15" customHeight="1">
      <c r="B42" s="75" t="s">
        <v>69</v>
      </c>
      <c r="C42" s="76">
        <v>1338596</v>
      </c>
      <c r="D42" s="60">
        <f t="shared" si="0"/>
        <v>0.38783538763663084</v>
      </c>
      <c r="E42" s="76">
        <v>1311322</v>
      </c>
      <c r="F42" s="60">
        <f t="shared" si="1"/>
        <v>0.39746292393591115</v>
      </c>
      <c r="G42" s="61">
        <f t="shared" si="2"/>
        <v>-2.0375079560972842E-2</v>
      </c>
      <c r="H42" s="66"/>
      <c r="I42" s="66"/>
    </row>
    <row r="43" spans="2:14" ht="15" customHeight="1">
      <c r="B43" s="75" t="s">
        <v>70</v>
      </c>
      <c r="C43" s="76">
        <v>417743</v>
      </c>
      <c r="D43" s="60">
        <f t="shared" si="0"/>
        <v>0.12103391787924742</v>
      </c>
      <c r="E43" s="76">
        <v>409066</v>
      </c>
      <c r="F43" s="60">
        <f t="shared" si="1"/>
        <v>0.12398828696747818</v>
      </c>
      <c r="G43" s="61">
        <f t="shared" si="2"/>
        <v>-2.0771143980868656E-2</v>
      </c>
      <c r="H43" s="66"/>
      <c r="I43" s="66"/>
    </row>
    <row r="44" spans="2:14" ht="15" customHeight="1">
      <c r="B44" s="75" t="s">
        <v>78</v>
      </c>
      <c r="C44" s="76">
        <v>78345</v>
      </c>
      <c r="D44" s="60">
        <f t="shared" si="0"/>
        <v>2.2699129120654658E-2</v>
      </c>
      <c r="E44" s="76">
        <v>68972</v>
      </c>
      <c r="F44" s="60">
        <f t="shared" si="1"/>
        <v>2.0905477670402586E-2</v>
      </c>
      <c r="G44" s="61">
        <f t="shared" si="2"/>
        <v>-0.11963750079775348</v>
      </c>
      <c r="H44" s="66"/>
      <c r="I44" s="66"/>
    </row>
    <row r="45" spans="2:14" ht="15" customHeight="1">
      <c r="B45" s="75" t="s">
        <v>79</v>
      </c>
      <c r="C45" s="76">
        <v>25134</v>
      </c>
      <c r="D45" s="60">
        <f t="shared" si="0"/>
        <v>7.2821483351654115E-3</v>
      </c>
      <c r="E45" s="76">
        <v>23675</v>
      </c>
      <c r="F45" s="60">
        <f t="shared" si="1"/>
        <v>7.1759146298031266E-3</v>
      </c>
      <c r="G45" s="61">
        <f t="shared" si="2"/>
        <v>-5.8048858120474223E-2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1318089</v>
      </c>
      <c r="D47" s="74">
        <f>C47/$C$38</f>
        <v>0.38189383372920516</v>
      </c>
      <c r="E47" s="73">
        <v>1163528</v>
      </c>
      <c r="F47" s="74">
        <f>E47/$E$38</f>
        <v>0.35266642438798618</v>
      </c>
      <c r="G47" s="74">
        <f>E47/C47-1</f>
        <v>-0.11726142923581029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5"/>
  <sheetViews>
    <sheetView showGridLines="0" showRowColHeaders="0" zoomScaleNormal="100" workbookViewId="0">
      <selection activeCell="E31" sqref="E3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37</v>
      </c>
      <c r="C8" s="83">
        <v>3597248</v>
      </c>
      <c r="D8" s="84">
        <f t="shared" ref="D8:D13" si="0">C8/C21-1</f>
        <v>-6.7789595673515057E-2</v>
      </c>
      <c r="E8" s="85">
        <v>1365527</v>
      </c>
      <c r="F8" s="86">
        <f t="shared" ref="F8:F15" si="1">E8/E21-1</f>
        <v>-6.5437900928110304E-2</v>
      </c>
      <c r="G8" s="83">
        <v>1134278</v>
      </c>
      <c r="H8" s="84">
        <f t="shared" ref="H8:H15" si="2">G8/G21-1</f>
        <v>-7.1274114139784017E-2</v>
      </c>
      <c r="I8" s="85">
        <v>450199</v>
      </c>
      <c r="J8" s="86">
        <f t="shared" ref="J8:J15" si="3">I8/I21-1</f>
        <v>-9.2991723682195881E-2</v>
      </c>
      <c r="K8" s="83">
        <v>26231</v>
      </c>
      <c r="L8" s="84">
        <f t="shared" ref="L8:L15" si="4">K8/K21-1</f>
        <v>0.39385727190605246</v>
      </c>
    </row>
    <row r="9" spans="2:18">
      <c r="B9" s="82" t="s">
        <v>38</v>
      </c>
      <c r="C9" s="83">
        <v>3399995</v>
      </c>
      <c r="D9" s="84">
        <f t="shared" si="0"/>
        <v>-4.3527173151655774E-2</v>
      </c>
      <c r="E9" s="85">
        <v>1321041</v>
      </c>
      <c r="F9" s="86">
        <f t="shared" si="1"/>
        <v>-5.424431382936834E-2</v>
      </c>
      <c r="G9" s="83">
        <v>1114407</v>
      </c>
      <c r="H9" s="84">
        <f t="shared" si="2"/>
        <v>-2.8038777032065587E-2</v>
      </c>
      <c r="I9" s="85">
        <v>314936</v>
      </c>
      <c r="J9" s="86">
        <f t="shared" si="3"/>
        <v>-0.23808510020612172</v>
      </c>
      <c r="K9" s="83">
        <v>27719</v>
      </c>
      <c r="L9" s="84">
        <f t="shared" si="4"/>
        <v>0.15433306958730686</v>
      </c>
    </row>
    <row r="10" spans="2:18">
      <c r="B10" s="82" t="s">
        <v>39</v>
      </c>
      <c r="C10" s="83">
        <v>2796843</v>
      </c>
      <c r="D10" s="84">
        <f t="shared" si="0"/>
        <v>-3.07347456913446E-2</v>
      </c>
      <c r="E10" s="85">
        <v>1076338</v>
      </c>
      <c r="F10" s="86">
        <f t="shared" si="1"/>
        <v>-4.6512225349317871E-2</v>
      </c>
      <c r="G10" s="83">
        <v>878416</v>
      </c>
      <c r="H10" s="84">
        <f t="shared" si="2"/>
        <v>-6.9282319970756623E-2</v>
      </c>
      <c r="I10" s="85">
        <v>378211</v>
      </c>
      <c r="J10" s="86">
        <f t="shared" si="3"/>
        <v>8.6971596212828128E-3</v>
      </c>
      <c r="K10" s="83">
        <v>28267</v>
      </c>
      <c r="L10" s="84">
        <f t="shared" si="4"/>
        <v>0.11948514851485159</v>
      </c>
      <c r="N10" s="87"/>
      <c r="O10" s="87"/>
      <c r="P10" s="87"/>
    </row>
    <row r="11" spans="2:18">
      <c r="B11" s="82" t="s">
        <v>40</v>
      </c>
      <c r="C11" s="83">
        <v>2562962</v>
      </c>
      <c r="D11" s="84">
        <f t="shared" si="0"/>
        <v>-2.2221052278186271E-2</v>
      </c>
      <c r="E11" s="85">
        <v>1013697</v>
      </c>
      <c r="F11" s="86">
        <f t="shared" si="1"/>
        <v>-1.6205435779482635E-2</v>
      </c>
      <c r="G11" s="83">
        <v>776116</v>
      </c>
      <c r="H11" s="84">
        <f t="shared" si="2"/>
        <v>-5.1382684210204643E-2</v>
      </c>
      <c r="I11" s="85">
        <v>352382</v>
      </c>
      <c r="J11" s="86">
        <f t="shared" si="3"/>
        <v>4.3389946939548896E-2</v>
      </c>
      <c r="K11" s="83">
        <v>31843</v>
      </c>
      <c r="L11" s="84">
        <f t="shared" si="4"/>
        <v>0.1954873104069681</v>
      </c>
    </row>
    <row r="12" spans="2:18">
      <c r="B12" s="82" t="s">
        <v>41</v>
      </c>
      <c r="C12" s="83">
        <v>2974220</v>
      </c>
      <c r="D12" s="84">
        <f t="shared" si="0"/>
        <v>-0.12201624946827461</v>
      </c>
      <c r="E12" s="85">
        <v>1148909</v>
      </c>
      <c r="F12" s="86">
        <f t="shared" si="1"/>
        <v>-0.10991313024729954</v>
      </c>
      <c r="G12" s="83">
        <v>918501</v>
      </c>
      <c r="H12" s="84">
        <f t="shared" si="2"/>
        <v>-0.13776015019948373</v>
      </c>
      <c r="I12" s="85">
        <v>400759</v>
      </c>
      <c r="J12" s="86">
        <f t="shared" si="3"/>
        <v>-7.8117308232003246E-2</v>
      </c>
      <c r="K12" s="83">
        <v>29581</v>
      </c>
      <c r="L12" s="84">
        <f t="shared" si="4"/>
        <v>0.10690764855560553</v>
      </c>
    </row>
    <row r="13" spans="2:18">
      <c r="B13" s="82" t="s">
        <v>42</v>
      </c>
      <c r="C13" s="83">
        <v>3356667</v>
      </c>
      <c r="D13" s="84">
        <f t="shared" si="0"/>
        <v>-8.2141826847485611E-2</v>
      </c>
      <c r="E13" s="85">
        <v>1236078</v>
      </c>
      <c r="F13" s="86">
        <f t="shared" si="1"/>
        <v>-8.2085761642517241E-2</v>
      </c>
      <c r="G13" s="83">
        <v>1032876</v>
      </c>
      <c r="H13" s="84">
        <f t="shared" si="2"/>
        <v>-0.10911656534849545</v>
      </c>
      <c r="I13" s="85">
        <v>525008</v>
      </c>
      <c r="J13" s="86">
        <f t="shared" si="3"/>
        <v>-5.062702868870983E-2</v>
      </c>
      <c r="K13" s="83">
        <v>29552</v>
      </c>
      <c r="L13" s="84">
        <f t="shared" si="4"/>
        <v>-0.1389026486785746</v>
      </c>
    </row>
    <row r="14" spans="2:18">
      <c r="B14" s="82" t="s">
        <v>43</v>
      </c>
      <c r="C14" s="83">
        <v>3508753</v>
      </c>
      <c r="D14" s="84">
        <f>C14/C27-1</f>
        <v>-1.9238972020767076E-2</v>
      </c>
      <c r="E14" s="85">
        <v>1293268</v>
      </c>
      <c r="F14" s="86">
        <f t="shared" si="1"/>
        <v>-1.7319852712106232E-2</v>
      </c>
      <c r="G14" s="83">
        <v>1064661</v>
      </c>
      <c r="H14" s="84">
        <f t="shared" si="2"/>
        <v>-5.2181344728583823E-2</v>
      </c>
      <c r="I14" s="85">
        <v>547845</v>
      </c>
      <c r="J14" s="86">
        <f t="shared" si="3"/>
        <v>2.6101826341192957E-2</v>
      </c>
      <c r="K14" s="83">
        <v>41796</v>
      </c>
      <c r="L14" s="84">
        <f t="shared" si="4"/>
        <v>0.31628507542594408</v>
      </c>
    </row>
    <row r="15" spans="2:18">
      <c r="B15" s="82" t="s">
        <v>44</v>
      </c>
      <c r="C15" s="83">
        <v>3606245</v>
      </c>
      <c r="D15" s="84">
        <f t="shared" ref="D15" si="5">C15/C28-1</f>
        <v>5.5713345581820617E-2</v>
      </c>
      <c r="E15" s="85">
        <v>1383431</v>
      </c>
      <c r="F15" s="86">
        <f t="shared" si="1"/>
        <v>9.1925191303627196E-2</v>
      </c>
      <c r="G15" s="83">
        <v>1085621</v>
      </c>
      <c r="H15" s="84">
        <f t="shared" si="2"/>
        <v>-2.7543735499879096E-2</v>
      </c>
      <c r="I15" s="85">
        <v>551141</v>
      </c>
      <c r="J15" s="86">
        <f t="shared" si="3"/>
        <v>5.9566630844148927E-2</v>
      </c>
      <c r="K15" s="83">
        <v>32842</v>
      </c>
      <c r="L15" s="84">
        <f t="shared" si="4"/>
        <v>0.14173474708847555</v>
      </c>
    </row>
    <row r="16" spans="2:18" ht="25.5">
      <c r="B16" s="30" t="str">
        <f>actualizaciones!$A$2</f>
        <v>acum. agosto 2012</v>
      </c>
      <c r="C16" s="31">
        <v>25802933</v>
      </c>
      <c r="D16" s="32">
        <v>-4.2862248071401154E-2</v>
      </c>
      <c r="E16" s="33">
        <v>9838289</v>
      </c>
      <c r="F16" s="34">
        <v>-3.9005764526210407E-2</v>
      </c>
      <c r="G16" s="31">
        <v>8004876</v>
      </c>
      <c r="H16" s="32">
        <v>-6.8563730950495061E-2</v>
      </c>
      <c r="I16" s="33">
        <v>3520481</v>
      </c>
      <c r="J16" s="34">
        <v>-3.921487288666381E-2</v>
      </c>
      <c r="K16" s="31">
        <v>247831</v>
      </c>
      <c r="L16" s="32">
        <v>0.14588563845773272</v>
      </c>
      <c r="O16" s="81"/>
      <c r="P16" s="81"/>
      <c r="Q16" s="81"/>
      <c r="R16" s="81"/>
    </row>
    <row r="17" spans="2:18" outlineLevel="1">
      <c r="B17" s="82" t="s">
        <v>33</v>
      </c>
      <c r="C17" s="83">
        <v>3276850</v>
      </c>
      <c r="D17" s="84">
        <f t="shared" ref="D17:D28" si="6">C17/C30-1</f>
        <v>7.8053742633071854E-2</v>
      </c>
      <c r="E17" s="85">
        <v>1228866</v>
      </c>
      <c r="F17" s="86">
        <f t="shared" ref="F17:F28" si="7">E17/E30-1</f>
        <v>8.1070666976331696E-2</v>
      </c>
      <c r="G17" s="83">
        <v>1036319</v>
      </c>
      <c r="H17" s="84">
        <f t="shared" ref="H17:H28" si="8">G17/G30-1</f>
        <v>6.5918490564485177E-2</v>
      </c>
      <c r="I17" s="85">
        <v>491652</v>
      </c>
      <c r="J17" s="86">
        <f t="shared" ref="J17:J28" si="9">I17/I30-1</f>
        <v>0.10035540674825216</v>
      </c>
      <c r="K17" s="83">
        <v>28750</v>
      </c>
      <c r="L17" s="84">
        <f t="shared" ref="L17:L28" si="10">K17/K30-1</f>
        <v>6.229875402491869E-3</v>
      </c>
    </row>
    <row r="18" spans="2:18" outlineLevel="1">
      <c r="B18" s="82" t="s">
        <v>34</v>
      </c>
      <c r="C18" s="83">
        <v>3458609</v>
      </c>
      <c r="D18" s="84">
        <f t="shared" si="6"/>
        <v>7.3821046229201492E-2</v>
      </c>
      <c r="E18" s="85">
        <v>1294980</v>
      </c>
      <c r="F18" s="86">
        <f t="shared" si="7"/>
        <v>6.3632488355302996E-2</v>
      </c>
      <c r="G18" s="83">
        <v>1099561</v>
      </c>
      <c r="H18" s="84">
        <f t="shared" si="8"/>
        <v>6.2478379595362732E-2</v>
      </c>
      <c r="I18" s="85">
        <v>484244</v>
      </c>
      <c r="J18" s="86">
        <f t="shared" si="9"/>
        <v>8.7509376165002539E-2</v>
      </c>
      <c r="K18" s="83">
        <v>30132</v>
      </c>
      <c r="L18" s="84">
        <f t="shared" si="10"/>
        <v>-9.4348926657681353E-3</v>
      </c>
    </row>
    <row r="19" spans="2:18" outlineLevel="1">
      <c r="B19" s="82" t="s">
        <v>35</v>
      </c>
      <c r="C19" s="83">
        <v>3346622</v>
      </c>
      <c r="D19" s="84">
        <f t="shared" si="6"/>
        <v>9.3253241664349895E-2</v>
      </c>
      <c r="E19" s="85">
        <v>1339844</v>
      </c>
      <c r="F19" s="86">
        <f t="shared" si="7"/>
        <v>0.1422389466989713</v>
      </c>
      <c r="G19" s="83">
        <v>1076645</v>
      </c>
      <c r="H19" s="84">
        <f t="shared" si="8"/>
        <v>2.38414034580543E-2</v>
      </c>
      <c r="I19" s="85">
        <v>362475</v>
      </c>
      <c r="J19" s="86">
        <f t="shared" si="9"/>
        <v>5.8253192495664408E-2</v>
      </c>
      <c r="K19" s="83">
        <v>27556</v>
      </c>
      <c r="L19" s="84">
        <f t="shared" si="10"/>
        <v>-1.5786841917279859E-2</v>
      </c>
    </row>
    <row r="20" spans="2:18" outlineLevel="1">
      <c r="B20" s="82" t="s">
        <v>36</v>
      </c>
      <c r="C20" s="83">
        <v>3189974</v>
      </c>
      <c r="D20" s="84">
        <f t="shared" si="6"/>
        <v>0.15137034038610553</v>
      </c>
      <c r="E20" s="85">
        <v>1254561</v>
      </c>
      <c r="F20" s="86">
        <f t="shared" si="7"/>
        <v>0.16173382078406973</v>
      </c>
      <c r="G20" s="83">
        <v>1016923</v>
      </c>
      <c r="H20" s="84">
        <f t="shared" si="8"/>
        <v>0.13699285663972494</v>
      </c>
      <c r="I20" s="85">
        <v>395215</v>
      </c>
      <c r="J20" s="86">
        <f t="shared" si="9"/>
        <v>0.14596260684999818</v>
      </c>
      <c r="K20" s="83">
        <v>26763</v>
      </c>
      <c r="L20" s="84">
        <f t="shared" si="10"/>
        <v>0.18483265450681774</v>
      </c>
    </row>
    <row r="21" spans="2:18" outlineLevel="1">
      <c r="B21" s="82" t="s">
        <v>37</v>
      </c>
      <c r="C21" s="83">
        <v>3858837</v>
      </c>
      <c r="D21" s="84">
        <f t="shared" si="6"/>
        <v>7.0787629618920489E-2</v>
      </c>
      <c r="E21" s="85">
        <v>1461141</v>
      </c>
      <c r="F21" s="86">
        <f t="shared" si="7"/>
        <v>5.1947210449053927E-2</v>
      </c>
      <c r="G21" s="83">
        <v>1221327</v>
      </c>
      <c r="H21" s="84">
        <f t="shared" si="8"/>
        <v>4.8292667435151593E-2</v>
      </c>
      <c r="I21" s="85">
        <v>496356</v>
      </c>
      <c r="J21" s="86">
        <f t="shared" si="9"/>
        <v>0.1115102113937656</v>
      </c>
      <c r="K21" s="83">
        <v>18819</v>
      </c>
      <c r="L21" s="84">
        <f t="shared" si="10"/>
        <v>-0.16800035368495514</v>
      </c>
    </row>
    <row r="22" spans="2:18" outlineLevel="1">
      <c r="B22" s="82" t="s">
        <v>38</v>
      </c>
      <c r="C22" s="83">
        <v>3554722</v>
      </c>
      <c r="D22" s="84">
        <f t="shared" si="6"/>
        <v>9.2600105979740999E-2</v>
      </c>
      <c r="E22" s="85">
        <v>1396810</v>
      </c>
      <c r="F22" s="86">
        <f t="shared" si="7"/>
        <v>6.9248828986478994E-2</v>
      </c>
      <c r="G22" s="83">
        <v>1146555</v>
      </c>
      <c r="H22" s="84">
        <f t="shared" si="8"/>
        <v>6.3812711140224465E-2</v>
      </c>
      <c r="I22" s="85">
        <v>413348</v>
      </c>
      <c r="J22" s="86">
        <f t="shared" si="9"/>
        <v>0.11183198304337072</v>
      </c>
      <c r="K22" s="83">
        <v>24013</v>
      </c>
      <c r="L22" s="84">
        <f t="shared" si="10"/>
        <v>4.7048050928752083E-2</v>
      </c>
    </row>
    <row r="23" spans="2:18" outlineLevel="1">
      <c r="B23" s="82" t="s">
        <v>39</v>
      </c>
      <c r="C23" s="83">
        <v>2885529</v>
      </c>
      <c r="D23" s="84">
        <f t="shared" si="6"/>
        <v>8.4266846831139386E-2</v>
      </c>
      <c r="E23" s="85">
        <v>1128843</v>
      </c>
      <c r="F23" s="86">
        <f t="shared" si="7"/>
        <v>0.13264756316467019</v>
      </c>
      <c r="G23" s="83">
        <v>943805</v>
      </c>
      <c r="H23" s="84">
        <f t="shared" si="8"/>
        <v>0.1211775271502189</v>
      </c>
      <c r="I23" s="85">
        <v>374950</v>
      </c>
      <c r="J23" s="86">
        <f t="shared" si="9"/>
        <v>-8.8200962988181475E-2</v>
      </c>
      <c r="K23" s="83">
        <v>25250</v>
      </c>
      <c r="L23" s="84">
        <f t="shared" si="10"/>
        <v>-3.3566808282619487E-2</v>
      </c>
      <c r="N23" s="87"/>
      <c r="O23" s="87"/>
      <c r="P23" s="87"/>
    </row>
    <row r="24" spans="2:18" outlineLevel="1">
      <c r="B24" s="82" t="s">
        <v>40</v>
      </c>
      <c r="C24" s="83">
        <v>2621208</v>
      </c>
      <c r="D24" s="84">
        <f t="shared" si="6"/>
        <v>6.6137585505909424E-2</v>
      </c>
      <c r="E24" s="85">
        <v>1030395</v>
      </c>
      <c r="F24" s="86">
        <f t="shared" si="7"/>
        <v>8.1722744212902265E-2</v>
      </c>
      <c r="G24" s="83">
        <v>818155</v>
      </c>
      <c r="H24" s="84">
        <f t="shared" si="8"/>
        <v>7.9202122116682094E-2</v>
      </c>
      <c r="I24" s="85">
        <v>337728</v>
      </c>
      <c r="J24" s="86">
        <f t="shared" si="9"/>
        <v>-0.10121593246771221</v>
      </c>
      <c r="K24" s="83">
        <v>26636</v>
      </c>
      <c r="L24" s="84">
        <f t="shared" si="10"/>
        <v>5.2140938536893611E-2</v>
      </c>
    </row>
    <row r="25" spans="2:18" outlineLevel="1">
      <c r="B25" s="82" t="s">
        <v>41</v>
      </c>
      <c r="C25" s="83">
        <v>3387557</v>
      </c>
      <c r="D25" s="84">
        <f t="shared" si="6"/>
        <v>0.25249552067072734</v>
      </c>
      <c r="E25" s="85">
        <v>1290783</v>
      </c>
      <c r="F25" s="86">
        <f t="shared" si="7"/>
        <v>0.21625113071008584</v>
      </c>
      <c r="G25" s="83">
        <v>1065250</v>
      </c>
      <c r="H25" s="84">
        <f t="shared" si="8"/>
        <v>0.29587412655468404</v>
      </c>
      <c r="I25" s="85">
        <v>434718</v>
      </c>
      <c r="J25" s="86">
        <f t="shared" si="9"/>
        <v>0.15690026373146759</v>
      </c>
      <c r="K25" s="83">
        <v>26724</v>
      </c>
      <c r="L25" s="84">
        <f t="shared" si="10"/>
        <v>-2.9981851179673336E-2</v>
      </c>
    </row>
    <row r="26" spans="2:18" outlineLevel="1">
      <c r="B26" s="82" t="s">
        <v>42</v>
      </c>
      <c r="C26" s="83">
        <v>3657065</v>
      </c>
      <c r="D26" s="84">
        <f t="shared" si="6"/>
        <v>0.1506685054381256</v>
      </c>
      <c r="E26" s="85">
        <v>1346616</v>
      </c>
      <c r="F26" s="86">
        <f t="shared" si="7"/>
        <v>0.18307587286610039</v>
      </c>
      <c r="G26" s="83">
        <v>1159384</v>
      </c>
      <c r="H26" s="84">
        <f t="shared" si="8"/>
        <v>0.14445458987507953</v>
      </c>
      <c r="I26" s="85">
        <v>553005</v>
      </c>
      <c r="J26" s="86">
        <f t="shared" si="9"/>
        <v>0.13452748280785842</v>
      </c>
      <c r="K26" s="83">
        <v>34319</v>
      </c>
      <c r="L26" s="84">
        <f t="shared" si="10"/>
        <v>0.20565606885649035</v>
      </c>
    </row>
    <row r="27" spans="2:18" outlineLevel="1">
      <c r="B27" s="82" t="s">
        <v>43</v>
      </c>
      <c r="C27" s="83">
        <v>3577582</v>
      </c>
      <c r="D27" s="84">
        <f>C27/C40-1</f>
        <v>0.17311309370786399</v>
      </c>
      <c r="E27" s="85">
        <v>1316062</v>
      </c>
      <c r="F27" s="86">
        <f t="shared" si="7"/>
        <v>0.21722683285284727</v>
      </c>
      <c r="G27" s="83">
        <v>1123275</v>
      </c>
      <c r="H27" s="84">
        <f t="shared" si="8"/>
        <v>0.19382149351636246</v>
      </c>
      <c r="I27" s="85">
        <v>533909</v>
      </c>
      <c r="J27" s="86">
        <f t="shared" si="9"/>
        <v>2.1569505353630447E-2</v>
      </c>
      <c r="K27" s="83">
        <v>31753</v>
      </c>
      <c r="L27" s="84">
        <f t="shared" si="10"/>
        <v>-8.3104732753891075E-2</v>
      </c>
    </row>
    <row r="28" spans="2:18" outlineLevel="1">
      <c r="B28" s="82" t="s">
        <v>44</v>
      </c>
      <c r="C28" s="83">
        <v>3415932</v>
      </c>
      <c r="D28" s="84">
        <f t="shared" si="6"/>
        <v>5.8338344739510717E-2</v>
      </c>
      <c r="E28" s="85">
        <v>1266965</v>
      </c>
      <c r="F28" s="86">
        <f t="shared" si="7"/>
        <v>8.9998322371392492E-2</v>
      </c>
      <c r="G28" s="83">
        <v>1116370</v>
      </c>
      <c r="H28" s="84">
        <f t="shared" si="8"/>
        <v>9.1681620160079857E-2</v>
      </c>
      <c r="I28" s="85">
        <v>520157</v>
      </c>
      <c r="J28" s="86">
        <f t="shared" si="9"/>
        <v>-4.7212839694320885E-2</v>
      </c>
      <c r="K28" s="83">
        <v>28765</v>
      </c>
      <c r="L28" s="84">
        <f t="shared" si="10"/>
        <v>4.1892127770990495E-3</v>
      </c>
    </row>
    <row r="29" spans="2:18" ht="15" customHeight="1">
      <c r="B29" s="35">
        <v>2011</v>
      </c>
      <c r="C29" s="88">
        <v>40230487</v>
      </c>
      <c r="D29" s="89">
        <f>C29/C42-1</f>
        <v>0.11043781800147245</v>
      </c>
      <c r="E29" s="88">
        <v>15355866</v>
      </c>
      <c r="F29" s="89">
        <f>E29/E42-1</f>
        <v>0.12129901828523426</v>
      </c>
      <c r="G29" s="88">
        <v>12823569</v>
      </c>
      <c r="H29" s="89">
        <f>G29/G42-1</f>
        <v>0.10600887286283589</v>
      </c>
      <c r="I29" s="88">
        <v>5397757</v>
      </c>
      <c r="J29" s="89">
        <f>I29/I42-1</f>
        <v>5.4957801742654633E-2</v>
      </c>
      <c r="K29" s="88">
        <v>329480</v>
      </c>
      <c r="L29" s="89">
        <f>K29/K42-1</f>
        <v>1.1096653818771118E-2</v>
      </c>
      <c r="O29" s="81"/>
      <c r="P29" s="81"/>
      <c r="Q29" s="81"/>
      <c r="R29" s="81"/>
    </row>
    <row r="30" spans="2:18" hidden="1" outlineLevel="1">
      <c r="B30" s="82" t="s">
        <v>33</v>
      </c>
      <c r="C30" s="83">
        <v>3039598</v>
      </c>
      <c r="D30" s="84">
        <f>C30/C43-1</f>
        <v>6.4640757384912817E-3</v>
      </c>
      <c r="E30" s="85">
        <v>1136712</v>
      </c>
      <c r="F30" s="86">
        <f>E30/E43-1</f>
        <v>2.0222028557298932E-2</v>
      </c>
      <c r="G30" s="83">
        <v>972231</v>
      </c>
      <c r="H30" s="84">
        <f>G30/G43-1</f>
        <v>6.1057422090288416E-2</v>
      </c>
      <c r="I30" s="85">
        <v>446812</v>
      </c>
      <c r="J30" s="86">
        <f>I30/I43-1</f>
        <v>-0.11982854058568837</v>
      </c>
      <c r="K30" s="83">
        <v>28572</v>
      </c>
      <c r="L30" s="84">
        <f>K30/K43-1</f>
        <v>-0.20800532209779354</v>
      </c>
    </row>
    <row r="31" spans="2:18" hidden="1" outlineLevel="1">
      <c r="B31" s="82" t="s">
        <v>34</v>
      </c>
      <c r="C31" s="83">
        <v>3220843</v>
      </c>
      <c r="D31" s="84">
        <f t="shared" ref="D31:F81" si="11">C31/C44-1</f>
        <v>7.4448105062862036E-2</v>
      </c>
      <c r="E31" s="85">
        <v>1217507</v>
      </c>
      <c r="F31" s="86">
        <f t="shared" si="11"/>
        <v>6.7316374423827874E-2</v>
      </c>
      <c r="G31" s="83">
        <v>1034902</v>
      </c>
      <c r="H31" s="84">
        <f t="shared" ref="H31:H41" si="12">G31/G44-1</f>
        <v>0.16204480864867787</v>
      </c>
      <c r="I31" s="85">
        <v>445278</v>
      </c>
      <c r="J31" s="86">
        <f t="shared" ref="J31:J41" si="13">I31/I44-1</f>
        <v>-8.6603609868368459E-2</v>
      </c>
      <c r="K31" s="83">
        <v>30419</v>
      </c>
      <c r="L31" s="84">
        <f t="shared" ref="L31:L41" si="14">K31/K44-1</f>
        <v>9.8000288766965094E-2</v>
      </c>
    </row>
    <row r="32" spans="2:18" hidden="1" outlineLevel="1">
      <c r="B32" s="82" t="s">
        <v>35</v>
      </c>
      <c r="C32" s="83">
        <v>3061159</v>
      </c>
      <c r="D32" s="84">
        <f t="shared" si="11"/>
        <v>6.3841048647435006E-2</v>
      </c>
      <c r="E32" s="85">
        <v>1172998</v>
      </c>
      <c r="F32" s="86">
        <f t="shared" si="11"/>
        <v>6.7908343628545698E-2</v>
      </c>
      <c r="G32" s="83">
        <v>1051574</v>
      </c>
      <c r="H32" s="84">
        <f t="shared" si="12"/>
        <v>0.12665906685123351</v>
      </c>
      <c r="I32" s="85">
        <v>342522</v>
      </c>
      <c r="J32" s="86">
        <f t="shared" si="13"/>
        <v>-8.60523198104447E-2</v>
      </c>
      <c r="K32" s="83">
        <v>27998</v>
      </c>
      <c r="L32" s="84">
        <f t="shared" si="14"/>
        <v>-3.3551950293406962E-2</v>
      </c>
    </row>
    <row r="33" spans="2:17" hidden="1" outlineLevel="1">
      <c r="B33" s="82" t="s">
        <v>36</v>
      </c>
      <c r="C33" s="83">
        <v>2770589</v>
      </c>
      <c r="D33" s="84">
        <f t="shared" si="11"/>
        <v>1.9562233433795928E-2</v>
      </c>
      <c r="E33" s="85">
        <v>1079904</v>
      </c>
      <c r="F33" s="86">
        <f t="shared" si="11"/>
        <v>2.1019749033726942E-2</v>
      </c>
      <c r="G33" s="83">
        <v>894397</v>
      </c>
      <c r="H33" s="84">
        <f t="shared" si="12"/>
        <v>5.5148941190349854E-2</v>
      </c>
      <c r="I33" s="85">
        <v>344876</v>
      </c>
      <c r="J33" s="86">
        <f t="shared" si="13"/>
        <v>-0.11994488108604673</v>
      </c>
      <c r="K33" s="83">
        <v>22588</v>
      </c>
      <c r="L33" s="84">
        <f t="shared" si="14"/>
        <v>-0.12656123119755613</v>
      </c>
    </row>
    <row r="34" spans="2:17" hidden="1" outlineLevel="1">
      <c r="B34" s="82" t="s">
        <v>37</v>
      </c>
      <c r="C34" s="83">
        <v>3603737</v>
      </c>
      <c r="D34" s="84">
        <f t="shared" si="11"/>
        <v>9.482941182402671E-3</v>
      </c>
      <c r="E34" s="85">
        <v>1388987</v>
      </c>
      <c r="F34" s="86">
        <f t="shared" si="11"/>
        <v>-5.6241109416018675E-3</v>
      </c>
      <c r="G34" s="83">
        <v>1165063</v>
      </c>
      <c r="H34" s="84">
        <f t="shared" si="12"/>
        <v>6.6312834692007883E-2</v>
      </c>
      <c r="I34" s="85">
        <v>446560</v>
      </c>
      <c r="J34" s="86">
        <f t="shared" si="13"/>
        <v>-0.20802333933369399</v>
      </c>
      <c r="K34" s="83">
        <v>22619</v>
      </c>
      <c r="L34" s="84">
        <f t="shared" si="14"/>
        <v>5.7753460531238199E-2</v>
      </c>
    </row>
    <row r="35" spans="2:17" hidden="1" outlineLevel="1">
      <c r="B35" s="82" t="s">
        <v>38</v>
      </c>
      <c r="C35" s="83">
        <v>3253452</v>
      </c>
      <c r="D35" s="84">
        <f t="shared" si="11"/>
        <v>2.3377128292525029E-2</v>
      </c>
      <c r="E35" s="85">
        <v>1306347</v>
      </c>
      <c r="F35" s="86">
        <f t="shared" si="11"/>
        <v>6.2691066817865959E-2</v>
      </c>
      <c r="G35" s="83">
        <v>1077779</v>
      </c>
      <c r="H35" s="84">
        <f t="shared" si="12"/>
        <v>5.9954800081823967E-2</v>
      </c>
      <c r="I35" s="85">
        <v>371772</v>
      </c>
      <c r="J35" s="86">
        <f t="shared" si="13"/>
        <v>-0.18210977890221103</v>
      </c>
      <c r="K35" s="83">
        <v>22934</v>
      </c>
      <c r="L35" s="84">
        <f t="shared" si="14"/>
        <v>-0.15869405722670582</v>
      </c>
    </row>
    <row r="36" spans="2:17" hidden="1" outlineLevel="1">
      <c r="B36" s="82" t="s">
        <v>39</v>
      </c>
      <c r="C36" s="83">
        <v>2661272</v>
      </c>
      <c r="D36" s="84">
        <f t="shared" si="11"/>
        <v>3.607557089287261E-2</v>
      </c>
      <c r="E36" s="85">
        <v>996641</v>
      </c>
      <c r="F36" s="86">
        <f t="shared" si="11"/>
        <v>2.8320468678580957E-2</v>
      </c>
      <c r="G36" s="83">
        <v>841798</v>
      </c>
      <c r="H36" s="84">
        <f t="shared" si="12"/>
        <v>3.9864019359453051E-2</v>
      </c>
      <c r="I36" s="85">
        <v>411220</v>
      </c>
      <c r="J36" s="86">
        <f t="shared" si="13"/>
        <v>1.8269521248408971E-2</v>
      </c>
      <c r="K36" s="83">
        <v>26127</v>
      </c>
      <c r="L36" s="84">
        <f t="shared" si="14"/>
        <v>-7.0279695395345509E-2</v>
      </c>
      <c r="N36" s="87"/>
      <c r="O36" s="87"/>
      <c r="P36" s="87"/>
    </row>
    <row r="37" spans="2:17" hidden="1" outlineLevel="1">
      <c r="B37" s="82" t="s">
        <v>40</v>
      </c>
      <c r="C37" s="83">
        <v>2458602</v>
      </c>
      <c r="D37" s="84">
        <f t="shared" si="11"/>
        <v>1.4648129592242709E-2</v>
      </c>
      <c r="E37" s="85">
        <v>952550</v>
      </c>
      <c r="F37" s="86">
        <f t="shared" si="11"/>
        <v>5.6023396480771925E-2</v>
      </c>
      <c r="G37" s="83">
        <v>758111</v>
      </c>
      <c r="H37" s="84">
        <f t="shared" si="12"/>
        <v>1.3876573919904711E-2</v>
      </c>
      <c r="I37" s="85">
        <v>375761</v>
      </c>
      <c r="J37" s="86">
        <f t="shared" si="13"/>
        <v>-6.123107523355098E-3</v>
      </c>
      <c r="K37" s="83">
        <v>25316</v>
      </c>
      <c r="L37" s="84">
        <f t="shared" si="14"/>
        <v>-0.16008095285491519</v>
      </c>
    </row>
    <row r="38" spans="2:17" hidden="1" outlineLevel="1">
      <c r="B38" s="82" t="s">
        <v>41</v>
      </c>
      <c r="C38" s="83">
        <v>2704646</v>
      </c>
      <c r="D38" s="84">
        <f t="shared" si="11"/>
        <v>-7.3257212835748375E-2</v>
      </c>
      <c r="E38" s="85">
        <v>1061280</v>
      </c>
      <c r="F38" s="86">
        <f t="shared" si="11"/>
        <v>-3.62592387094548E-2</v>
      </c>
      <c r="G38" s="83">
        <v>822032</v>
      </c>
      <c r="H38" s="84">
        <f t="shared" si="12"/>
        <v>-8.4832298150475771E-2</v>
      </c>
      <c r="I38" s="85">
        <v>375761</v>
      </c>
      <c r="J38" s="86">
        <f t="shared" si="13"/>
        <v>-0.16679749170702285</v>
      </c>
      <c r="K38" s="83">
        <v>27550</v>
      </c>
      <c r="L38" s="84">
        <f t="shared" si="14"/>
        <v>-7.6649797231625127E-2</v>
      </c>
    </row>
    <row r="39" spans="2:17" hidden="1" outlineLevel="1">
      <c r="B39" s="82" t="s">
        <v>42</v>
      </c>
      <c r="C39" s="83">
        <v>3178209</v>
      </c>
      <c r="D39" s="84">
        <f t="shared" si="11"/>
        <v>-3.2647373846854788E-2</v>
      </c>
      <c r="E39" s="85">
        <v>1138233</v>
      </c>
      <c r="F39" s="86">
        <f t="shared" si="11"/>
        <v>-1.7154822554183546E-2</v>
      </c>
      <c r="G39" s="83">
        <v>1013045</v>
      </c>
      <c r="H39" s="84">
        <f t="shared" si="12"/>
        <v>-2.182026045654728E-2</v>
      </c>
      <c r="I39" s="85">
        <v>487432</v>
      </c>
      <c r="J39" s="86">
        <f t="shared" si="13"/>
        <v>-0.10964006174023433</v>
      </c>
      <c r="K39" s="83">
        <v>28465</v>
      </c>
      <c r="L39" s="84">
        <f t="shared" si="14"/>
        <v>-0.22362535457124155</v>
      </c>
    </row>
    <row r="40" spans="2:17" hidden="1" outlineLevel="1">
      <c r="B40" s="82" t="s">
        <v>43</v>
      </c>
      <c r="C40" s="83">
        <v>3049648</v>
      </c>
      <c r="D40" s="84">
        <f t="shared" si="11"/>
        <v>-3.0898829095330149E-2</v>
      </c>
      <c r="E40" s="85">
        <v>1081197</v>
      </c>
      <c r="F40" s="86">
        <f t="shared" si="11"/>
        <v>-2.5021980350693696E-2</v>
      </c>
      <c r="G40" s="83">
        <v>940907</v>
      </c>
      <c r="H40" s="84">
        <f t="shared" si="12"/>
        <v>-6.0253586820276928E-2</v>
      </c>
      <c r="I40" s="85">
        <v>522636</v>
      </c>
      <c r="J40" s="86">
        <f t="shared" si="13"/>
        <v>-1.6238661453931491E-2</v>
      </c>
      <c r="K40" s="83">
        <v>34631</v>
      </c>
      <c r="L40" s="84">
        <f t="shared" si="14"/>
        <v>-0.11819825325287092</v>
      </c>
    </row>
    <row r="41" spans="2:17" hidden="1" outlineLevel="1">
      <c r="B41" s="82" t="s">
        <v>44</v>
      </c>
      <c r="C41" s="83">
        <v>3227637</v>
      </c>
      <c r="D41" s="84">
        <f t="shared" si="11"/>
        <v>-5.6395205550938021E-2</v>
      </c>
      <c r="E41" s="85">
        <v>1162355</v>
      </c>
      <c r="F41" s="86">
        <f t="shared" si="11"/>
        <v>-6.4817630768884138E-2</v>
      </c>
      <c r="G41" s="83">
        <v>1022615</v>
      </c>
      <c r="H41" s="84">
        <f t="shared" si="12"/>
        <v>-5.5476328141885189E-2</v>
      </c>
      <c r="I41" s="85">
        <v>545932</v>
      </c>
      <c r="J41" s="86">
        <f t="shared" si="13"/>
        <v>-8.1423600594961676E-2</v>
      </c>
      <c r="K41" s="83">
        <v>28645</v>
      </c>
      <c r="L41" s="84">
        <f t="shared" si="14"/>
        <v>-0.13141696230934841</v>
      </c>
    </row>
    <row r="42" spans="2:17" collapsed="1">
      <c r="B42" s="38">
        <v>2010</v>
      </c>
      <c r="C42" s="90">
        <v>36229392</v>
      </c>
      <c r="D42" s="91">
        <f>C42/C55-1</f>
        <v>2.8979059372828964E-3</v>
      </c>
      <c r="E42" s="90">
        <v>13694711</v>
      </c>
      <c r="F42" s="91">
        <f>E42/E55-1</f>
        <v>1.2961071591193862E-2</v>
      </c>
      <c r="G42" s="90">
        <v>11594454</v>
      </c>
      <c r="H42" s="91">
        <f>G42/G55-1</f>
        <v>2.8574515770976694E-2</v>
      </c>
      <c r="I42" s="90">
        <v>5116562</v>
      </c>
      <c r="J42" s="91">
        <f>I42/I55-1</f>
        <v>-0.10016953504486348</v>
      </c>
      <c r="K42" s="90">
        <v>325864</v>
      </c>
      <c r="L42" s="91">
        <f>K42/K55-1</f>
        <v>-0.10538612110879586</v>
      </c>
    </row>
    <row r="43" spans="2:17" ht="15" hidden="1" customHeight="1" outlineLevel="1">
      <c r="B43" s="82" t="s">
        <v>33</v>
      </c>
      <c r="C43" s="83">
        <v>3020076</v>
      </c>
      <c r="D43" s="84">
        <f t="shared" si="11"/>
        <v>-0.10062421660235699</v>
      </c>
      <c r="E43" s="85">
        <v>1114181</v>
      </c>
      <c r="F43" s="86">
        <f t="shared" si="11"/>
        <v>-9.2075037504899426E-2</v>
      </c>
      <c r="G43" s="83">
        <v>916285</v>
      </c>
      <c r="H43" s="84">
        <f t="shared" ref="H43:H81" si="15">G43/G56-1</f>
        <v>-0.12024590887968012</v>
      </c>
      <c r="I43" s="85">
        <v>507642</v>
      </c>
      <c r="J43" s="86">
        <f t="shared" ref="J43:J81" si="16">I43/I56-1</f>
        <v>-0.12698887673607528</v>
      </c>
      <c r="K43" s="83">
        <v>36076</v>
      </c>
      <c r="L43" s="84">
        <f t="shared" ref="L43:L81" si="17">K43/K56-1</f>
        <v>-5.4810312303500308E-2</v>
      </c>
      <c r="N43" s="87"/>
      <c r="O43" s="87"/>
      <c r="P43" s="87"/>
    </row>
    <row r="44" spans="2:17" ht="15" hidden="1" customHeight="1" outlineLevel="1">
      <c r="B44" s="82" t="s">
        <v>34</v>
      </c>
      <c r="C44" s="83">
        <v>2997672</v>
      </c>
      <c r="D44" s="84">
        <f t="shared" si="11"/>
        <v>-0.11885319628502189</v>
      </c>
      <c r="E44" s="85">
        <v>1140718</v>
      </c>
      <c r="F44" s="86">
        <f t="shared" si="11"/>
        <v>-9.1916617178084081E-2</v>
      </c>
      <c r="G44" s="83">
        <v>890587</v>
      </c>
      <c r="H44" s="84">
        <f t="shared" si="15"/>
        <v>-0.16278385482275881</v>
      </c>
      <c r="I44" s="85">
        <v>487497</v>
      </c>
      <c r="J44" s="86">
        <f t="shared" si="16"/>
        <v>-0.11267867121220665</v>
      </c>
      <c r="K44" s="83">
        <v>27704</v>
      </c>
      <c r="L44" s="84">
        <f t="shared" si="17"/>
        <v>-0.34725036520427877</v>
      </c>
      <c r="O44" s="87"/>
      <c r="P44" s="87"/>
      <c r="Q44" s="87"/>
    </row>
    <row r="45" spans="2:17" ht="15" hidden="1" customHeight="1" outlineLevel="1">
      <c r="B45" s="82" t="s">
        <v>35</v>
      </c>
      <c r="C45" s="83">
        <v>2877459</v>
      </c>
      <c r="D45" s="84">
        <f t="shared" si="11"/>
        <v>-0.12571846305344481</v>
      </c>
      <c r="E45" s="85">
        <v>1098407</v>
      </c>
      <c r="F45" s="86">
        <f t="shared" si="11"/>
        <v>-0.14627355913207107</v>
      </c>
      <c r="G45" s="83">
        <v>933356</v>
      </c>
      <c r="H45" s="84">
        <f t="shared" si="15"/>
        <v>-9.4199361231962486E-2</v>
      </c>
      <c r="I45" s="85">
        <v>374772</v>
      </c>
      <c r="J45" s="86">
        <f t="shared" si="16"/>
        <v>-0.21729922998043105</v>
      </c>
      <c r="K45" s="83">
        <v>28970</v>
      </c>
      <c r="L45" s="84">
        <f t="shared" si="17"/>
        <v>-0.32806049079185418</v>
      </c>
    </row>
    <row r="46" spans="2:17" ht="15" hidden="1" customHeight="1" outlineLevel="1">
      <c r="B46" s="82" t="s">
        <v>36</v>
      </c>
      <c r="C46" s="83">
        <v>2717430</v>
      </c>
      <c r="D46" s="84">
        <f t="shared" si="11"/>
        <v>-0.11981197986997827</v>
      </c>
      <c r="E46" s="85">
        <v>1057672</v>
      </c>
      <c r="F46" s="86">
        <f t="shared" si="11"/>
        <v>-0.1130276103356781</v>
      </c>
      <c r="G46" s="83">
        <v>847650</v>
      </c>
      <c r="H46" s="84">
        <f t="shared" si="15"/>
        <v>-9.9423095311454213E-2</v>
      </c>
      <c r="I46" s="85">
        <v>391880</v>
      </c>
      <c r="J46" s="86">
        <f t="shared" si="16"/>
        <v>-0.22710382858540357</v>
      </c>
      <c r="K46" s="83">
        <v>25861</v>
      </c>
      <c r="L46" s="84">
        <f t="shared" si="17"/>
        <v>-0.24259020618556704</v>
      </c>
    </row>
    <row r="47" spans="2:17" ht="15" hidden="1" customHeight="1" outlineLevel="1">
      <c r="B47" s="82" t="s">
        <v>37</v>
      </c>
      <c r="C47" s="83">
        <v>3569884</v>
      </c>
      <c r="D47" s="84">
        <f t="shared" si="11"/>
        <v>-0.14115038584531348</v>
      </c>
      <c r="E47" s="85">
        <v>1396843</v>
      </c>
      <c r="F47" s="86">
        <f t="shared" si="11"/>
        <v>-0.12639381489850454</v>
      </c>
      <c r="G47" s="83">
        <v>1092609</v>
      </c>
      <c r="H47" s="84">
        <f t="shared" si="15"/>
        <v>-0.11538875696384754</v>
      </c>
      <c r="I47" s="85">
        <v>563855</v>
      </c>
      <c r="J47" s="86">
        <f t="shared" si="16"/>
        <v>-0.24445590856101518</v>
      </c>
      <c r="K47" s="83">
        <v>21384</v>
      </c>
      <c r="L47" s="84">
        <f t="shared" si="17"/>
        <v>-0.32942393928941016</v>
      </c>
    </row>
    <row r="48" spans="2:17" ht="15" hidden="1" customHeight="1" outlineLevel="1">
      <c r="B48" s="82" t="s">
        <v>38</v>
      </c>
      <c r="C48" s="83">
        <v>3179133</v>
      </c>
      <c r="D48" s="84">
        <f t="shared" si="11"/>
        <v>-0.16385121540279957</v>
      </c>
      <c r="E48" s="85">
        <v>1229282</v>
      </c>
      <c r="F48" s="86">
        <f t="shared" si="11"/>
        <v>-0.17766683546607032</v>
      </c>
      <c r="G48" s="83">
        <v>1016816</v>
      </c>
      <c r="H48" s="84">
        <f t="shared" si="15"/>
        <v>-0.13327628003395919</v>
      </c>
      <c r="I48" s="85">
        <v>454550</v>
      </c>
      <c r="J48" s="86">
        <f t="shared" si="16"/>
        <v>-0.24326043128578301</v>
      </c>
      <c r="K48" s="83">
        <v>27260</v>
      </c>
      <c r="L48" s="84">
        <f t="shared" si="17"/>
        <v>-0.35486924624304816</v>
      </c>
      <c r="O48" s="81"/>
      <c r="P48" s="81"/>
      <c r="Q48" s="81"/>
    </row>
    <row r="49" spans="2:12" ht="15" hidden="1" customHeight="1" outlineLevel="1">
      <c r="B49" s="82" t="s">
        <v>39</v>
      </c>
      <c r="C49" s="83">
        <v>2568608</v>
      </c>
      <c r="D49" s="84">
        <f t="shared" si="11"/>
        <v>-0.16802419155012427</v>
      </c>
      <c r="E49" s="85">
        <v>969193</v>
      </c>
      <c r="F49" s="86">
        <f t="shared" si="11"/>
        <v>-0.20338817271116283</v>
      </c>
      <c r="G49" s="83">
        <v>809527</v>
      </c>
      <c r="H49" s="84">
        <f t="shared" si="15"/>
        <v>-0.18128786859779866</v>
      </c>
      <c r="I49" s="85">
        <v>403842</v>
      </c>
      <c r="J49" s="86">
        <f t="shared" si="16"/>
        <v>-0.20322858134983268</v>
      </c>
      <c r="K49" s="83">
        <v>28102</v>
      </c>
      <c r="L49" s="84">
        <f t="shared" si="17"/>
        <v>-0.28193990188062146</v>
      </c>
    </row>
    <row r="50" spans="2:12" ht="15" hidden="1" customHeight="1" outlineLevel="1">
      <c r="B50" s="82" t="s">
        <v>40</v>
      </c>
      <c r="C50" s="83">
        <v>2423108</v>
      </c>
      <c r="D50" s="84">
        <f t="shared" si="11"/>
        <v>-0.18381636922596034</v>
      </c>
      <c r="E50" s="85">
        <v>902016</v>
      </c>
      <c r="F50" s="86">
        <f t="shared" si="11"/>
        <v>-0.24811887179820602</v>
      </c>
      <c r="G50" s="83">
        <v>747735</v>
      </c>
      <c r="H50" s="84">
        <f t="shared" si="15"/>
        <v>-0.15025961495845819</v>
      </c>
      <c r="I50" s="85">
        <v>378076</v>
      </c>
      <c r="J50" s="86">
        <f t="shared" si="16"/>
        <v>-0.25850731047196918</v>
      </c>
      <c r="K50" s="83">
        <v>30141</v>
      </c>
      <c r="L50" s="84">
        <f t="shared" si="17"/>
        <v>-0.36440892412804182</v>
      </c>
    </row>
    <row r="51" spans="2:12" ht="15" hidden="1" customHeight="1" outlineLevel="1">
      <c r="B51" s="82" t="s">
        <v>41</v>
      </c>
      <c r="C51" s="83">
        <v>2918443</v>
      </c>
      <c r="D51" s="84">
        <f t="shared" si="11"/>
        <v>-0.13583689398582843</v>
      </c>
      <c r="E51" s="85">
        <v>1101209</v>
      </c>
      <c r="F51" s="86">
        <f t="shared" si="11"/>
        <v>-0.16406812804258264</v>
      </c>
      <c r="G51" s="83">
        <v>898231</v>
      </c>
      <c r="H51" s="84">
        <f t="shared" si="15"/>
        <v>-8.3659359930302601E-2</v>
      </c>
      <c r="I51" s="85">
        <v>450984</v>
      </c>
      <c r="J51" s="86">
        <f t="shared" si="16"/>
        <v>-0.26445855052419376</v>
      </c>
      <c r="K51" s="83">
        <v>29837</v>
      </c>
      <c r="L51" s="84">
        <f t="shared" si="17"/>
        <v>-0.29333049121311161</v>
      </c>
    </row>
    <row r="52" spans="2:12" ht="15" hidden="1" customHeight="1" outlineLevel="1">
      <c r="B52" s="82" t="s">
        <v>42</v>
      </c>
      <c r="C52" s="83">
        <v>3285471</v>
      </c>
      <c r="D52" s="84">
        <f t="shared" si="11"/>
        <v>-0.17517913745897196</v>
      </c>
      <c r="E52" s="85">
        <v>1158100</v>
      </c>
      <c r="F52" s="86">
        <f t="shared" si="11"/>
        <v>-0.23331495125217727</v>
      </c>
      <c r="G52" s="83">
        <v>1035643</v>
      </c>
      <c r="H52" s="84">
        <f t="shared" si="15"/>
        <v>-0.16210452223089711</v>
      </c>
      <c r="I52" s="85">
        <v>547455</v>
      </c>
      <c r="J52" s="86">
        <f t="shared" si="16"/>
        <v>-0.17383614503649758</v>
      </c>
      <c r="K52" s="83">
        <v>36664</v>
      </c>
      <c r="L52" s="84">
        <f t="shared" si="17"/>
        <v>-0.23743760399334446</v>
      </c>
    </row>
    <row r="53" spans="2:12" ht="15" hidden="1" customHeight="1" outlineLevel="1">
      <c r="B53" s="82" t="s">
        <v>43</v>
      </c>
      <c r="C53" s="83">
        <v>3146883</v>
      </c>
      <c r="D53" s="84">
        <f t="shared" si="11"/>
        <v>-0.16047434562851515</v>
      </c>
      <c r="E53" s="85">
        <v>1108945</v>
      </c>
      <c r="F53" s="86">
        <f t="shared" si="11"/>
        <v>-0.20602548433773582</v>
      </c>
      <c r="G53" s="83">
        <v>1001235</v>
      </c>
      <c r="H53" s="84">
        <f t="shared" si="15"/>
        <v>-0.16602043561664603</v>
      </c>
      <c r="I53" s="85">
        <v>531263</v>
      </c>
      <c r="J53" s="86">
        <f t="shared" si="16"/>
        <v>-0.16080813186639598</v>
      </c>
      <c r="K53" s="83">
        <v>39273</v>
      </c>
      <c r="L53" s="84">
        <f t="shared" si="17"/>
        <v>-0.1910646975220911</v>
      </c>
    </row>
    <row r="54" spans="2:12" ht="15" hidden="1" customHeight="1" outlineLevel="1">
      <c r="B54" s="82" t="s">
        <v>44</v>
      </c>
      <c r="C54" s="83">
        <v>3420539</v>
      </c>
      <c r="D54" s="84">
        <f t="shared" si="11"/>
        <v>-9.9811253323199511E-2</v>
      </c>
      <c r="E54" s="85">
        <v>1242918</v>
      </c>
      <c r="F54" s="86">
        <f t="shared" si="11"/>
        <v>-0.14317681089085155</v>
      </c>
      <c r="G54" s="83">
        <v>1082678</v>
      </c>
      <c r="H54" s="84">
        <f t="shared" si="15"/>
        <v>-0.10436098286529238</v>
      </c>
      <c r="I54" s="85">
        <v>594324</v>
      </c>
      <c r="J54" s="86">
        <f t="shared" si="16"/>
        <v>-6.7863041156349002E-2</v>
      </c>
      <c r="K54" s="83">
        <v>32979</v>
      </c>
      <c r="L54" s="84">
        <f t="shared" si="17"/>
        <v>-0.23347433990330979</v>
      </c>
    </row>
    <row r="55" spans="2:12" collapsed="1">
      <c r="B55" s="38">
        <v>2009</v>
      </c>
      <c r="C55" s="90">
        <v>36124706</v>
      </c>
      <c r="D55" s="91">
        <f t="shared" si="11"/>
        <v>-0.1411573422777006</v>
      </c>
      <c r="E55" s="90">
        <v>13519484</v>
      </c>
      <c r="F55" s="91">
        <f t="shared" si="11"/>
        <v>-0.16276246416833373</v>
      </c>
      <c r="G55" s="90">
        <v>11272352</v>
      </c>
      <c r="H55" s="91">
        <f t="shared" si="15"/>
        <v>-0.13153237221397163</v>
      </c>
      <c r="I55" s="90">
        <v>5686140</v>
      </c>
      <c r="J55" s="91">
        <f t="shared" si="16"/>
        <v>-0.1907996498579807</v>
      </c>
      <c r="K55" s="90">
        <v>364251</v>
      </c>
      <c r="L55" s="91">
        <f t="shared" si="17"/>
        <v>-0.27214579024668051</v>
      </c>
    </row>
    <row r="56" spans="2:12" ht="15" hidden="1" customHeight="1" outlineLevel="1">
      <c r="B56" s="82" t="s">
        <v>33</v>
      </c>
      <c r="C56" s="83">
        <v>3357969</v>
      </c>
      <c r="D56" s="84">
        <f t="shared" si="11"/>
        <v>-7.3087376260990933E-2</v>
      </c>
      <c r="E56" s="85">
        <v>1227173</v>
      </c>
      <c r="F56" s="86">
        <f t="shared" si="11"/>
        <v>-9.7680844634016717E-2</v>
      </c>
      <c r="G56" s="83">
        <v>1041524</v>
      </c>
      <c r="H56" s="84">
        <f t="shared" si="15"/>
        <v>-7.734611347096787E-2</v>
      </c>
      <c r="I56" s="85">
        <v>581484</v>
      </c>
      <c r="J56" s="86">
        <f t="shared" si="16"/>
        <v>-7.5771350825550421E-2</v>
      </c>
      <c r="K56" s="83">
        <v>38168</v>
      </c>
      <c r="L56" s="84">
        <f t="shared" si="17"/>
        <v>-8.4261036468330164E-2</v>
      </c>
    </row>
    <row r="57" spans="2:12" ht="15" hidden="1" customHeight="1" outlineLevel="1">
      <c r="B57" s="82" t="s">
        <v>34</v>
      </c>
      <c r="C57" s="83">
        <v>3402012</v>
      </c>
      <c r="D57" s="84">
        <f t="shared" si="11"/>
        <v>-6.7762877199155191E-2</v>
      </c>
      <c r="E57" s="85">
        <v>1256182</v>
      </c>
      <c r="F57" s="86">
        <f t="shared" si="11"/>
        <v>-9.2129046432750328E-2</v>
      </c>
      <c r="G57" s="83">
        <v>1063748</v>
      </c>
      <c r="H57" s="84">
        <f t="shared" si="15"/>
        <v>-5.7954817169829753E-2</v>
      </c>
      <c r="I57" s="85">
        <v>549403</v>
      </c>
      <c r="J57" s="86">
        <f t="shared" si="16"/>
        <v>-9.6544556686010696E-2</v>
      </c>
      <c r="K57" s="83">
        <v>42442</v>
      </c>
      <c r="L57" s="84">
        <f t="shared" si="17"/>
        <v>-1.911299082483997E-2</v>
      </c>
    </row>
    <row r="58" spans="2:12" ht="15" hidden="1" customHeight="1" outlineLevel="1">
      <c r="B58" s="82" t="s">
        <v>35</v>
      </c>
      <c r="C58" s="83">
        <v>3291227</v>
      </c>
      <c r="D58" s="84">
        <f t="shared" si="11"/>
        <v>-4.4851448513034131E-2</v>
      </c>
      <c r="E58" s="85">
        <v>1286603</v>
      </c>
      <c r="F58" s="86">
        <f t="shared" si="11"/>
        <v>-6.4076357689890395E-2</v>
      </c>
      <c r="G58" s="83">
        <v>1030421</v>
      </c>
      <c r="H58" s="84">
        <f t="shared" si="15"/>
        <v>-6.7350550603041404E-3</v>
      </c>
      <c r="I58" s="85">
        <v>478819</v>
      </c>
      <c r="J58" s="86">
        <f t="shared" si="16"/>
        <v>-7.7478695959601773E-2</v>
      </c>
      <c r="K58" s="83">
        <v>43114</v>
      </c>
      <c r="L58" s="84">
        <f t="shared" si="17"/>
        <v>-1.1894666880572058E-2</v>
      </c>
    </row>
    <row r="59" spans="2:12" ht="15" hidden="1" customHeight="1" outlineLevel="1">
      <c r="B59" s="82" t="s">
        <v>36</v>
      </c>
      <c r="C59" s="83">
        <v>3087329</v>
      </c>
      <c r="D59" s="84">
        <f t="shared" si="11"/>
        <v>-4.1075012121172594E-2</v>
      </c>
      <c r="E59" s="85">
        <v>1192452</v>
      </c>
      <c r="F59" s="86">
        <f t="shared" si="11"/>
        <v>-4.1001741144490844E-2</v>
      </c>
      <c r="G59" s="83">
        <v>941230</v>
      </c>
      <c r="H59" s="84">
        <f t="shared" si="15"/>
        <v>-6.6907985689711458E-3</v>
      </c>
      <c r="I59" s="85">
        <v>507028</v>
      </c>
      <c r="J59" s="86">
        <f t="shared" si="16"/>
        <v>-9.5819958627576862E-2</v>
      </c>
      <c r="K59" s="83">
        <v>34144</v>
      </c>
      <c r="L59" s="84">
        <f t="shared" si="17"/>
        <v>-7.4562948909066229E-2</v>
      </c>
    </row>
    <row r="60" spans="2:12" ht="13.5" hidden="1" customHeight="1" outlineLevel="1">
      <c r="B60" s="82" t="s">
        <v>37</v>
      </c>
      <c r="C60" s="83">
        <v>4156588</v>
      </c>
      <c r="D60" s="84">
        <f t="shared" si="11"/>
        <v>-1.7439634036220064E-2</v>
      </c>
      <c r="E60" s="85">
        <v>1598939</v>
      </c>
      <c r="F60" s="86">
        <f t="shared" si="11"/>
        <v>-2.3279694132551931E-2</v>
      </c>
      <c r="G60" s="83">
        <v>1235129</v>
      </c>
      <c r="H60" s="84">
        <f t="shared" si="15"/>
        <v>1.4205606862704112E-2</v>
      </c>
      <c r="I60" s="85">
        <v>746290</v>
      </c>
      <c r="J60" s="86">
        <f t="shared" si="16"/>
        <v>-3.5677690040457399E-2</v>
      </c>
      <c r="K60" s="83">
        <v>31889</v>
      </c>
      <c r="L60" s="84">
        <f t="shared" si="17"/>
        <v>0.17706333973128596</v>
      </c>
    </row>
    <row r="61" spans="2:12" ht="13.5" hidden="1" customHeight="1" outlineLevel="1">
      <c r="B61" s="82" t="s">
        <v>38</v>
      </c>
      <c r="C61" s="83">
        <v>3802114</v>
      </c>
      <c r="D61" s="84">
        <f t="shared" si="11"/>
        <v>3.2414452282811146E-2</v>
      </c>
      <c r="E61" s="85">
        <v>1494871</v>
      </c>
      <c r="F61" s="86">
        <f t="shared" si="11"/>
        <v>5.8478364463779631E-2</v>
      </c>
      <c r="G61" s="83">
        <v>1173172</v>
      </c>
      <c r="H61" s="84">
        <f t="shared" si="15"/>
        <v>5.9619947559663711E-2</v>
      </c>
      <c r="I61" s="85">
        <v>600669</v>
      </c>
      <c r="J61" s="86">
        <f t="shared" si="16"/>
        <v>-8.5029474934881E-2</v>
      </c>
      <c r="K61" s="83">
        <v>42255</v>
      </c>
      <c r="L61" s="84">
        <f t="shared" si="17"/>
        <v>7.318584914656201E-3</v>
      </c>
    </row>
    <row r="62" spans="2:12" ht="15" hidden="1" customHeight="1" outlineLevel="1">
      <c r="B62" s="82" t="s">
        <v>39</v>
      </c>
      <c r="C62" s="83">
        <v>3087359</v>
      </c>
      <c r="D62" s="84">
        <f t="shared" si="11"/>
        <v>5.3191050247438643E-2</v>
      </c>
      <c r="E62" s="85">
        <v>1216644</v>
      </c>
      <c r="F62" s="86">
        <f t="shared" si="11"/>
        <v>0.10804253505426176</v>
      </c>
      <c r="G62" s="83">
        <v>988781</v>
      </c>
      <c r="H62" s="84">
        <f t="shared" si="15"/>
        <v>0.1353905793382042</v>
      </c>
      <c r="I62" s="85">
        <v>506848</v>
      </c>
      <c r="J62" s="86">
        <f t="shared" si="16"/>
        <v>-2.2996349112722636E-2</v>
      </c>
      <c r="K62" s="83">
        <v>39136</v>
      </c>
      <c r="L62" s="84">
        <f t="shared" si="17"/>
        <v>-7.4230023182097704E-2</v>
      </c>
    </row>
    <row r="63" spans="2:12" ht="15" hidden="1" customHeight="1" outlineLevel="1">
      <c r="B63" s="82" t="s">
        <v>40</v>
      </c>
      <c r="C63" s="83">
        <v>2968827</v>
      </c>
      <c r="D63" s="84">
        <f t="shared" si="11"/>
        <v>9.5694103058083568E-2</v>
      </c>
      <c r="E63" s="85">
        <v>1199679</v>
      </c>
      <c r="F63" s="86">
        <f t="shared" si="11"/>
        <v>0.19350856074096923</v>
      </c>
      <c r="G63" s="83">
        <v>879957</v>
      </c>
      <c r="H63" s="84">
        <f t="shared" si="15"/>
        <v>4.3191420753884824E-2</v>
      </c>
      <c r="I63" s="85">
        <v>509885</v>
      </c>
      <c r="J63" s="86">
        <f t="shared" si="16"/>
        <v>0.18899488616887061</v>
      </c>
      <c r="K63" s="83">
        <v>47422</v>
      </c>
      <c r="L63" s="84">
        <f t="shared" si="17"/>
        <v>8.0227790432801926E-2</v>
      </c>
    </row>
    <row r="64" spans="2:12" ht="15" hidden="1" customHeight="1" outlineLevel="1">
      <c r="B64" s="82" t="s">
        <v>41</v>
      </c>
      <c r="C64" s="83">
        <v>3377190</v>
      </c>
      <c r="D64" s="84">
        <f t="shared" si="11"/>
        <v>2.2995041009888029E-2</v>
      </c>
      <c r="E64" s="85">
        <v>1317343</v>
      </c>
      <c r="F64" s="86">
        <f t="shared" si="11"/>
        <v>1.5665862775091188E-2</v>
      </c>
      <c r="G64" s="83">
        <v>980237</v>
      </c>
      <c r="H64" s="84">
        <f t="shared" si="15"/>
        <v>6.3934607720127046E-2</v>
      </c>
      <c r="I64" s="85">
        <v>613132</v>
      </c>
      <c r="J64" s="86">
        <f t="shared" si="16"/>
        <v>0.10866361563512017</v>
      </c>
      <c r="K64" s="83">
        <v>42222</v>
      </c>
      <c r="L64" s="84">
        <f t="shared" si="17"/>
        <v>-4.9760313280669766E-2</v>
      </c>
    </row>
    <row r="65" spans="2:14" ht="15" hidden="1" customHeight="1" outlineLevel="1">
      <c r="B65" s="82" t="s">
        <v>42</v>
      </c>
      <c r="C65" s="83">
        <v>3983254</v>
      </c>
      <c r="D65" s="84">
        <f t="shared" si="11"/>
        <v>3.0876709520935686E-2</v>
      </c>
      <c r="E65" s="85">
        <v>1510529</v>
      </c>
      <c r="F65" s="86">
        <f t="shared" si="11"/>
        <v>6.5267447166076353E-2</v>
      </c>
      <c r="G65" s="83">
        <v>1236005</v>
      </c>
      <c r="H65" s="84">
        <f t="shared" si="15"/>
        <v>6.4159244415554317E-2</v>
      </c>
      <c r="I65" s="85">
        <v>662647</v>
      </c>
      <c r="J65" s="86">
        <f t="shared" si="16"/>
        <v>-2.3091211982721793E-2</v>
      </c>
      <c r="K65" s="83">
        <v>48080</v>
      </c>
      <c r="L65" s="84">
        <f t="shared" si="17"/>
        <v>-2.9294785084088781E-2</v>
      </c>
    </row>
    <row r="66" spans="2:14" ht="15" hidden="1" customHeight="1" outlineLevel="1">
      <c r="B66" s="82" t="s">
        <v>43</v>
      </c>
      <c r="C66" s="83">
        <v>3748406</v>
      </c>
      <c r="D66" s="84">
        <f t="shared" si="11"/>
        <v>5.9235601833850238E-2</v>
      </c>
      <c r="E66" s="85">
        <v>1396701</v>
      </c>
      <c r="F66" s="86">
        <f t="shared" si="11"/>
        <v>8.3445489163613606E-2</v>
      </c>
      <c r="G66" s="83">
        <v>1200551</v>
      </c>
      <c r="H66" s="84">
        <f t="shared" si="15"/>
        <v>0.1040351437023932</v>
      </c>
      <c r="I66" s="85">
        <v>633065</v>
      </c>
      <c r="J66" s="86">
        <f t="shared" si="16"/>
        <v>1.6640356638718545E-2</v>
      </c>
      <c r="K66" s="83">
        <v>48549</v>
      </c>
      <c r="L66" s="84">
        <f t="shared" si="17"/>
        <v>0.20675598419129537</v>
      </c>
    </row>
    <row r="67" spans="2:14" ht="15" hidden="1" customHeight="1" outlineLevel="1">
      <c r="B67" s="82" t="s">
        <v>44</v>
      </c>
      <c r="C67" s="83">
        <v>3799802</v>
      </c>
      <c r="D67" s="84">
        <f t="shared" si="11"/>
        <v>1.5006585866151667E-2</v>
      </c>
      <c r="E67" s="85">
        <v>1450612</v>
      </c>
      <c r="F67" s="86">
        <f t="shared" si="11"/>
        <v>3.2811757979732681E-2</v>
      </c>
      <c r="G67" s="83">
        <v>1208833</v>
      </c>
      <c r="H67" s="84">
        <f t="shared" si="15"/>
        <v>6.4048926605690282E-2</v>
      </c>
      <c r="I67" s="85">
        <v>637593</v>
      </c>
      <c r="J67" s="86">
        <f t="shared" si="16"/>
        <v>-8.9654175494007227E-3</v>
      </c>
      <c r="K67" s="83">
        <v>43024</v>
      </c>
      <c r="L67" s="84">
        <f t="shared" si="17"/>
        <v>0.10741036266762771</v>
      </c>
    </row>
    <row r="68" spans="2:14" collapsed="1">
      <c r="B68" s="38">
        <v>2008</v>
      </c>
      <c r="C68" s="90">
        <v>42062077</v>
      </c>
      <c r="D68" s="91">
        <f t="shared" si="11"/>
        <v>2.9322277811290043E-3</v>
      </c>
      <c r="E68" s="90">
        <v>16147728</v>
      </c>
      <c r="F68" s="91">
        <f t="shared" si="11"/>
        <v>1.411494936624913E-2</v>
      </c>
      <c r="G68" s="90">
        <v>12979588</v>
      </c>
      <c r="H68" s="91">
        <f t="shared" si="15"/>
        <v>3.1050786105855765E-2</v>
      </c>
      <c r="I68" s="90">
        <v>7026863</v>
      </c>
      <c r="J68" s="91">
        <f t="shared" si="16"/>
        <v>-2.3026275085405223E-2</v>
      </c>
      <c r="K68" s="90">
        <v>500445</v>
      </c>
      <c r="L68" s="91">
        <f t="shared" si="17"/>
        <v>1.3586180496904188E-2</v>
      </c>
    </row>
    <row r="69" spans="2:14" ht="15" hidden="1" customHeight="1" outlineLevel="1">
      <c r="B69" s="82" t="s">
        <v>33</v>
      </c>
      <c r="C69" s="83">
        <v>3622746</v>
      </c>
      <c r="D69" s="84">
        <f t="shared" si="11"/>
        <v>1.0631483921937912E-2</v>
      </c>
      <c r="E69" s="85">
        <v>1360021</v>
      </c>
      <c r="F69" s="86">
        <f t="shared" si="11"/>
        <v>3.7176087664429813E-2</v>
      </c>
      <c r="G69" s="83">
        <v>1128835</v>
      </c>
      <c r="H69" s="84">
        <f t="shared" si="15"/>
        <v>8.9468862422630302E-3</v>
      </c>
      <c r="I69" s="85">
        <v>629156</v>
      </c>
      <c r="J69" s="86">
        <f t="shared" si="16"/>
        <v>3.0739212277991479E-2</v>
      </c>
      <c r="K69" s="83">
        <v>41680</v>
      </c>
      <c r="L69" s="84">
        <f t="shared" si="17"/>
        <v>-8.9280251715247116E-2</v>
      </c>
    </row>
    <row r="70" spans="2:14" ht="15" hidden="1" customHeight="1" outlineLevel="1">
      <c r="B70" s="82" t="s">
        <v>34</v>
      </c>
      <c r="C70" s="83">
        <v>3649299</v>
      </c>
      <c r="D70" s="84">
        <f t="shared" si="11"/>
        <v>1.7668444628620383E-2</v>
      </c>
      <c r="E70" s="85">
        <v>1383657</v>
      </c>
      <c r="F70" s="86">
        <f t="shared" si="11"/>
        <v>4.4559545594549999E-2</v>
      </c>
      <c r="G70" s="83">
        <v>1129190</v>
      </c>
      <c r="H70" s="84">
        <f t="shared" si="15"/>
        <v>3.1531790772221457E-2</v>
      </c>
      <c r="I70" s="85">
        <v>608113</v>
      </c>
      <c r="J70" s="86">
        <f t="shared" si="16"/>
        <v>8.5244281253058496E-3</v>
      </c>
      <c r="K70" s="83">
        <v>43269</v>
      </c>
      <c r="L70" s="84">
        <f t="shared" si="17"/>
        <v>-5.5096960167714926E-2</v>
      </c>
    </row>
    <row r="71" spans="2:14" ht="15" hidden="1" customHeight="1" outlineLevel="1">
      <c r="B71" s="82" t="s">
        <v>35</v>
      </c>
      <c r="C71" s="83">
        <v>3445775</v>
      </c>
      <c r="D71" s="84">
        <f t="shared" si="11"/>
        <v>-6.5837034579028564E-2</v>
      </c>
      <c r="E71" s="85">
        <v>1374688</v>
      </c>
      <c r="F71" s="86">
        <f t="shared" si="11"/>
        <v>-2.2951285732561888E-2</v>
      </c>
      <c r="G71" s="83">
        <v>1037408</v>
      </c>
      <c r="H71" s="84">
        <f t="shared" si="15"/>
        <v>-0.10735339291722135</v>
      </c>
      <c r="I71" s="85">
        <v>519033</v>
      </c>
      <c r="J71" s="86">
        <f t="shared" si="16"/>
        <v>-7.8429701440860811E-2</v>
      </c>
      <c r="K71" s="83">
        <v>43633</v>
      </c>
      <c r="L71" s="84">
        <f t="shared" si="17"/>
        <v>7.5684737322190276E-2</v>
      </c>
    </row>
    <row r="72" spans="2:14" ht="15" hidden="1" customHeight="1" outlineLevel="1">
      <c r="B72" s="82" t="s">
        <v>36</v>
      </c>
      <c r="C72" s="83">
        <v>3219573</v>
      </c>
      <c r="D72" s="84">
        <f t="shared" si="11"/>
        <v>-7.6750556819058402E-2</v>
      </c>
      <c r="E72" s="85">
        <v>1243435</v>
      </c>
      <c r="F72" s="86">
        <f t="shared" si="11"/>
        <v>-5.5843672644990794E-2</v>
      </c>
      <c r="G72" s="83">
        <v>947570</v>
      </c>
      <c r="H72" s="84">
        <f t="shared" si="15"/>
        <v>-9.0699720848643195E-2</v>
      </c>
      <c r="I72" s="85">
        <v>560760</v>
      </c>
      <c r="J72" s="86">
        <f t="shared" si="16"/>
        <v>-9.3703635464445378E-2</v>
      </c>
      <c r="K72" s="83">
        <v>36895</v>
      </c>
      <c r="L72" s="84">
        <f t="shared" si="17"/>
        <v>-3.1576460706598808E-2</v>
      </c>
    </row>
    <row r="73" spans="2:14" ht="15" hidden="1" customHeight="1" outlineLevel="1">
      <c r="B73" s="82" t="s">
        <v>37</v>
      </c>
      <c r="C73" s="83">
        <v>4230364</v>
      </c>
      <c r="D73" s="84">
        <f t="shared" si="11"/>
        <v>-6.9784562610975764E-2</v>
      </c>
      <c r="E73" s="85">
        <v>1637049</v>
      </c>
      <c r="F73" s="86">
        <f t="shared" si="11"/>
        <v>-5.6503218570596148E-2</v>
      </c>
      <c r="G73" s="83">
        <v>1217829</v>
      </c>
      <c r="H73" s="84">
        <f t="shared" si="15"/>
        <v>-9.9613178545604586E-2</v>
      </c>
      <c r="I73" s="85">
        <v>773901</v>
      </c>
      <c r="J73" s="86">
        <f t="shared" si="16"/>
        <v>-1.3515546128509248E-2</v>
      </c>
      <c r="K73" s="83">
        <v>27092</v>
      </c>
      <c r="L73" s="84">
        <f t="shared" si="17"/>
        <v>-0.1774350255040078</v>
      </c>
    </row>
    <row r="74" spans="2:14" ht="15" hidden="1" customHeight="1" outlineLevel="1">
      <c r="B74" s="82" t="s">
        <v>38</v>
      </c>
      <c r="C74" s="83">
        <v>3682740</v>
      </c>
      <c r="D74" s="84">
        <f t="shared" si="11"/>
        <v>-8.5730656550322304E-2</v>
      </c>
      <c r="E74" s="85">
        <v>1412283</v>
      </c>
      <c r="F74" s="86">
        <f t="shared" si="11"/>
        <v>-7.5245645947676687E-2</v>
      </c>
      <c r="G74" s="83">
        <v>1107163</v>
      </c>
      <c r="H74" s="84">
        <f t="shared" si="15"/>
        <v>-8.1355676253345832E-2</v>
      </c>
      <c r="I74" s="85">
        <v>656490</v>
      </c>
      <c r="J74" s="86">
        <f t="shared" si="16"/>
        <v>-7.6680951490201932E-2</v>
      </c>
      <c r="K74" s="83">
        <v>41948</v>
      </c>
      <c r="L74" s="84">
        <f t="shared" si="17"/>
        <v>0.15267091668498578</v>
      </c>
    </row>
    <row r="75" spans="2:14" ht="15" hidden="1" customHeight="1" outlineLevel="1" thickBot="1">
      <c r="B75" s="82" t="s">
        <v>39</v>
      </c>
      <c r="C75" s="83">
        <v>2931433</v>
      </c>
      <c r="D75" s="84">
        <f t="shared" si="11"/>
        <v>-7.9909843855735074E-2</v>
      </c>
      <c r="E75" s="85">
        <v>1098012</v>
      </c>
      <c r="F75" s="86">
        <f t="shared" si="11"/>
        <v>-8.5760246991909317E-2</v>
      </c>
      <c r="G75" s="83">
        <v>870873</v>
      </c>
      <c r="H75" s="84">
        <f t="shared" si="15"/>
        <v>-9.5817833155619869E-2</v>
      </c>
      <c r="I75" s="85">
        <v>518778</v>
      </c>
      <c r="J75" s="86">
        <f t="shared" si="16"/>
        <v>-5.9211612011700554E-2</v>
      </c>
      <c r="K75" s="83">
        <v>42274</v>
      </c>
      <c r="L75" s="84">
        <f t="shared" si="17"/>
        <v>0.20168282213820743</v>
      </c>
    </row>
    <row r="76" spans="2:14" ht="16.5" hidden="1" customHeight="1" outlineLevel="1" thickBot="1">
      <c r="B76" s="82" t="s">
        <v>40</v>
      </c>
      <c r="C76" s="83">
        <v>2709540</v>
      </c>
      <c r="D76" s="84">
        <f t="shared" si="11"/>
        <v>-9.3656559277397911E-2</v>
      </c>
      <c r="E76" s="85">
        <v>1005170</v>
      </c>
      <c r="F76" s="86">
        <f t="shared" si="11"/>
        <v>-0.11041549402972928</v>
      </c>
      <c r="G76" s="83">
        <v>843524</v>
      </c>
      <c r="H76" s="84">
        <f t="shared" si="15"/>
        <v>-5.591699916618631E-2</v>
      </c>
      <c r="I76" s="85">
        <v>428837</v>
      </c>
      <c r="J76" s="86">
        <f t="shared" si="16"/>
        <v>-0.16024305419568097</v>
      </c>
      <c r="K76" s="83">
        <v>43900</v>
      </c>
      <c r="L76" s="84">
        <f t="shared" si="17"/>
        <v>0.27010762643212582</v>
      </c>
      <c r="N76" s="41" t="s">
        <v>45</v>
      </c>
    </row>
    <row r="77" spans="2:14" ht="15" hidden="1" customHeight="1" outlineLevel="1">
      <c r="B77" s="82" t="s">
        <v>41</v>
      </c>
      <c r="C77" s="83">
        <v>3301277</v>
      </c>
      <c r="D77" s="84">
        <f t="shared" si="11"/>
        <v>-7.8833618272889594E-2</v>
      </c>
      <c r="E77" s="85">
        <v>1297024</v>
      </c>
      <c r="F77" s="86">
        <f t="shared" si="11"/>
        <v>-7.7182934247832624E-2</v>
      </c>
      <c r="G77" s="83">
        <v>921332</v>
      </c>
      <c r="H77" s="84">
        <f t="shared" si="15"/>
        <v>-0.1249494249161831</v>
      </c>
      <c r="I77" s="85">
        <v>553037</v>
      </c>
      <c r="J77" s="86">
        <f t="shared" si="16"/>
        <v>-6.5807988243143933E-2</v>
      </c>
      <c r="K77" s="83">
        <v>44433</v>
      </c>
      <c r="L77" s="84">
        <f t="shared" si="17"/>
        <v>0.19408239499072866</v>
      </c>
    </row>
    <row r="78" spans="2:14" ht="15" hidden="1" customHeight="1" outlineLevel="1">
      <c r="B78" s="82" t="s">
        <v>42</v>
      </c>
      <c r="C78" s="83">
        <v>3863948</v>
      </c>
      <c r="D78" s="84">
        <f t="shared" si="11"/>
        <v>-1.5442163722078073E-3</v>
      </c>
      <c r="E78" s="85">
        <v>1417981</v>
      </c>
      <c r="F78" s="86">
        <f t="shared" si="11"/>
        <v>-1.4362830554327521E-2</v>
      </c>
      <c r="G78" s="83">
        <v>1161485</v>
      </c>
      <c r="H78" s="84">
        <f t="shared" si="15"/>
        <v>-1.0291735509725508E-2</v>
      </c>
      <c r="I78" s="85">
        <v>678310</v>
      </c>
      <c r="J78" s="86">
        <f t="shared" si="16"/>
        <v>-1.4293478418823891E-2</v>
      </c>
      <c r="K78" s="83">
        <v>49531</v>
      </c>
      <c r="L78" s="84">
        <f t="shared" si="17"/>
        <v>0.12983872807317676</v>
      </c>
    </row>
    <row r="79" spans="2:14" ht="15" hidden="1" customHeight="1" outlineLevel="1">
      <c r="B79" s="82" t="s">
        <v>43</v>
      </c>
      <c r="C79" s="83">
        <v>3538784</v>
      </c>
      <c r="D79" s="84">
        <f t="shared" si="11"/>
        <v>-1.0038137818151993E-2</v>
      </c>
      <c r="E79" s="85">
        <v>1289129</v>
      </c>
      <c r="F79" s="86">
        <f t="shared" si="11"/>
        <v>-2.6236118266103281E-2</v>
      </c>
      <c r="G79" s="83">
        <v>1087421</v>
      </c>
      <c r="H79" s="84">
        <f t="shared" si="15"/>
        <v>-1.5865597819949562E-3</v>
      </c>
      <c r="I79" s="85">
        <v>622703</v>
      </c>
      <c r="J79" s="86">
        <f t="shared" si="16"/>
        <v>-1.4874111104958843E-2</v>
      </c>
      <c r="K79" s="83">
        <v>40231</v>
      </c>
      <c r="L79" s="84">
        <f t="shared" si="17"/>
        <v>-6.8575926654782071E-2</v>
      </c>
    </row>
    <row r="80" spans="2:14" ht="15" hidden="1" customHeight="1" outlineLevel="1">
      <c r="B80" s="82" t="s">
        <v>44</v>
      </c>
      <c r="C80" s="83">
        <v>3743623</v>
      </c>
      <c r="D80" s="84">
        <f t="shared" si="11"/>
        <v>-4.9914908105271882E-3</v>
      </c>
      <c r="E80" s="85">
        <v>1404527</v>
      </c>
      <c r="F80" s="86">
        <f t="shared" si="11"/>
        <v>-4.0809051255802364E-2</v>
      </c>
      <c r="G80" s="83">
        <v>1136069</v>
      </c>
      <c r="H80" s="84">
        <f t="shared" si="15"/>
        <v>-1.7869199534207847E-2</v>
      </c>
      <c r="I80" s="85">
        <v>643361</v>
      </c>
      <c r="J80" s="86">
        <f t="shared" si="16"/>
        <v>2.5186637027830194E-2</v>
      </c>
      <c r="K80" s="83">
        <v>38851</v>
      </c>
      <c r="L80" s="84">
        <f t="shared" si="17"/>
        <v>0.14889401466761298</v>
      </c>
    </row>
    <row r="81" spans="2:12" collapsed="1">
      <c r="B81" s="38">
        <v>2007</v>
      </c>
      <c r="C81" s="90">
        <v>41939102</v>
      </c>
      <c r="D81" s="91">
        <f t="shared" si="11"/>
        <v>-4.4418472100876349E-2</v>
      </c>
      <c r="E81" s="90">
        <v>15922976</v>
      </c>
      <c r="F81" s="91">
        <f t="shared" si="11"/>
        <v>-3.9939435841925164E-2</v>
      </c>
      <c r="G81" s="90">
        <v>12588699</v>
      </c>
      <c r="H81" s="91">
        <f t="shared" si="15"/>
        <v>-5.3802771825121942E-2</v>
      </c>
      <c r="I81" s="90">
        <v>7192479</v>
      </c>
      <c r="J81" s="91">
        <f t="shared" si="16"/>
        <v>-4.0071285175133919E-2</v>
      </c>
      <c r="K81" s="90">
        <v>493737</v>
      </c>
      <c r="L81" s="91">
        <f t="shared" si="17"/>
        <v>5.6463157083892268E-2</v>
      </c>
    </row>
    <row r="82" spans="2:12" ht="15" hidden="1" customHeight="1" outlineLevel="1">
      <c r="B82" s="82" t="s">
        <v>33</v>
      </c>
      <c r="C82" s="83">
        <v>3584636</v>
      </c>
      <c r="D82" s="83"/>
      <c r="E82" s="85">
        <v>1311273</v>
      </c>
      <c r="F82" s="86"/>
      <c r="G82" s="83">
        <v>1118825</v>
      </c>
      <c r="H82" s="83"/>
      <c r="I82" s="85">
        <v>610393</v>
      </c>
      <c r="J82" s="86"/>
      <c r="K82" s="83">
        <v>45766</v>
      </c>
      <c r="L82" s="83"/>
    </row>
    <row r="83" spans="2:12" ht="15" hidden="1" customHeight="1" outlineLevel="1">
      <c r="B83" s="82" t="s">
        <v>34</v>
      </c>
      <c r="C83" s="83">
        <v>3585941</v>
      </c>
      <c r="D83" s="83"/>
      <c r="E83" s="85">
        <v>1324632</v>
      </c>
      <c r="F83" s="86"/>
      <c r="G83" s="83">
        <v>1094673</v>
      </c>
      <c r="H83" s="83"/>
      <c r="I83" s="85">
        <v>602973</v>
      </c>
      <c r="J83" s="86"/>
      <c r="K83" s="83">
        <v>45792</v>
      </c>
      <c r="L83" s="83"/>
    </row>
    <row r="84" spans="2:12" ht="15" hidden="1" customHeight="1" outlineLevel="1">
      <c r="B84" s="82" t="s">
        <v>35</v>
      </c>
      <c r="C84" s="83">
        <v>3688623</v>
      </c>
      <c r="D84" s="83"/>
      <c r="E84" s="85">
        <v>1406980</v>
      </c>
      <c r="F84" s="86"/>
      <c r="G84" s="83">
        <v>1162171</v>
      </c>
      <c r="H84" s="83"/>
      <c r="I84" s="85">
        <v>563205</v>
      </c>
      <c r="J84" s="86"/>
      <c r="K84" s="83">
        <v>40563</v>
      </c>
      <c r="L84" s="83"/>
    </row>
    <row r="85" spans="2:12" ht="15" hidden="1" customHeight="1" outlineLevel="1">
      <c r="B85" s="82" t="s">
        <v>36</v>
      </c>
      <c r="C85" s="83">
        <v>3487219</v>
      </c>
      <c r="D85" s="83"/>
      <c r="E85" s="85">
        <v>1316980</v>
      </c>
      <c r="F85" s="86"/>
      <c r="G85" s="83">
        <v>1042087</v>
      </c>
      <c r="H85" s="83"/>
      <c r="I85" s="85">
        <v>618738</v>
      </c>
      <c r="J85" s="86"/>
      <c r="K85" s="83">
        <v>38098</v>
      </c>
      <c r="L85" s="83"/>
    </row>
    <row r="86" spans="2:12" ht="15" hidden="1" customHeight="1" outlineLevel="1">
      <c r="B86" s="82" t="s">
        <v>37</v>
      </c>
      <c r="C86" s="83">
        <v>4547725</v>
      </c>
      <c r="D86" s="83"/>
      <c r="E86" s="85">
        <v>1735087</v>
      </c>
      <c r="F86" s="86"/>
      <c r="G86" s="83">
        <v>1352562</v>
      </c>
      <c r="H86" s="83"/>
      <c r="I86" s="85">
        <v>784504</v>
      </c>
      <c r="J86" s="86"/>
      <c r="K86" s="83">
        <v>32936</v>
      </c>
      <c r="L86" s="83"/>
    </row>
    <row r="87" spans="2:12" ht="15" hidden="1" customHeight="1" outlineLevel="1">
      <c r="B87" s="82" t="s">
        <v>38</v>
      </c>
      <c r="C87" s="83">
        <v>4028069</v>
      </c>
      <c r="D87" s="83"/>
      <c r="E87" s="85">
        <v>1527198</v>
      </c>
      <c r="F87" s="86"/>
      <c r="G87" s="83">
        <v>1205214</v>
      </c>
      <c r="H87" s="83"/>
      <c r="I87" s="85">
        <v>711011</v>
      </c>
      <c r="J87" s="86"/>
      <c r="K87" s="83">
        <v>36392</v>
      </c>
      <c r="L87" s="83"/>
    </row>
    <row r="88" spans="2:12" ht="15" hidden="1" customHeight="1" outlineLevel="1">
      <c r="B88" s="82" t="s">
        <v>39</v>
      </c>
      <c r="C88" s="83">
        <v>3186028</v>
      </c>
      <c r="D88" s="83"/>
      <c r="E88" s="85">
        <v>1201011</v>
      </c>
      <c r="F88" s="86"/>
      <c r="G88" s="83">
        <v>963161</v>
      </c>
      <c r="H88" s="83"/>
      <c r="I88" s="85">
        <v>551429</v>
      </c>
      <c r="J88" s="86"/>
      <c r="K88" s="83">
        <v>35179</v>
      </c>
      <c r="L88" s="83"/>
    </row>
    <row r="89" spans="2:12" ht="15" hidden="1" customHeight="1" outlineLevel="1">
      <c r="B89" s="82" t="s">
        <v>40</v>
      </c>
      <c r="C89" s="83">
        <v>2989529</v>
      </c>
      <c r="D89" s="83"/>
      <c r="E89" s="85">
        <v>1129932</v>
      </c>
      <c r="F89" s="86"/>
      <c r="G89" s="83">
        <v>893485</v>
      </c>
      <c r="H89" s="83"/>
      <c r="I89" s="85">
        <v>510668</v>
      </c>
      <c r="J89" s="86"/>
      <c r="K89" s="83">
        <v>34564</v>
      </c>
      <c r="L89" s="83"/>
    </row>
    <row r="90" spans="2:12" ht="15" hidden="1" customHeight="1" outlineLevel="1">
      <c r="B90" s="82" t="s">
        <v>41</v>
      </c>
      <c r="C90" s="83">
        <v>3583801</v>
      </c>
      <c r="D90" s="83"/>
      <c r="E90" s="85">
        <v>1405505</v>
      </c>
      <c r="F90" s="86"/>
      <c r="G90" s="83">
        <v>1052890</v>
      </c>
      <c r="H90" s="83"/>
      <c r="I90" s="85">
        <v>591995</v>
      </c>
      <c r="J90" s="86"/>
      <c r="K90" s="83">
        <v>37211</v>
      </c>
      <c r="L90" s="83"/>
    </row>
    <row r="91" spans="2:12" ht="15" hidden="1" customHeight="1" outlineLevel="1">
      <c r="B91" s="82" t="s">
        <v>42</v>
      </c>
      <c r="C91" s="83">
        <v>3869924</v>
      </c>
      <c r="D91" s="83"/>
      <c r="E91" s="85">
        <v>1438644</v>
      </c>
      <c r="F91" s="86"/>
      <c r="G91" s="83">
        <v>1173563</v>
      </c>
      <c r="H91" s="83"/>
      <c r="I91" s="85">
        <v>688146</v>
      </c>
      <c r="J91" s="86"/>
      <c r="K91" s="83">
        <v>43839</v>
      </c>
      <c r="L91" s="83"/>
    </row>
    <row r="92" spans="2:12" ht="15" hidden="1" customHeight="1" outlineLevel="1">
      <c r="B92" s="82" t="s">
        <v>43</v>
      </c>
      <c r="C92" s="83">
        <v>3574667</v>
      </c>
      <c r="D92" s="83"/>
      <c r="E92" s="85">
        <v>1323862</v>
      </c>
      <c r="F92" s="86"/>
      <c r="G92" s="83">
        <v>1089149</v>
      </c>
      <c r="H92" s="83"/>
      <c r="I92" s="85">
        <v>632105</v>
      </c>
      <c r="J92" s="86"/>
      <c r="K92" s="83">
        <v>43193</v>
      </c>
      <c r="L92" s="83"/>
    </row>
    <row r="93" spans="2:12" ht="15" hidden="1" customHeight="1" outlineLevel="1">
      <c r="B93" s="82" t="s">
        <v>44</v>
      </c>
      <c r="C93" s="83">
        <v>3762403</v>
      </c>
      <c r="D93" s="83"/>
      <c r="E93" s="85">
        <v>1464283</v>
      </c>
      <c r="F93" s="86"/>
      <c r="G93" s="83">
        <v>1156739</v>
      </c>
      <c r="H93" s="83"/>
      <c r="I93" s="85">
        <v>627555</v>
      </c>
      <c r="J93" s="86"/>
      <c r="K93" s="83">
        <v>33816</v>
      </c>
      <c r="L93" s="83"/>
    </row>
    <row r="94" spans="2:12" collapsed="1">
      <c r="B94" s="38">
        <v>2006</v>
      </c>
      <c r="C94" s="90">
        <v>43888565</v>
      </c>
      <c r="D94" s="90"/>
      <c r="E94" s="90">
        <v>16585387</v>
      </c>
      <c r="F94" s="91"/>
      <c r="G94" s="90">
        <v>13304519</v>
      </c>
      <c r="H94" s="90"/>
      <c r="I94" s="90">
        <v>7492722</v>
      </c>
      <c r="J94" s="91"/>
      <c r="K94" s="90">
        <v>467349</v>
      </c>
      <c r="L94" s="90"/>
    </row>
    <row r="95" spans="2:12" ht="15" customHeight="1">
      <c r="B95" s="42" t="s">
        <v>46</v>
      </c>
      <c r="C95" s="42"/>
      <c r="D95" s="42"/>
      <c r="E95" s="42"/>
      <c r="F95" s="42"/>
      <c r="G95" s="42"/>
      <c r="H95" s="42"/>
      <c r="I95" s="43"/>
      <c r="J95" s="43"/>
      <c r="K95" s="43"/>
      <c r="L95" s="43"/>
    </row>
  </sheetData>
  <mergeCells count="7">
    <mergeCell ref="B95:H95"/>
    <mergeCell ref="B5:L5"/>
    <mergeCell ref="C6:D6"/>
    <mergeCell ref="E6:F6"/>
    <mergeCell ref="G6:H6"/>
    <mergeCell ref="I6:J6"/>
    <mergeCell ref="K6:L6"/>
  </mergeCells>
  <hyperlinks>
    <hyperlink ref="N7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agosto 2011</v>
      </c>
      <c r="D6" s="48" t="s">
        <v>49</v>
      </c>
      <c r="E6" s="47" t="str">
        <f>actualizaciones!A2</f>
        <v>acum. agosto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26958432</v>
      </c>
      <c r="D8" s="54">
        <f>C8/C8</f>
        <v>1</v>
      </c>
      <c r="E8" s="53">
        <v>25802933</v>
      </c>
      <c r="F8" s="54">
        <f>E8/E8</f>
        <v>1</v>
      </c>
      <c r="G8" s="54">
        <f>(E8-C8)/C8</f>
        <v>-4.2862248071401182E-2</v>
      </c>
    </row>
    <row r="9" spans="2:7" ht="15" customHeight="1">
      <c r="B9" s="52" t="s">
        <v>84</v>
      </c>
      <c r="C9" s="53">
        <v>15762799</v>
      </c>
      <c r="D9" s="54">
        <f>C9/C8</f>
        <v>0.58470756014296377</v>
      </c>
      <c r="E9" s="53">
        <v>15792111</v>
      </c>
      <c r="F9" s="54">
        <f>E9/E8</f>
        <v>0.61202774893846368</v>
      </c>
      <c r="G9" s="54">
        <f>(E9-C9)/C9</f>
        <v>1.8595682150105448E-3</v>
      </c>
    </row>
    <row r="10" spans="2:7" ht="15" customHeight="1">
      <c r="B10" s="55" t="s">
        <v>85</v>
      </c>
      <c r="C10" s="53">
        <v>11195633</v>
      </c>
      <c r="D10" s="54">
        <f>C10/C8</f>
        <v>0.41529243985703618</v>
      </c>
      <c r="E10" s="53">
        <v>10010822</v>
      </c>
      <c r="F10" s="54">
        <f>E10/E8</f>
        <v>0.38797225106153632</v>
      </c>
      <c r="G10" s="54">
        <f>(E10-C10)/C10</f>
        <v>-0.1058279598840012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10237615</v>
      </c>
      <c r="D12" s="60">
        <f>C12/C12</f>
        <v>1</v>
      </c>
      <c r="E12" s="59">
        <v>9838289</v>
      </c>
      <c r="F12" s="60">
        <f>E12/E12</f>
        <v>1</v>
      </c>
      <c r="G12" s="61">
        <f>(E12-C12)/C12</f>
        <v>-3.9005764526210449E-2</v>
      </c>
    </row>
    <row r="13" spans="2:7" ht="15" customHeight="1">
      <c r="B13" s="58" t="s">
        <v>84</v>
      </c>
      <c r="C13" s="59">
        <v>6615068</v>
      </c>
      <c r="D13" s="60">
        <f>C13/C12</f>
        <v>0.64615323002476655</v>
      </c>
      <c r="E13" s="59">
        <v>6591860</v>
      </c>
      <c r="F13" s="60">
        <f>E13/E12</f>
        <v>0.67002097620836309</v>
      </c>
      <c r="G13" s="61">
        <f>(E13-C13)/C13</f>
        <v>-3.5083539579638485E-3</v>
      </c>
    </row>
    <row r="14" spans="2:7" ht="15" customHeight="1">
      <c r="B14" s="58" t="s">
        <v>85</v>
      </c>
      <c r="C14" s="59">
        <v>3622547</v>
      </c>
      <c r="D14" s="60">
        <f>C14/C12</f>
        <v>0.35384676997523351</v>
      </c>
      <c r="E14" s="59">
        <v>3246429</v>
      </c>
      <c r="F14" s="60">
        <f>E14/E13</f>
        <v>0.49249058687532804</v>
      </c>
      <c r="G14" s="61">
        <f>(E14-C14)/C14</f>
        <v>-0.10382694827699958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8594121</v>
      </c>
      <c r="D16" s="60">
        <f>C16/C16</f>
        <v>1</v>
      </c>
      <c r="E16" s="59">
        <v>8004876</v>
      </c>
      <c r="F16" s="60">
        <f>E16/E16</f>
        <v>1</v>
      </c>
      <c r="G16" s="61">
        <f>(E16-C16)/C16</f>
        <v>-6.8563730950495116E-2</v>
      </c>
    </row>
    <row r="17" spans="2:12" ht="15" customHeight="1">
      <c r="B17" s="58" t="s">
        <v>84</v>
      </c>
      <c r="C17" s="59">
        <v>3959760</v>
      </c>
      <c r="D17" s="60">
        <f>C17/C16</f>
        <v>0.46075218163672588</v>
      </c>
      <c r="E17" s="59">
        <v>3864204</v>
      </c>
      <c r="F17" s="60">
        <f>E17/E16</f>
        <v>0.48273127528771215</v>
      </c>
      <c r="G17" s="61">
        <f>(E17-C17)/C17</f>
        <v>-2.4131765561549185E-2</v>
      </c>
    </row>
    <row r="18" spans="2:12" ht="15" customHeight="1">
      <c r="B18" s="58" t="s">
        <v>85</v>
      </c>
      <c r="C18" s="59">
        <v>4634361</v>
      </c>
      <c r="D18" s="60">
        <f>C18/C16</f>
        <v>0.53924781836327418</v>
      </c>
      <c r="E18" s="59">
        <v>4140672</v>
      </c>
      <c r="F18" s="60">
        <f>E18/E16</f>
        <v>0.51726872471228791</v>
      </c>
      <c r="G18" s="61">
        <f>(E18-C18)/C18</f>
        <v>-0.10652795498667454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3664171</v>
      </c>
      <c r="D20" s="60">
        <f>C20/C20</f>
        <v>1</v>
      </c>
      <c r="E20" s="59">
        <v>3520481</v>
      </c>
      <c r="F20" s="60">
        <f>E20/E20</f>
        <v>1</v>
      </c>
      <c r="G20" s="61">
        <f>(E20-C20)/C20</f>
        <v>-3.9214872886663858E-2</v>
      </c>
    </row>
    <row r="21" spans="2:12" ht="15" customHeight="1">
      <c r="B21" s="58" t="s">
        <v>84</v>
      </c>
      <c r="C21" s="59">
        <v>2637905</v>
      </c>
      <c r="D21" s="60">
        <f>C21/C20</f>
        <v>0.71991863916831389</v>
      </c>
      <c r="E21" s="59">
        <v>2626171</v>
      </c>
      <c r="F21" s="60">
        <f>E21/E20</f>
        <v>0.74596937179891043</v>
      </c>
      <c r="G21" s="61">
        <f>(E21-C21)/C21</f>
        <v>-4.4482269073374513E-3</v>
      </c>
    </row>
    <row r="22" spans="2:12" ht="15" customHeight="1">
      <c r="B22" s="62" t="s">
        <v>85</v>
      </c>
      <c r="C22" s="59">
        <v>1026266</v>
      </c>
      <c r="D22" s="60">
        <f>C22/C20</f>
        <v>0.28008136083168605</v>
      </c>
      <c r="E22" s="59">
        <v>894310</v>
      </c>
      <c r="F22" s="60">
        <f>E22/E20</f>
        <v>0.25403062820108957</v>
      </c>
      <c r="G22" s="61">
        <f>(E22-C22)/C22</f>
        <v>-0.12857875053835946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216279</v>
      </c>
      <c r="D24" s="60">
        <f>C24/C24</f>
        <v>1</v>
      </c>
      <c r="E24" s="59">
        <v>247831</v>
      </c>
      <c r="F24" s="60">
        <f>E24/E24</f>
        <v>1</v>
      </c>
      <c r="G24" s="61">
        <f>(E24-C24)/C24</f>
        <v>0.14588563845773284</v>
      </c>
    </row>
    <row r="25" spans="2:12" ht="15" customHeight="1">
      <c r="B25" s="58" t="s">
        <v>84</v>
      </c>
      <c r="C25" s="59">
        <v>216279</v>
      </c>
      <c r="D25" s="60">
        <f>C25/C24</f>
        <v>1</v>
      </c>
      <c r="E25" s="59">
        <v>247831</v>
      </c>
      <c r="F25" s="60">
        <f>E25/E24</f>
        <v>1</v>
      </c>
      <c r="G25" s="61">
        <f>(E25-C25)/C25</f>
        <v>0.14588563845773284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agosto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2012-10-02T13:37:51+00:00</PublishingStartDate>
    <_dlc_DocId xmlns="8b099203-c902-4a5b-992f-1f849b15ff82">Q5F7QW3RQ55V-2054-315</_dlc_DocId>
    <_dlc_DocIdUrl xmlns="8b099203-c902-4a5b-992f-1f849b15ff82">
      <Url>http://cd102671/es/investigacion/Situacion-turistica/zonas-turisticas-tenerife/_layouts/DocIdRedir.aspx?ID=Q5F7QW3RQ55V-2054-315</Url>
      <Description>Q5F7QW3RQ55V-2054-315</Description>
    </_dlc_DocIdUrl>
  </documentManagement>
</p:properties>
</file>

<file path=customXml/itemProps1.xml><?xml version="1.0" encoding="utf-8"?>
<ds:datastoreItem xmlns:ds="http://schemas.openxmlformats.org/officeDocument/2006/customXml" ds:itemID="{A033C1F8-205E-4105-BA5B-2C83604BF503}"/>
</file>

<file path=customXml/itemProps2.xml><?xml version="1.0" encoding="utf-8"?>
<ds:datastoreItem xmlns:ds="http://schemas.openxmlformats.org/officeDocument/2006/customXml" ds:itemID="{5D4FC35D-4502-4E9A-AD42-D8DA4A4DE803}"/>
</file>

<file path=customXml/itemProps3.xml><?xml version="1.0" encoding="utf-8"?>
<ds:datastoreItem xmlns:ds="http://schemas.openxmlformats.org/officeDocument/2006/customXml" ds:itemID="{7C0E2E10-3874-4F23-A829-B348C94B0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agosto 2012)</dc:title>
  <dc:creator>manuela</dc:creator>
  <cp:lastModifiedBy>manuela</cp:lastModifiedBy>
  <cp:lastPrinted>2012-10-02T12:26:16Z</cp:lastPrinted>
  <dcterms:created xsi:type="dcterms:W3CDTF">2012-10-02T12:22:26Z</dcterms:created>
  <dcterms:modified xsi:type="dcterms:W3CDTF">2012-10-02T12:26:30Z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199013dc-cef8-4b51-9937-a361c37109b8</vt:lpwstr>
  </property>
</Properties>
</file>