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4735" windowHeight="1093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03_04-05'!$B$5:$H$92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MUNICIPIOS'!$B$5:$L$82</definedName>
    <definedName name="_xlnm.Print_Area" localSheetId="16">'SERIE EM MUNICIPIOS'!$B$5:$L$82</definedName>
    <definedName name="_xlnm.Print_Area" localSheetId="11">'SERIE IO MUNICIPIOS'!$B$5:$L$82</definedName>
    <definedName name="_xlnm.Print_Area" localSheetId="6">'SERIE PERNOCTACIONES MUN'!$B$5:$L$82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8" i="33"/>
  <c r="D72"/>
  <c r="D74"/>
  <c r="D90"/>
  <c r="D89"/>
  <c r="D87"/>
  <c r="D88"/>
  <c r="D86"/>
  <c r="D84"/>
  <c r="D85"/>
  <c r="D79"/>
  <c r="D82"/>
  <c r="D80"/>
  <c r="D83"/>
  <c r="D78"/>
  <c r="D81"/>
  <c r="D66"/>
  <c r="D70"/>
  <c r="D76"/>
  <c r="D67"/>
  <c r="D69"/>
  <c r="D71"/>
  <c r="D73"/>
  <c r="D75"/>
  <c r="D77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5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G55"/>
  <c r="D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G36"/>
  <c r="D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8" i="17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68" i="12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G38"/>
  <c r="D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68" i="7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68" i="2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B16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<sst xmlns="http://schemas.openxmlformats.org/spreadsheetml/2006/main" count="1497" uniqueCount="274">
  <si>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</si>
  <si>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</si>
  <si>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</si>
  <si>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</si>
  <si>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</si>
  <si>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</si>
  <si>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</si>
  <si>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</si>
  <si>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</si>
  <si>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</si>
  <si>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</si>
  <si>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</si>
  <si>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</si>
  <si>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</si>
  <si>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</si>
  <si>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</si>
  <si>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</si>
  <si>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</si>
  <si>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</si>
  <si>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</si>
  <si>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</si>
  <si>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</si>
  <si>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</si>
  <si>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</si>
  <si>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</si>
  <si>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</si>
  <si>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</si>
  <si>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</si>
  <si>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</si>
  <si>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</si>
  <si>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</si>
  <si>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</si>
  <si>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</si>
  <si>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</si>
  <si>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</si>
  <si>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</si>
  <si>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</si>
  <si>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</si>
  <si>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</si>
  <si>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</si>
  <si>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</si>
  <si>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</si>
  <si>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</si>
  <si>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</si>
  <si>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</si>
  <si>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</si>
  <si>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</si>
  <si>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</si>
  <si>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</si>
  <si>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</si>
  <si>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</si>
  <si>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</si>
  <si>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</si>
  <si>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</si>
  <si>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</si>
  <si>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</si>
  <si>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</si>
  <si>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</si>
  <si>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</si>
  <si>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</si>
  <si>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</si>
  <si>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</si>
  <si>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</si>
  <si>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</si>
  <si>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</si>
  <si>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</si>
  <si>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</si>
  <si>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</si>
  <si>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</si>
  <si>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</si>
  <si>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</si>
  <si>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</si>
  <si>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</si>
  <si>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</si>
  <si>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</si>
  <si>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</si>
  <si>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</si>
  <si>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</si>
  <si>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</si>
  <si>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</si>
  <si>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</si>
  <si>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</si>
  <si>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</si>
  <si>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</si>
  <si>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</si>
  <si>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</si>
  <si>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</si>
  <si>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</si>
  <si>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</si>
  <si>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</si>
  <si>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</si>
  <si>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</si>
  <si>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</si>
  <si>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</si>
  <si>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</si>
  <si>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</si>
  <si>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</si>
  <si>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</si>
  <si>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</si>
  <si>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</si>
  <si>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</si>
  <si>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</si>
  <si>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</si>
  <si>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</si>
  <si>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</si>
  <si>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</si>
  <si>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</si>
  <si>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</si>
  <si>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</si>
  <si>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</si>
  <si>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</si>
  <si>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</si>
  <si>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</si>
  <si>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</si>
  <si>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</si>
  <si>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</si>
  <si>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</si>
  <si>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</si>
  <si>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</si>
  <si>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</si>
  <si>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</si>
  <si>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</si>
  <si>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</si>
  <si>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</si>
  <si>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</si>
  <si>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</si>
  <si>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</si>
  <si>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</si>
  <si>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</si>
  <si>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Bélgica</t>
  </si>
  <si>
    <t>Italia</t>
  </si>
  <si>
    <t>Rusia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</si>
  <si>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</si>
  <si>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</si>
  <si>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</si>
  <si>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</si>
  <si>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</si>
  <si>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</si>
  <si>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</si>
  <si>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</si>
  <si>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</si>
  <si>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</si>
  <si>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</si>
  <si>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</si>
  <si>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</si>
  <si>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</si>
  <si>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</si>
  <si>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</si>
  <si>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</si>
  <si>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</si>
  <si>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</si>
  <si>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</si>
  <si>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</si>
  <si>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</si>
  <si>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</si>
  <si>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</si>
  <si>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</si>
  <si>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</si>
  <si>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</si>
  <si>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</si>
  <si>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</si>
  <si>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</si>
  <si>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</si>
  <si>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</si>
  <si>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</si>
  <si>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</si>
  <si>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</si>
  <si>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</si>
  <si>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</si>
  <si>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</si>
  <si>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</si>
  <si>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</si>
  <si>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</si>
  <si>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</si>
  <si>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</si>
  <si>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AUTORIZADAS*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</si>
  <si>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</si>
  <si>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</si>
  <si>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</si>
  <si>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</si>
  <si>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</si>
  <si>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</si>
  <si>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</si>
  <si>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</si>
  <si>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</si>
  <si>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</si>
  <si>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</si>
  <si>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</si>
  <si>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</si>
  <si>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</si>
  <si>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</si>
  <si>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</si>
  <si>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</si>
  <si>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</si>
  <si>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</si>
  <si>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</si>
  <si>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</si>
  <si>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</si>
  <si>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</si>
  <si>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</si>
  <si>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</si>
  <si>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</si>
  <si>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</si>
  <si>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</si>
  <si>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</si>
  <si>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</si>
  <si>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</si>
  <si>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</si>
  <si>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</si>
  <si>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</si>
  <si>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</si>
  <si>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</si>
  <si>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</si>
  <si>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</si>
  <si>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</si>
  <si>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</si>
  <si>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</si>
  <si>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</si>
  <si>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</si>
  <si>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</si>
  <si>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</si>
  <si>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</si>
  <si>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</si>
  <si>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</si>
  <si>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</si>
  <si>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</si>
  <si>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</si>
  <si>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</si>
  <si>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</si>
  <si>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</si>
  <si>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</si>
  <si>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</si>
  <si>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</si>
  <si>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</si>
  <si>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</si>
  <si>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</si>
  <si>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</si>
  <si>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</si>
  <si>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</si>
  <si>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</si>
  <si>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</si>
  <si>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</si>
  <si>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</si>
  <si>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</si>
  <si>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</si>
  <si>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</si>
  <si>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</si>
  <si>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</si>
  <si>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</si>
  <si>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</si>
  <si>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</si>
  <si>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</si>
  <si>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</si>
  <si>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</si>
  <si>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</si>
  <si>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</si>
  <si>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</si>
  <si>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</si>
  <si>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</si>
  <si>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</si>
  <si>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</si>
  <si>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semestre 2010</t>
  </si>
  <si>
    <t>I semestre 2011</t>
  </si>
  <si>
    <t>II semestre 2010</t>
  </si>
  <si>
    <t>II semestre 2011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</si>
  <si>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</si>
  <si>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</si>
  <si>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</si>
  <si>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</si>
  <si>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</si>
  <si>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</si>
  <si>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agosto 2011</t>
  </si>
  <si>
    <t xml:space="preserve">acumulado agosto 2011 </t>
  </si>
  <si>
    <t>acumulado agosto 2010</t>
  </si>
</sst>
</file>

<file path=xl/styles.xml><?xml version="1.0" encoding="utf-8"?>
<styleSheet xmlns="http://schemas.openxmlformats.org/spreadsheetml/2006/main">
  <numFmts count="13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%#,#00"/>
    <numFmt numFmtId="175" formatCode="#.##000"/>
    <numFmt numFmtId="176" formatCode="#.##0,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3" fillId="0" borderId="0" applyFont="0" applyFill="0" applyBorder="0" applyAlignment="0" applyProtection="0"/>
    <xf numFmtId="1" fontId="1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1" fillId="0" borderId="0"/>
    <xf numFmtId="169" fontId="1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171" fontId="1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0" fontId="1" fillId="38" borderId="18" applyNumberFormat="0" applyFont="0" applyAlignment="0" applyProtection="0"/>
    <xf numFmtId="174" fontId="45" fillId="0" borderId="0">
      <protection locked="0"/>
    </xf>
    <xf numFmtId="9" fontId="1" fillId="0" borderId="0" applyFont="0" applyFill="0" applyBorder="0" applyProtection="0">
      <alignment vertical="center"/>
    </xf>
    <xf numFmtId="175" fontId="45" fillId="0" borderId="0">
      <protection locked="0"/>
    </xf>
    <xf numFmtId="176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33">
    <xf numFmtId="0" fontId="0" fillId="0" borderId="0" xfId="0"/>
    <xf numFmtId="1" fontId="1" fillId="2" borderId="0" xfId="2" applyFill="1">
      <alignment vertical="center"/>
    </xf>
    <xf numFmtId="1" fontId="1" fillId="0" borderId="0" xfId="2">
      <alignment vertical="center"/>
    </xf>
    <xf numFmtId="1" fontId="2" fillId="2" borderId="0" xfId="2" applyFont="1" applyFill="1">
      <alignment vertical="center"/>
    </xf>
    <xf numFmtId="1" fontId="3" fillId="3" borderId="0" xfId="2" applyFont="1" applyFill="1" applyAlignment="1">
      <alignment horizontal="center" vertical="center"/>
    </xf>
    <xf numFmtId="1" fontId="3" fillId="2" borderId="0" xfId="2" applyFont="1" applyFill="1" applyAlignment="1">
      <alignment horizontal="center" vertical="center"/>
    </xf>
    <xf numFmtId="1" fontId="4" fillId="4" borderId="0" xfId="2" applyFont="1" applyFill="1" applyAlignment="1">
      <alignment horizontal="left" vertical="center"/>
    </xf>
    <xf numFmtId="1" fontId="5" fillId="4" borderId="0" xfId="2" applyFont="1" applyFill="1">
      <alignment vertical="center"/>
    </xf>
    <xf numFmtId="1" fontId="6" fillId="2" borderId="0" xfId="2" applyFont="1" applyFill="1" applyAlignment="1">
      <alignment horizontal="left" vertical="center" indent="1"/>
    </xf>
    <xf numFmtId="1" fontId="2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8" fillId="2" borderId="0" xfId="2" applyFont="1" applyFill="1" applyAlignment="1">
      <alignment horizontal="left" vertical="center" indent="8"/>
    </xf>
    <xf numFmtId="1" fontId="1" fillId="0" borderId="0" xfId="2" applyProtection="1">
      <alignment vertical="center"/>
      <protection hidden="1"/>
    </xf>
    <xf numFmtId="1" fontId="9" fillId="2" borderId="0" xfId="2" applyFont="1" applyFill="1" applyAlignment="1">
      <alignment horizontal="left" vertical="center" indent="1"/>
    </xf>
    <xf numFmtId="1" fontId="2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1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1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1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1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1" fillId="0" borderId="0" xfId="2" applyFont="1" applyBorder="1" applyAlignment="1">
      <alignment vertical="center" wrapText="1"/>
    </xf>
    <xf numFmtId="1" fontId="1" fillId="0" borderId="0" xfId="2" applyAlignment="1" applyProtection="1">
      <alignment vertical="center" wrapText="1"/>
      <protection hidden="1"/>
    </xf>
    <xf numFmtId="4" fontId="1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/>
    <xf numFmtId="10" fontId="16" fillId="0" borderId="0" xfId="1" applyNumberFormat="1" applyFont="1" applyBorder="1"/>
    <xf numFmtId="4" fontId="16" fillId="5" borderId="0" xfId="0" applyNumberFormat="1" applyFont="1" applyFill="1" applyBorder="1"/>
    <xf numFmtId="10" fontId="16" fillId="5" borderId="0" xfId="1" applyNumberFormat="1" applyFont="1" applyFill="1" applyBorder="1"/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/>
    <xf numFmtId="10" fontId="16" fillId="10" borderId="0" xfId="1" applyNumberFormat="1" applyFont="1" applyFill="1" applyBorder="1"/>
    <xf numFmtId="4" fontId="16" fillId="11" borderId="0" xfId="0" applyNumberFormat="1" applyFont="1" applyFill="1" applyBorder="1"/>
    <xf numFmtId="10" fontId="16" fillId="11" borderId="0" xfId="1" applyNumberFormat="1" applyFont="1" applyFill="1" applyBorder="1"/>
    <xf numFmtId="10" fontId="16" fillId="0" borderId="0" xfId="0" applyNumberFormat="1" applyFont="1" applyBorder="1"/>
    <xf numFmtId="10" fontId="16" fillId="11" borderId="0" xfId="0" applyNumberFormat="1" applyFont="1" applyFill="1" applyBorder="1"/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49" fontId="1" fillId="0" borderId="0" xfId="2" applyNumberFormat="1" applyFont="1">
      <alignment vertical="center"/>
    </xf>
    <xf numFmtId="1" fontId="24" fillId="0" borderId="0" xfId="2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1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1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1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1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1" fillId="0" borderId="7" xfId="2" applyFont="1" applyFill="1" applyBorder="1" applyAlignment="1">
      <alignment horizontal="left" vertical="center" wrapText="1"/>
    </xf>
    <xf numFmtId="1" fontId="1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1" fillId="0" borderId="0" xfId="2" applyFont="1" applyAlignment="1">
      <alignment vertical="center" wrapText="1"/>
    </xf>
    <xf numFmtId="49" fontId="1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acumulado agosto 2011 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086E-2"/>
          <c:y val="0.20975609756098082"/>
          <c:w val="0.934580860866997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3451454</c:v>
                </c:pt>
                <c:pt idx="1">
                  <c:v>2133365</c:v>
                </c:pt>
                <c:pt idx="2">
                  <c:v>1318089</c:v>
                </c:pt>
                <c:pt idx="3">
                  <c:v>1230349</c:v>
                </c:pt>
                <c:pt idx="4">
                  <c:v>824351</c:v>
                </c:pt>
                <c:pt idx="5">
                  <c:v>405998</c:v>
                </c:pt>
                <c:pt idx="6">
                  <c:v>1015760</c:v>
                </c:pt>
                <c:pt idx="7">
                  <c:v>473795</c:v>
                </c:pt>
                <c:pt idx="8">
                  <c:v>541965</c:v>
                </c:pt>
                <c:pt idx="9">
                  <c:v>493926</c:v>
                </c:pt>
                <c:pt idx="10">
                  <c:v>362994</c:v>
                </c:pt>
                <c:pt idx="11">
                  <c:v>130932</c:v>
                </c:pt>
                <c:pt idx="12">
                  <c:v>101657</c:v>
                </c:pt>
                <c:pt idx="13">
                  <c:v>101657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98986112"/>
        <c:axId val="599059072"/>
      </c:barChart>
      <c:catAx>
        <c:axId val="5989861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059072"/>
        <c:crosses val="autoZero"/>
        <c:auto val="1"/>
        <c:lblAlgn val="ctr"/>
        <c:lblOffset val="100"/>
        <c:tickLblSkip val="1"/>
        <c:tickMarkSkip val="1"/>
      </c:catAx>
      <c:valAx>
        <c:axId val="599059072"/>
        <c:scaling>
          <c:orientation val="minMax"/>
        </c:scaling>
        <c:delete val="1"/>
        <c:axPos val="l"/>
        <c:numFmt formatCode="#,##0_)" sourceLinked="1"/>
        <c:tickLblPos val="none"/>
        <c:crossAx val="59898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8196866562111403"/>
          <c:w val="0.97660313262075282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3664171</c:v>
                </c:pt>
                <c:pt idx="1">
                  <c:v>2637905</c:v>
                </c:pt>
                <c:pt idx="2">
                  <c:v>2243589</c:v>
                </c:pt>
                <c:pt idx="3">
                  <c:v>374901</c:v>
                </c:pt>
                <c:pt idx="4">
                  <c:v>19415</c:v>
                </c:pt>
                <c:pt idx="5">
                  <c:v>1026266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3537074</c:v>
                </c:pt>
                <c:pt idx="1">
                  <c:v>2392287</c:v>
                </c:pt>
                <c:pt idx="2">
                  <c:v>2011776</c:v>
                </c:pt>
                <c:pt idx="3">
                  <c:v>356184</c:v>
                </c:pt>
                <c:pt idx="4">
                  <c:v>24327</c:v>
                </c:pt>
                <c:pt idx="5">
                  <c:v>1144787</c:v>
                </c:pt>
              </c:numCache>
            </c:numRef>
          </c:val>
        </c:ser>
        <c:dLbls>
          <c:showVal val="1"/>
        </c:dLbls>
        <c:gapWidth val="30"/>
        <c:overlap val="-10"/>
        <c:axId val="543931392"/>
        <c:axId val="54393356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2572421121E-2"/>
                  <c:y val="-0.358379033182182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715512255883272E-2"/>
                  <c:y val="-0.164983056951560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-9.857449211779920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7459568324375402E-2"/>
                  <c:y val="7.44001178646847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31033408959478E-2"/>
                  <c:y val="-0.1672411478710694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868E-2"/>
                  <c:y val="-0.2179573395321426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3.5932807738825935E-2</c:v>
                </c:pt>
                <c:pt idx="1">
                  <c:v>0.10267079158980506</c:v>
                </c:pt>
                <c:pt idx="2">
                  <c:v>0.11522803731628173</c:v>
                </c:pt>
                <c:pt idx="3">
                  <c:v>5.2548682703321879E-2</c:v>
                </c:pt>
                <c:pt idx="4">
                  <c:v>-0.20191556706540059</c:v>
                </c:pt>
                <c:pt idx="5">
                  <c:v>-0.10353104988089487</c:v>
                </c:pt>
              </c:numCache>
            </c:numRef>
          </c:val>
        </c:ser>
        <c:dLbls>
          <c:showVal val="1"/>
        </c:dLbls>
        <c:marker val="1"/>
        <c:axId val="543935104"/>
        <c:axId val="544014720"/>
      </c:lineChart>
      <c:catAx>
        <c:axId val="5439313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43933568"/>
        <c:crosses val="autoZero"/>
        <c:auto val="1"/>
        <c:lblAlgn val="ctr"/>
        <c:lblOffset val="100"/>
        <c:tickLblSkip val="1"/>
        <c:tickMarkSkip val="1"/>
      </c:catAx>
      <c:valAx>
        <c:axId val="5439335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43931392"/>
        <c:crosses val="autoZero"/>
        <c:crossBetween val="between"/>
      </c:valAx>
      <c:catAx>
        <c:axId val="543935104"/>
        <c:scaling>
          <c:orientation val="minMax"/>
        </c:scaling>
        <c:delete val="1"/>
        <c:axPos val="b"/>
        <c:tickLblPos val="none"/>
        <c:crossAx val="544014720"/>
        <c:crosses val="autoZero"/>
        <c:auto val="1"/>
        <c:lblAlgn val="ctr"/>
        <c:lblOffset val="100"/>
      </c:catAx>
      <c:valAx>
        <c:axId val="5440147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439351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2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1523270090199221"/>
          <c:w val="0.9381682355512867"/>
          <c:h val="0.40128276065284507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218902</c:v>
                </c:pt>
                <c:pt idx="1">
                  <c:v>218902</c:v>
                </c:pt>
                <c:pt idx="2">
                  <c:v>56370</c:v>
                </c:pt>
                <c:pt idx="3">
                  <c:v>70209</c:v>
                </c:pt>
                <c:pt idx="4">
                  <c:v>74899</c:v>
                </c:pt>
                <c:pt idx="5">
                  <c:v>17424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216287</c:v>
                </c:pt>
                <c:pt idx="1">
                  <c:v>216287</c:v>
                </c:pt>
                <c:pt idx="2">
                  <c:v>63826</c:v>
                </c:pt>
                <c:pt idx="3">
                  <c:v>64808</c:v>
                </c:pt>
                <c:pt idx="4">
                  <c:v>67541</c:v>
                </c:pt>
                <c:pt idx="5">
                  <c:v>20112</c:v>
                </c:pt>
              </c:numCache>
            </c:numRef>
          </c:val>
        </c:ser>
        <c:dLbls>
          <c:showVal val="1"/>
        </c:dLbls>
        <c:gapWidth val="30"/>
        <c:overlap val="-10"/>
        <c:axId val="546798208"/>
        <c:axId val="546800384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356018138065382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364567911339564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0.2690523351940674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3.37079902434233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2.677230834711149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2221153436901468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7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1.2090416899767439E-2</c:v>
                </c:pt>
                <c:pt idx="1">
                  <c:v>1.2090416899767439E-2</c:v>
                </c:pt>
                <c:pt idx="2">
                  <c:v>-0.11681759784413875</c:v>
                </c:pt>
                <c:pt idx="3">
                  <c:v>8.3338476731267749E-2</c:v>
                </c:pt>
                <c:pt idx="4">
                  <c:v>0.10894123569387483</c:v>
                </c:pt>
                <c:pt idx="5">
                  <c:v>-0.13365155131264916</c:v>
                </c:pt>
              </c:numCache>
            </c:numRef>
          </c:val>
        </c:ser>
        <c:dLbls>
          <c:showVal val="1"/>
        </c:dLbls>
        <c:marker val="1"/>
        <c:axId val="546801920"/>
        <c:axId val="546816000"/>
      </c:lineChart>
      <c:catAx>
        <c:axId val="546798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46800384"/>
        <c:crosses val="autoZero"/>
        <c:auto val="1"/>
        <c:lblAlgn val="ctr"/>
        <c:lblOffset val="100"/>
        <c:tickLblSkip val="1"/>
        <c:tickMarkSkip val="1"/>
      </c:catAx>
      <c:valAx>
        <c:axId val="5468003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46798208"/>
        <c:crosses val="autoZero"/>
        <c:crossBetween val="between"/>
      </c:valAx>
      <c:catAx>
        <c:axId val="546801920"/>
        <c:scaling>
          <c:orientation val="minMax"/>
        </c:scaling>
        <c:delete val="1"/>
        <c:axPos val="b"/>
        <c:tickLblPos val="none"/>
        <c:crossAx val="546816000"/>
        <c:crosses val="autoZero"/>
        <c:auto val="1"/>
        <c:lblAlgn val="ctr"/>
        <c:lblOffset val="100"/>
      </c:catAx>
      <c:valAx>
        <c:axId val="5468160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46801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5060094619149864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26958432</c:v>
                </c:pt>
                <c:pt idx="1">
                  <c:v>15762799</c:v>
                </c:pt>
                <c:pt idx="2">
                  <c:v>1975208</c:v>
                </c:pt>
                <c:pt idx="3">
                  <c:v>10342259</c:v>
                </c:pt>
                <c:pt idx="4">
                  <c:v>3059134</c:v>
                </c:pt>
                <c:pt idx="5">
                  <c:v>254247</c:v>
                </c:pt>
                <c:pt idx="6">
                  <c:v>131951</c:v>
                </c:pt>
                <c:pt idx="7">
                  <c:v>11195633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24137203</c:v>
                </c:pt>
                <c:pt idx="1">
                  <c:v>13716472</c:v>
                </c:pt>
                <c:pt idx="2">
                  <c:v>1662792</c:v>
                </c:pt>
                <c:pt idx="3">
                  <c:v>8997336</c:v>
                </c:pt>
                <c:pt idx="4">
                  <c:v>2715363</c:v>
                </c:pt>
                <c:pt idx="5">
                  <c:v>217568</c:v>
                </c:pt>
                <c:pt idx="6">
                  <c:v>123413</c:v>
                </c:pt>
                <c:pt idx="7">
                  <c:v>10420731</c:v>
                </c:pt>
              </c:numCache>
            </c:numRef>
          </c:val>
        </c:ser>
        <c:dLbls>
          <c:showVal val="1"/>
        </c:dLbls>
        <c:gapWidth val="30"/>
        <c:overlap val="-10"/>
        <c:axId val="546962432"/>
        <c:axId val="547431552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55401607156581E-2"/>
                  <c:y val="-0.4271714112658994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-0.1732990652675691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71E-2"/>
                  <c:y val="0.1259580598163275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647E-2"/>
                  <c:y val="-0.1043943883313962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9E-2"/>
                  <c:y val="-2.728174570694255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3E-2"/>
                  <c:y val="0.147947026372223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20259312732291E-2"/>
                  <c:y val="-7.523728452862318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68015400232136E-2"/>
                  <c:y val="-0.2943562460097892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0.11688301250148991</c:v>
                </c:pt>
                <c:pt idx="1">
                  <c:v>0.14918756076635442</c:v>
                </c:pt>
                <c:pt idx="2">
                  <c:v>0.18788639829876508</c:v>
                </c:pt>
                <c:pt idx="3">
                  <c:v>0.14948013500885149</c:v>
                </c:pt>
                <c:pt idx="4">
                  <c:v>0.1266022259270676</c:v>
                </c:pt>
                <c:pt idx="5">
                  <c:v>0.16858637299602885</c:v>
                </c:pt>
                <c:pt idx="6">
                  <c:v>6.918233897563475E-2</c:v>
                </c:pt>
                <c:pt idx="7">
                  <c:v>7.4361577896982389E-2</c:v>
                </c:pt>
              </c:numCache>
            </c:numRef>
          </c:val>
        </c:ser>
        <c:dLbls>
          <c:showVal val="1"/>
        </c:dLbls>
        <c:marker val="1"/>
        <c:axId val="547433088"/>
        <c:axId val="547443072"/>
      </c:lineChart>
      <c:catAx>
        <c:axId val="5469624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47431552"/>
        <c:crosses val="autoZero"/>
        <c:auto val="1"/>
        <c:lblAlgn val="ctr"/>
        <c:lblOffset val="100"/>
        <c:tickLblSkip val="1"/>
        <c:tickMarkSkip val="1"/>
      </c:catAx>
      <c:valAx>
        <c:axId val="54743155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46962432"/>
        <c:crosses val="autoZero"/>
        <c:crossBetween val="between"/>
      </c:valAx>
      <c:catAx>
        <c:axId val="547433088"/>
        <c:scaling>
          <c:orientation val="minMax"/>
        </c:scaling>
        <c:delete val="1"/>
        <c:axPos val="b"/>
        <c:tickLblPos val="none"/>
        <c:crossAx val="547443072"/>
        <c:crosses val="autoZero"/>
        <c:auto val="1"/>
        <c:lblAlgn val="ctr"/>
        <c:lblOffset val="100"/>
      </c:catAx>
      <c:valAx>
        <c:axId val="5474430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47433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38115574536256"/>
          <c:y val="0.15891703988747344"/>
          <c:w val="0.6302978537544141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664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6224496223686533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63.789546613562408</c:v>
                </c:pt>
                <c:pt idx="1">
                  <c:v>74.742292751792348</c:v>
                </c:pt>
                <c:pt idx="2">
                  <c:v>52.879457853487452</c:v>
                </c:pt>
                <c:pt idx="3">
                  <c:v>67.338912495521484</c:v>
                </c:pt>
                <c:pt idx="4">
                  <c:v>82.252913358295359</c:v>
                </c:pt>
                <c:pt idx="5">
                  <c:v>50.588805558286488</c:v>
                </c:pt>
                <c:pt idx="6">
                  <c:v>66.068549960274098</c:v>
                </c:pt>
                <c:pt idx="7">
                  <c:v>80.055201002287177</c:v>
                </c:pt>
                <c:pt idx="8">
                  <c:v>57.486877911798629</c:v>
                </c:pt>
                <c:pt idx="9">
                  <c:v>59.778285767982979</c:v>
                </c:pt>
                <c:pt idx="10">
                  <c:v>66.312109509921285</c:v>
                </c:pt>
                <c:pt idx="11">
                  <c:v>47.69807230752356</c:v>
                </c:pt>
                <c:pt idx="12">
                  <c:v>46.4747257506693</c:v>
                </c:pt>
                <c:pt idx="13">
                  <c:v>46.4747257506693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599732608"/>
        <c:axId val="599766912"/>
      </c:barChart>
      <c:catAx>
        <c:axId val="599732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394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599766912"/>
        <c:crosses val="autoZero"/>
        <c:auto val="1"/>
        <c:lblAlgn val="ctr"/>
        <c:lblOffset val="100"/>
        <c:tickLblSkip val="1"/>
        <c:tickMarkSkip val="1"/>
      </c:catAx>
      <c:valAx>
        <c:axId val="599766912"/>
        <c:scaling>
          <c:orientation val="minMax"/>
        </c:scaling>
        <c:delete val="1"/>
        <c:axPos val="l"/>
        <c:numFmt formatCode="#,##0.00_)" sourceLinked="1"/>
        <c:tickLblPos val="none"/>
        <c:crossAx val="59973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11E-2"/>
          <c:y val="0.50670879237808886"/>
          <c:w val="0.90468819022231306"/>
          <c:h val="0.3089544420253083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67.338912495521484</c:v>
                </c:pt>
                <c:pt idx="1">
                  <c:v>82.252913358295359</c:v>
                </c:pt>
                <c:pt idx="2">
                  <c:v>79.523145445503886</c:v>
                </c:pt>
                <c:pt idx="3">
                  <c:v>85.60946887808241</c:v>
                </c:pt>
                <c:pt idx="4">
                  <c:v>74.695416978914452</c:v>
                </c:pt>
                <c:pt idx="5">
                  <c:v>57.887517146776403</c:v>
                </c:pt>
                <c:pt idx="6">
                  <c:v>50.588805558286488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59.11323544430271</c:v>
                </c:pt>
                <c:pt idx="1">
                  <c:v>71.755932194898023</c:v>
                </c:pt>
                <c:pt idx="2">
                  <c:v>66.997109972396999</c:v>
                </c:pt>
                <c:pt idx="3">
                  <c:v>75.243933222539511</c:v>
                </c:pt>
                <c:pt idx="4">
                  <c:v>63.060563378386924</c:v>
                </c:pt>
                <c:pt idx="5">
                  <c:v>70.161106733210758</c:v>
                </c:pt>
                <c:pt idx="6">
                  <c:v>45.453671970417183</c:v>
                </c:pt>
              </c:numCache>
            </c:numRef>
          </c:val>
        </c:ser>
        <c:dLbls>
          <c:showVal val="1"/>
        </c:dLbls>
        <c:gapWidth val="30"/>
        <c:overlap val="-10"/>
        <c:axId val="549593472"/>
        <c:axId val="549595392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-0.1647496193952886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-0.1940890860575899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-0.1609442270859593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2083438374776957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0.168653887079083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1E-2"/>
                  <c:y val="-0.3343814559562591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0.1168173261086645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0.13915118990516295</c:v>
                </c:pt>
                <c:pt idx="1">
                  <c:v>0.14628729419731079</c:v>
                </c:pt>
                <c:pt idx="2">
                  <c:v>0.18696381796569517</c:v>
                </c:pt>
                <c:pt idx="3">
                  <c:v>0.13775908849536167</c:v>
                </c:pt>
                <c:pt idx="4">
                  <c:v>0.18450284896305269</c:v>
                </c:pt>
                <c:pt idx="5">
                  <c:v>-0.17493437828888536</c:v>
                </c:pt>
                <c:pt idx="6">
                  <c:v>0.11297510993636384</c:v>
                </c:pt>
              </c:numCache>
            </c:numRef>
          </c:val>
        </c:ser>
        <c:dLbls>
          <c:showVal val="1"/>
        </c:dLbls>
        <c:marker val="1"/>
        <c:axId val="549613568"/>
        <c:axId val="549615104"/>
      </c:lineChart>
      <c:catAx>
        <c:axId val="549593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49595392"/>
        <c:crosses val="autoZero"/>
        <c:auto val="1"/>
        <c:lblAlgn val="ctr"/>
        <c:lblOffset val="100"/>
        <c:tickLblSkip val="1"/>
        <c:tickMarkSkip val="1"/>
      </c:catAx>
      <c:valAx>
        <c:axId val="549595392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49593472"/>
        <c:crosses val="autoZero"/>
        <c:crossBetween val="between"/>
      </c:valAx>
      <c:catAx>
        <c:axId val="549613568"/>
        <c:scaling>
          <c:orientation val="minMax"/>
        </c:scaling>
        <c:delete val="1"/>
        <c:axPos val="b"/>
        <c:tickLblPos val="none"/>
        <c:crossAx val="549615104"/>
        <c:crosses val="autoZero"/>
        <c:auto val="1"/>
        <c:lblAlgn val="ctr"/>
        <c:lblOffset val="100"/>
      </c:catAx>
      <c:valAx>
        <c:axId val="5496151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49613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52E-2"/>
          <c:y val="0.47112511663692769"/>
          <c:w val="0.97693770639664979"/>
          <c:h val="0.3588504919213606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66.068549960274098</c:v>
                </c:pt>
                <c:pt idx="1">
                  <c:v>80.055201002287177</c:v>
                </c:pt>
                <c:pt idx="2">
                  <c:v>76.444099713442355</c:v>
                </c:pt>
                <c:pt idx="3">
                  <c:v>103.88891093037095</c:v>
                </c:pt>
                <c:pt idx="4">
                  <c:v>66.05212291613941</c:v>
                </c:pt>
                <c:pt idx="5">
                  <c:v>52.814143619416939</c:v>
                </c:pt>
                <c:pt idx="6">
                  <c:v>57.486877911798629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58.74398489839048</c:v>
                </c:pt>
                <c:pt idx="1">
                  <c:v>68.537551500751974</c:v>
                </c:pt>
                <c:pt idx="2">
                  <c:v>67.233649723469384</c:v>
                </c:pt>
                <c:pt idx="3">
                  <c:v>76.615583763210267</c:v>
                </c:pt>
                <c:pt idx="4">
                  <c:v>57.93220190779504</c:v>
                </c:pt>
                <c:pt idx="5">
                  <c:v>46.430125420804742</c:v>
                </c:pt>
                <c:pt idx="6">
                  <c:v>52.735028464579848</c:v>
                </c:pt>
              </c:numCache>
            </c:numRef>
          </c:val>
        </c:ser>
        <c:dLbls>
          <c:showVal val="1"/>
        </c:dLbls>
        <c:gapWidth val="30"/>
        <c:overlap val="-10"/>
        <c:axId val="560476544"/>
        <c:axId val="560478464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607904806364E-2"/>
                  <c:y val="-0.2479100299572740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05E-2"/>
                  <c:y val="-0.2356694550395337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795092474661E-2"/>
                  <c:y val="-0.2565783227200549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-0.1709221274575605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-0.2351819536071504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-0.2054833270581302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511E-2"/>
                  <c:y val="-0.2623474716388102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0.12468621382347367</c:v>
                </c:pt>
                <c:pt idx="1">
                  <c:v>0.16804874480245813</c:v>
                </c:pt>
                <c:pt idx="2">
                  <c:v>0.13699167050807692</c:v>
                </c:pt>
                <c:pt idx="3">
                  <c:v>0.35597623652457178</c:v>
                </c:pt>
                <c:pt idx="4">
                  <c:v>0.14016247856879405</c:v>
                </c:pt>
                <c:pt idx="5">
                  <c:v>0.1374973283133023</c:v>
                </c:pt>
                <c:pt idx="6">
                  <c:v>9.0108028488321112E-2</c:v>
                </c:pt>
              </c:numCache>
            </c:numRef>
          </c:val>
        </c:ser>
        <c:dLbls>
          <c:showVal val="1"/>
        </c:dLbls>
        <c:marker val="1"/>
        <c:axId val="560484352"/>
        <c:axId val="560485888"/>
      </c:lineChart>
      <c:catAx>
        <c:axId val="5604765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60478464"/>
        <c:crosses val="autoZero"/>
        <c:auto val="1"/>
        <c:lblAlgn val="ctr"/>
        <c:lblOffset val="100"/>
        <c:tickLblSkip val="1"/>
        <c:tickMarkSkip val="1"/>
      </c:catAx>
      <c:valAx>
        <c:axId val="5604784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60476544"/>
        <c:crosses val="autoZero"/>
        <c:crossBetween val="between"/>
      </c:valAx>
      <c:catAx>
        <c:axId val="560484352"/>
        <c:scaling>
          <c:orientation val="minMax"/>
        </c:scaling>
        <c:delete val="1"/>
        <c:axPos val="b"/>
        <c:tickLblPos val="none"/>
        <c:crossAx val="560485888"/>
        <c:crosses val="autoZero"/>
        <c:auto val="1"/>
        <c:lblAlgn val="ctr"/>
        <c:lblOffset val="100"/>
      </c:catAx>
      <c:valAx>
        <c:axId val="560485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0484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01"/>
          <c:y val="0.2420770376675889"/>
          <c:w val="0.715997520309534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284"/>
          <c:y val="3.949776548201768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568127424820338"/>
          <c:w val="0.95016074538857465"/>
          <c:h val="0.36569941231358555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59.778285767982979</c:v>
                </c:pt>
                <c:pt idx="1">
                  <c:v>66.312109509921285</c:v>
                </c:pt>
                <c:pt idx="2">
                  <c:v>68.696850848166534</c:v>
                </c:pt>
                <c:pt idx="3">
                  <c:v>60.272891258283686</c:v>
                </c:pt>
                <c:pt idx="4">
                  <c:v>21.552824680010215</c:v>
                </c:pt>
                <c:pt idx="5">
                  <c:v>47.69807230752356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54.252621733387919</c:v>
                </c:pt>
                <c:pt idx="1">
                  <c:v>60.140987551404066</c:v>
                </c:pt>
                <c:pt idx="2">
                  <c:v>63.905160789246729</c:v>
                </c:pt>
                <c:pt idx="3">
                  <c:v>48.191975580913933</c:v>
                </c:pt>
                <c:pt idx="4">
                  <c:v>26.839439976169199</c:v>
                </c:pt>
                <c:pt idx="5">
                  <c:v>45.037746293136586</c:v>
                </c:pt>
              </c:numCache>
            </c:numRef>
          </c:val>
        </c:ser>
        <c:dLbls>
          <c:showVal val="1"/>
        </c:dLbls>
        <c:gapWidth val="30"/>
        <c:overlap val="-10"/>
        <c:axId val="560508288"/>
        <c:axId val="56073574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2063299883772324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235669127637631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-0.2441049650498469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-0.108552065087498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168E-2"/>
                  <c:y val="-0.243497961923158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71E-2"/>
                  <c:y val="-0.1680616170379949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0.10185063611763634</c:v>
                </c:pt>
                <c:pt idx="1">
                  <c:v>0.10261091827337565</c:v>
                </c:pt>
                <c:pt idx="2">
                  <c:v>7.498126911412295E-2</c:v>
                </c:pt>
                <c:pt idx="3">
                  <c:v>0.25068313825578681</c:v>
                </c:pt>
                <c:pt idx="4">
                  <c:v>-0.19697189288796568</c:v>
                </c:pt>
                <c:pt idx="5">
                  <c:v>5.906880857385155E-2</c:v>
                </c:pt>
              </c:numCache>
            </c:numRef>
          </c:val>
        </c:ser>
        <c:dLbls>
          <c:showVal val="1"/>
        </c:dLbls>
        <c:marker val="1"/>
        <c:axId val="560737280"/>
        <c:axId val="560751360"/>
      </c:lineChart>
      <c:catAx>
        <c:axId val="5605082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60735744"/>
        <c:crosses val="autoZero"/>
        <c:auto val="1"/>
        <c:lblAlgn val="ctr"/>
        <c:lblOffset val="100"/>
        <c:tickLblSkip val="1"/>
        <c:tickMarkSkip val="1"/>
      </c:catAx>
      <c:valAx>
        <c:axId val="5607357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60508288"/>
        <c:crosses val="autoZero"/>
        <c:crossBetween val="between"/>
      </c:valAx>
      <c:catAx>
        <c:axId val="560737280"/>
        <c:scaling>
          <c:orientation val="minMax"/>
        </c:scaling>
        <c:delete val="1"/>
        <c:axPos val="b"/>
        <c:tickLblPos val="none"/>
        <c:crossAx val="560751360"/>
        <c:crosses val="autoZero"/>
        <c:auto val="1"/>
        <c:lblAlgn val="ctr"/>
        <c:lblOffset val="100"/>
      </c:catAx>
      <c:valAx>
        <c:axId val="5607513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0737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58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2058374092613294"/>
          <c:y val="3.949776548201750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29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46.4747257506693</c:v>
                </c:pt>
                <c:pt idx="1">
                  <c:v>46.4747257506693</c:v>
                </c:pt>
                <c:pt idx="2">
                  <c:v>68.696850848166534</c:v>
                </c:pt>
                <c:pt idx="3">
                  <c:v>49.814814814814817</c:v>
                </c:pt>
                <c:pt idx="4">
                  <c:v>45.730910600676509</c:v>
                </c:pt>
                <c:pt idx="5">
                  <c:v>37.477415469328058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37.684732497238379</c:v>
                </c:pt>
                <c:pt idx="1">
                  <c:v>37.684732497238379</c:v>
                </c:pt>
                <c:pt idx="2">
                  <c:v>63.905160789246729</c:v>
                </c:pt>
                <c:pt idx="3">
                  <c:v>45.982687668511424</c:v>
                </c:pt>
                <c:pt idx="4">
                  <c:v>41.238353421010856</c:v>
                </c:pt>
                <c:pt idx="5">
                  <c:v>41.382716049382715</c:v>
                </c:pt>
              </c:numCache>
            </c:numRef>
          </c:val>
        </c:ser>
        <c:dLbls>
          <c:showVal val="1"/>
        </c:dLbls>
        <c:gapWidth val="30"/>
        <c:overlap val="-10"/>
        <c:axId val="561003136"/>
        <c:axId val="56100940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780297080161E-2"/>
                  <c:y val="-1.090379295103704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18E-2"/>
                  <c:y val="-1.52952346653134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2690526625959696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175080131615564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-0.1270738454990423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-0.3219074434822466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76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0.23325078011566291</c:v>
                </c:pt>
                <c:pt idx="1">
                  <c:v>0.23325078011566291</c:v>
                </c:pt>
                <c:pt idx="2">
                  <c:v>7.498126911412295E-2</c:v>
                </c:pt>
                <c:pt idx="3">
                  <c:v>8.3338476731267708E-2</c:v>
                </c:pt>
                <c:pt idx="4">
                  <c:v>0.10894123569387482</c:v>
                </c:pt>
                <c:pt idx="5">
                  <c:v>-9.4370330245950873E-2</c:v>
                </c:pt>
              </c:numCache>
            </c:numRef>
          </c:val>
        </c:ser>
        <c:dLbls>
          <c:showVal val="1"/>
        </c:dLbls>
        <c:marker val="1"/>
        <c:axId val="561010944"/>
        <c:axId val="561025024"/>
      </c:lineChart>
      <c:catAx>
        <c:axId val="5610031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61009408"/>
        <c:crosses val="autoZero"/>
        <c:auto val="1"/>
        <c:lblAlgn val="ctr"/>
        <c:lblOffset val="100"/>
        <c:tickLblSkip val="1"/>
        <c:tickMarkSkip val="1"/>
      </c:catAx>
      <c:valAx>
        <c:axId val="56100940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61003136"/>
        <c:crosses val="autoZero"/>
        <c:crossBetween val="between"/>
      </c:valAx>
      <c:catAx>
        <c:axId val="561010944"/>
        <c:scaling>
          <c:orientation val="minMax"/>
        </c:scaling>
        <c:delete val="1"/>
        <c:axPos val="b"/>
        <c:tickLblPos val="none"/>
        <c:crossAx val="561025024"/>
        <c:crosses val="autoZero"/>
        <c:auto val="1"/>
        <c:lblAlgn val="ctr"/>
        <c:lblOffset val="100"/>
      </c:catAx>
      <c:valAx>
        <c:axId val="5610250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1010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191818814341144"/>
          <c:y val="0.22960302519357637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79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653E-2"/>
          <c:y val="0.41939070505999893"/>
          <c:w val="0.98812717617140777"/>
          <c:h val="0.36045115982123854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63.789546613562408</c:v>
                </c:pt>
                <c:pt idx="1">
                  <c:v>74.742292751792348</c:v>
                </c:pt>
                <c:pt idx="2">
                  <c:v>71.001738011405806</c:v>
                </c:pt>
                <c:pt idx="3">
                  <c:v>80.174986712774526</c:v>
                </c:pt>
                <c:pt idx="4">
                  <c:v>66.139290725554503</c:v>
                </c:pt>
                <c:pt idx="5">
                  <c:v>47.728795868524152</c:v>
                </c:pt>
                <c:pt idx="6">
                  <c:v>52.774700332364105</c:v>
                </c:pt>
                <c:pt idx="7">
                  <c:v>52.879457853487452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55.867241183010883</c:v>
                </c:pt>
                <c:pt idx="1">
                  <c:v>65.332502463578365</c:v>
                </c:pt>
                <c:pt idx="2">
                  <c:v>59.021979652440223</c:v>
                </c:pt>
                <c:pt idx="3">
                  <c:v>71.11372887119056</c:v>
                </c:pt>
                <c:pt idx="4">
                  <c:v>57.149691338212122</c:v>
                </c:pt>
                <c:pt idx="5">
                  <c:v>40.976730608055298</c:v>
                </c:pt>
                <c:pt idx="6">
                  <c:v>50.721492715204569</c:v>
                </c:pt>
                <c:pt idx="7">
                  <c:v>46.919716091694326</c:v>
                </c:pt>
              </c:numCache>
            </c:numRef>
          </c:val>
        </c:ser>
        <c:dLbls>
          <c:showVal val="1"/>
        </c:dLbls>
        <c:gapWidth val="30"/>
        <c:overlap val="-10"/>
        <c:axId val="562092672"/>
        <c:axId val="562246400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988872697289202E-2"/>
                  <c:y val="-0.222944275565970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3856104301114772E-2"/>
                  <c:y val="-0.2439591304989061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466673197731E-2"/>
                  <c:y val="-0.1651412980245315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006575966495632E-2"/>
                  <c:y val="-0.3081530885642416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203022250523504E-2"/>
                  <c:y val="-0.2101646087163142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14925525444622E-2"/>
                  <c:y val="-0.118022401206092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8241837188702887E-2"/>
                  <c:y val="-0.3205296320270059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9472249094835153E-2"/>
                  <c:y val="-0.1987093496767638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0.1418059181515603</c:v>
                </c:pt>
                <c:pt idx="1">
                  <c:v>0.14402923404716916</c:v>
                </c:pt>
                <c:pt idx="2">
                  <c:v>0.20297113769328279</c:v>
                </c:pt>
                <c:pt idx="3">
                  <c:v>0.12741924780792702</c:v>
                </c:pt>
                <c:pt idx="4">
                  <c:v>0.15729917654571213</c:v>
                </c:pt>
                <c:pt idx="5">
                  <c:v>0.16477803768809007</c:v>
                </c:pt>
                <c:pt idx="6">
                  <c:v>4.0480031388036242E-2</c:v>
                </c:pt>
                <c:pt idx="7">
                  <c:v>0.12701998772000489</c:v>
                </c:pt>
              </c:numCache>
            </c:numRef>
          </c:val>
        </c:ser>
        <c:dLbls>
          <c:showVal val="1"/>
        </c:dLbls>
        <c:marker val="1"/>
        <c:axId val="562247936"/>
        <c:axId val="562257920"/>
      </c:lineChart>
      <c:catAx>
        <c:axId val="5620926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62246400"/>
        <c:crosses val="autoZero"/>
        <c:auto val="1"/>
        <c:lblAlgn val="ctr"/>
        <c:lblOffset val="100"/>
        <c:tickLblSkip val="1"/>
        <c:tickMarkSkip val="1"/>
      </c:catAx>
      <c:valAx>
        <c:axId val="56224640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562092672"/>
        <c:crosses val="autoZero"/>
        <c:crossBetween val="between"/>
      </c:valAx>
      <c:catAx>
        <c:axId val="562247936"/>
        <c:scaling>
          <c:orientation val="minMax"/>
        </c:scaling>
        <c:delete val="1"/>
        <c:axPos val="b"/>
        <c:tickLblPos val="none"/>
        <c:crossAx val="562257920"/>
        <c:crosses val="autoZero"/>
        <c:auto val="1"/>
        <c:lblAlgn val="ctr"/>
        <c:lblOffset val="100"/>
      </c:catAx>
      <c:valAx>
        <c:axId val="562257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62247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56"/>
          <c:y val="0.17554897113952306"/>
          <c:w val="0.6727479049566713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acumulado agosto 2011 </c:v>
            </c:pt>
          </c:strCache>
        </c:strRef>
      </c:tx>
      <c:layout>
        <c:manualLayout>
          <c:xMode val="edge"/>
          <c:yMode val="edge"/>
          <c:x val="0.39914716588663574"/>
          <c:y val="0.1304126804996282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7.810746427447679</c:v>
                </c:pt>
                <c:pt idx="1">
                  <c:v>7.3887023551994151</c:v>
                </c:pt>
                <c:pt idx="2">
                  <c:v>8.493836910861102</c:v>
                </c:pt>
                <c:pt idx="3">
                  <c:v>8.3209032559054386</c:v>
                </c:pt>
                <c:pt idx="4">
                  <c:v>8.0245769095931223</c:v>
                </c:pt>
                <c:pt idx="5">
                  <c:v>8.9225735102143364</c:v>
                </c:pt>
                <c:pt idx="6">
                  <c:v>8.4607791210522176</c:v>
                </c:pt>
                <c:pt idx="7">
                  <c:v>8.35753859791682</c:v>
                </c:pt>
                <c:pt idx="8">
                  <c:v>8.5510337383410366</c:v>
                </c:pt>
                <c:pt idx="9">
                  <c:v>7.4184614699367923</c:v>
                </c:pt>
                <c:pt idx="10">
                  <c:v>7.2670760398243495</c:v>
                </c:pt>
                <c:pt idx="11">
                  <c:v>7.8381602663978249</c:v>
                </c:pt>
                <c:pt idx="12">
                  <c:v>2.1533391699538647</c:v>
                </c:pt>
                <c:pt idx="13">
                  <c:v>2.1533391699538647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604466560"/>
        <c:axId val="604617344"/>
      </c:barChart>
      <c:catAx>
        <c:axId val="604466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516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04617344"/>
        <c:crosses val="autoZero"/>
        <c:auto val="1"/>
        <c:lblAlgn val="ctr"/>
        <c:lblOffset val="100"/>
        <c:tickLblSkip val="1"/>
        <c:tickMarkSkip val="1"/>
      </c:catAx>
      <c:valAx>
        <c:axId val="604617344"/>
        <c:scaling>
          <c:orientation val="minMax"/>
        </c:scaling>
        <c:delete val="1"/>
        <c:axPos val="l"/>
        <c:numFmt formatCode="#,##0.00_)" sourceLinked="1"/>
        <c:tickLblPos val="none"/>
        <c:crossAx val="60446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1230349</c:v>
                </c:pt>
                <c:pt idx="1">
                  <c:v>824351</c:v>
                </c:pt>
                <c:pt idx="2">
                  <c:v>118320</c:v>
                </c:pt>
                <c:pt idx="3">
                  <c:v>568075</c:v>
                </c:pt>
                <c:pt idx="4">
                  <c:v>127371</c:v>
                </c:pt>
                <c:pt idx="5">
                  <c:v>10585</c:v>
                </c:pt>
                <c:pt idx="6">
                  <c:v>405998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1143927</c:v>
                </c:pt>
                <c:pt idx="1">
                  <c:v>752704</c:v>
                </c:pt>
                <c:pt idx="2">
                  <c:v>108595</c:v>
                </c:pt>
                <c:pt idx="3">
                  <c:v>515799</c:v>
                </c:pt>
                <c:pt idx="4">
                  <c:v>116801</c:v>
                </c:pt>
                <c:pt idx="5">
                  <c:v>11509</c:v>
                </c:pt>
                <c:pt idx="6">
                  <c:v>391223</c:v>
                </c:pt>
              </c:numCache>
            </c:numRef>
          </c:val>
        </c:ser>
        <c:dLbls>
          <c:showVal val="1"/>
        </c:dLbls>
        <c:gapWidth val="30"/>
        <c:overlap val="-10"/>
        <c:axId val="470817408"/>
        <c:axId val="470819584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-0.2770157316614009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-9.01389821074860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1384320722903400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7.872378738520471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063E-2"/>
                  <c:y val="9.74583790331822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-0.2262733478481510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8.771096960073337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7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7.5548527135035709E-2</c:v>
                </c:pt>
                <c:pt idx="1">
                  <c:v>9.5186155513986903E-2</c:v>
                </c:pt>
                <c:pt idx="2">
                  <c:v>8.9552926009484779E-2</c:v>
                </c:pt>
                <c:pt idx="3">
                  <c:v>0.10134955670716694</c:v>
                </c:pt>
                <c:pt idx="4">
                  <c:v>9.0495800549652824E-2</c:v>
                </c:pt>
                <c:pt idx="5">
                  <c:v>-8.0284994352246064E-2</c:v>
                </c:pt>
                <c:pt idx="6">
                  <c:v>3.7766184503467332E-2</c:v>
                </c:pt>
              </c:numCache>
            </c:numRef>
          </c:val>
        </c:ser>
        <c:dLbls>
          <c:showVal val="1"/>
        </c:dLbls>
        <c:marker val="1"/>
        <c:axId val="470821120"/>
        <c:axId val="470822912"/>
      </c:lineChart>
      <c:catAx>
        <c:axId val="470817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0819584"/>
        <c:crosses val="autoZero"/>
        <c:auto val="1"/>
        <c:lblAlgn val="ctr"/>
        <c:lblOffset val="100"/>
        <c:tickLblSkip val="1"/>
        <c:tickMarkSkip val="1"/>
      </c:catAx>
      <c:valAx>
        <c:axId val="4708195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0817408"/>
        <c:crosses val="autoZero"/>
        <c:crossBetween val="between"/>
      </c:valAx>
      <c:catAx>
        <c:axId val="470821120"/>
        <c:scaling>
          <c:orientation val="minMax"/>
        </c:scaling>
        <c:delete val="1"/>
        <c:axPos val="b"/>
        <c:tickLblPos val="none"/>
        <c:crossAx val="470822912"/>
        <c:crosses val="autoZero"/>
        <c:auto val="1"/>
        <c:lblAlgn val="ctr"/>
        <c:lblOffset val="100"/>
      </c:catAx>
      <c:valAx>
        <c:axId val="4708229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821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64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32"/>
          <c:y val="3.949776548201772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811E-2"/>
          <c:y val="0.46954180103786608"/>
          <c:w val="0.90468819022231306"/>
          <c:h val="0.3305966899667715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8.3209032559054386</c:v>
                </c:pt>
                <c:pt idx="1">
                  <c:v>8.0245769095931223</c:v>
                </c:pt>
                <c:pt idx="2">
                  <c:v>7.4604969574036515</c:v>
                </c:pt>
                <c:pt idx="3">
                  <c:v>7.9739981516525109</c:v>
                </c:pt>
                <c:pt idx="4">
                  <c:v>8.8115269566855883</c:v>
                </c:pt>
                <c:pt idx="5">
                  <c:v>7.5748700991969766</c:v>
                </c:pt>
                <c:pt idx="6">
                  <c:v>8.9225735102143364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7.9442044815796811</c:v>
                </c:pt>
                <c:pt idx="1">
                  <c:v>7.6109931659722809</c:v>
                </c:pt>
                <c:pt idx="2">
                  <c:v>6.8482342649293244</c:v>
                </c:pt>
                <c:pt idx="3">
                  <c:v>7.6919594648302922</c:v>
                </c:pt>
                <c:pt idx="4">
                  <c:v>8.0265151839453424</c:v>
                </c:pt>
                <c:pt idx="5">
                  <c:v>6.9624641584846643</c:v>
                </c:pt>
                <c:pt idx="6">
                  <c:v>8.5852953430652086</c:v>
                </c:pt>
              </c:numCache>
            </c:numRef>
          </c:val>
        </c:ser>
        <c:dLbls>
          <c:showVal val="1"/>
        </c:dLbls>
        <c:gapWidth val="30"/>
        <c:overlap val="-10"/>
        <c:axId val="578094976"/>
        <c:axId val="578101248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0908003897447E-2"/>
                  <c:y val="-0.3019637566094259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2938811858496898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-0.2066829276278095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17E-2"/>
                  <c:y val="-0.33308396221782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-0.189444235271006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2013253229001260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-0.3496652315549952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0.37669877432575749</c:v>
                </c:pt>
                <c:pt idx="1">
                  <c:v>0.41358374362084138</c:v>
                </c:pt>
                <c:pt idx="2">
                  <c:v>0.61226269247432707</c:v>
                </c:pt>
                <c:pt idx="3">
                  <c:v>0.28203868682221866</c:v>
                </c:pt>
                <c:pt idx="4">
                  <c:v>0.78501177274024592</c:v>
                </c:pt>
                <c:pt idx="5">
                  <c:v>0.61240594071231236</c:v>
                </c:pt>
                <c:pt idx="6">
                  <c:v>0.33727816714912784</c:v>
                </c:pt>
              </c:numCache>
            </c:numRef>
          </c:val>
        </c:ser>
        <c:dLbls>
          <c:showVal val="1"/>
        </c:dLbls>
        <c:marker val="1"/>
        <c:axId val="578102784"/>
        <c:axId val="578104320"/>
      </c:lineChart>
      <c:catAx>
        <c:axId val="5780949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8101248"/>
        <c:crosses val="autoZero"/>
        <c:auto val="1"/>
        <c:lblAlgn val="ctr"/>
        <c:lblOffset val="100"/>
        <c:tickLblSkip val="1"/>
        <c:tickMarkSkip val="1"/>
      </c:catAx>
      <c:valAx>
        <c:axId val="57810124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8094976"/>
        <c:crosses val="autoZero"/>
        <c:crossBetween val="between"/>
      </c:valAx>
      <c:catAx>
        <c:axId val="578102784"/>
        <c:scaling>
          <c:orientation val="minMax"/>
        </c:scaling>
        <c:delete val="1"/>
        <c:axPos val="b"/>
        <c:tickLblPos val="none"/>
        <c:crossAx val="578104320"/>
        <c:crosses val="autoZero"/>
        <c:auto val="1"/>
        <c:lblAlgn val="ctr"/>
        <c:lblOffset val="100"/>
      </c:catAx>
      <c:valAx>
        <c:axId val="57810432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8102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36"/>
          <c:w val="0.7072399928008993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67"/>
          <c:y val="3.94977654820178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526547383240298"/>
          <c:w val="0.9418941497647535"/>
          <c:h val="0.3721767315468120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8.4607791210522176</c:v>
                </c:pt>
                <c:pt idx="1">
                  <c:v>8.35753859791682</c:v>
                </c:pt>
                <c:pt idx="2">
                  <c:v>7.7476357650378782</c:v>
                </c:pt>
                <c:pt idx="3">
                  <c:v>8.9072038702849792</c:v>
                </c:pt>
                <c:pt idx="4">
                  <c:v>7.8476080388039824</c:v>
                </c:pt>
                <c:pt idx="5">
                  <c:v>5.3240477106579451</c:v>
                </c:pt>
                <c:pt idx="6">
                  <c:v>8.5510337383410366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7.9862856641189621</c:v>
                </c:pt>
                <c:pt idx="1">
                  <c:v>7.7574415113682127</c:v>
                </c:pt>
                <c:pt idx="2">
                  <c:v>7.89465797411696</c:v>
                </c:pt>
                <c:pt idx="3">
                  <c:v>7.8374811254377716</c:v>
                </c:pt>
                <c:pt idx="4">
                  <c:v>7.6245512233469217</c:v>
                </c:pt>
                <c:pt idx="5">
                  <c:v>6.5783041315163313</c:v>
                </c:pt>
                <c:pt idx="6">
                  <c:v>8.1786799178916549</c:v>
                </c:pt>
              </c:numCache>
            </c:numRef>
          </c:val>
        </c:ser>
        <c:dLbls>
          <c:showVal val="1"/>
        </c:dLbls>
        <c:gapWidth val="30"/>
        <c:overlap val="-10"/>
        <c:axId val="578144128"/>
        <c:axId val="578154496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698519012456E-2"/>
                  <c:y val="-0.2229620050092490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466216975677E-2"/>
                  <c:y val="-0.2065634259335046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0.3106323767741090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50480388310149E-2"/>
                  <c:y val="-0.1584477875816458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-0.2393399577651545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0.37596149753630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9736591501336731E-2"/>
                  <c:y val="-0.2540311359208996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0.47449345693325551</c:v>
                </c:pt>
                <c:pt idx="1">
                  <c:v>0.60009708654860727</c:v>
                </c:pt>
                <c:pt idx="2">
                  <c:v>-0.14702220907908181</c:v>
                </c:pt>
                <c:pt idx="3">
                  <c:v>1.0697227448472075</c:v>
                </c:pt>
                <c:pt idx="4">
                  <c:v>0.22305681545706069</c:v>
                </c:pt>
                <c:pt idx="5">
                  <c:v>-1.2542564208583862</c:v>
                </c:pt>
                <c:pt idx="6">
                  <c:v>0.3723538204493817</c:v>
                </c:pt>
              </c:numCache>
            </c:numRef>
          </c:val>
        </c:ser>
        <c:dLbls>
          <c:showVal val="1"/>
        </c:dLbls>
        <c:marker val="1"/>
        <c:axId val="578156032"/>
        <c:axId val="578157568"/>
      </c:lineChart>
      <c:catAx>
        <c:axId val="5781441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8154496"/>
        <c:crosses val="autoZero"/>
        <c:auto val="1"/>
        <c:lblAlgn val="ctr"/>
        <c:lblOffset val="100"/>
        <c:tickLblSkip val="1"/>
        <c:tickMarkSkip val="1"/>
      </c:catAx>
      <c:valAx>
        <c:axId val="57815449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8144128"/>
        <c:crosses val="autoZero"/>
        <c:crossBetween val="between"/>
      </c:valAx>
      <c:catAx>
        <c:axId val="578156032"/>
        <c:scaling>
          <c:orientation val="minMax"/>
        </c:scaling>
        <c:delete val="1"/>
        <c:axPos val="b"/>
        <c:tickLblPos val="none"/>
        <c:crossAx val="578157568"/>
        <c:crosses val="autoZero"/>
        <c:auto val="1"/>
        <c:lblAlgn val="ctr"/>
        <c:lblOffset val="100"/>
      </c:catAx>
      <c:valAx>
        <c:axId val="57815756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8156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579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3.949776548201772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9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7.4184614699367923</c:v>
                </c:pt>
                <c:pt idx="1">
                  <c:v>7.2670760398243495</c:v>
                </c:pt>
                <c:pt idx="2">
                  <c:v>7.3757142011795418</c:v>
                </c:pt>
                <c:pt idx="3">
                  <c:v>7.5633674951581664</c:v>
                </c:pt>
                <c:pt idx="4">
                  <c:v>2.1011904761904763</c:v>
                </c:pt>
                <c:pt idx="5">
                  <c:v>7.8381602663978249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7.2610026419889433</c:v>
                </c:pt>
                <c:pt idx="1">
                  <c:v>7.1274322572956548</c:v>
                </c:pt>
                <c:pt idx="2">
                  <c:v>7.1896645998248845</c:v>
                </c:pt>
                <c:pt idx="3">
                  <c:v>7.226000162298142</c:v>
                </c:pt>
                <c:pt idx="4">
                  <c:v>3.7208626491281738</c:v>
                </c:pt>
                <c:pt idx="5">
                  <c:v>7.5569484051542037</c:v>
                </c:pt>
              </c:numCache>
            </c:numRef>
          </c:val>
        </c:ser>
        <c:dLbls>
          <c:showVal val="1"/>
        </c:dLbls>
        <c:gapWidth val="30"/>
        <c:overlap val="-10"/>
        <c:axId val="578393216"/>
        <c:axId val="57839513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18E-2"/>
                  <c:y val="-0.1148538969011409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-0.11508733445741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2E-2"/>
                  <c:y val="-0.1027324962758033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43E-2"/>
                  <c:y val="-8.77623716993796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-0.247655966081162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12E-2"/>
                  <c:y val="-0.114007235582038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0.15745882794784904</c:v>
                </c:pt>
                <c:pt idx="1">
                  <c:v>0.13964378252869469</c:v>
                </c:pt>
                <c:pt idx="2">
                  <c:v>0.18604960135465731</c:v>
                </c:pt>
                <c:pt idx="3">
                  <c:v>0.3373673328600244</c:v>
                </c:pt>
                <c:pt idx="4">
                  <c:v>-1.6196721729376975</c:v>
                </c:pt>
                <c:pt idx="5">
                  <c:v>0.28121186124362119</c:v>
                </c:pt>
              </c:numCache>
            </c:numRef>
          </c:val>
        </c:ser>
        <c:dLbls>
          <c:showVal val="1"/>
        </c:dLbls>
        <c:marker val="1"/>
        <c:axId val="578396928"/>
        <c:axId val="578398464"/>
      </c:lineChart>
      <c:catAx>
        <c:axId val="5783932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8395136"/>
        <c:crosses val="autoZero"/>
        <c:auto val="1"/>
        <c:lblAlgn val="ctr"/>
        <c:lblOffset val="100"/>
        <c:tickLblSkip val="1"/>
        <c:tickMarkSkip val="1"/>
      </c:catAx>
      <c:valAx>
        <c:axId val="57839513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8393216"/>
        <c:crosses val="autoZero"/>
        <c:crossBetween val="between"/>
      </c:valAx>
      <c:catAx>
        <c:axId val="578396928"/>
        <c:scaling>
          <c:orientation val="minMax"/>
        </c:scaling>
        <c:delete val="1"/>
        <c:axPos val="b"/>
        <c:tickLblPos val="none"/>
        <c:crossAx val="578398464"/>
        <c:crosses val="autoZero"/>
        <c:auto val="1"/>
        <c:lblAlgn val="ctr"/>
        <c:lblOffset val="100"/>
      </c:catAx>
      <c:valAx>
        <c:axId val="57839846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8396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72953371518021"/>
          <c:y val="0.25039304598359713"/>
          <c:w val="0.7071406652665744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79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5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2.1533391699538647</c:v>
                </c:pt>
                <c:pt idx="1">
                  <c:v>2.1533391699538647</c:v>
                </c:pt>
                <c:pt idx="2">
                  <c:v>1.8474093009536918</c:v>
                </c:pt>
                <c:pt idx="3">
                  <c:v>2.2737547768637865</c:v>
                </c:pt>
                <c:pt idx="4">
                  <c:v>2.1779296307066009</c:v>
                </c:pt>
                <c:pt idx="5">
                  <c:v>2.9652825051055141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2.1079577018663809</c:v>
                </c:pt>
                <c:pt idx="1">
                  <c:v>2.1079577018663809</c:v>
                </c:pt>
                <c:pt idx="2">
                  <c:v>1.8700301778441886</c:v>
                </c:pt>
                <c:pt idx="3">
                  <c:v>2.1350024707626423</c:v>
                </c:pt>
                <c:pt idx="4">
                  <c:v>2.0613135567356404</c:v>
                </c:pt>
                <c:pt idx="5">
                  <c:v>3.7571455258733422</c:v>
                </c:pt>
              </c:numCache>
            </c:numRef>
          </c:val>
        </c:ser>
        <c:dLbls>
          <c:showVal val="1"/>
        </c:dLbls>
        <c:gapWidth val="30"/>
        <c:overlap val="-10"/>
        <c:axId val="578896256"/>
        <c:axId val="578898176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1526126738659E-2"/>
                  <c:y val="-3.16938137410578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12129382470188E-2"/>
                  <c:y val="-3.608558285723639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-3.62041023458346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29E-2"/>
                  <c:y val="-4.6022885392964135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-1.065005647682813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-0.488227937204315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4.5381468087483778E-2</c:v>
                </c:pt>
                <c:pt idx="1">
                  <c:v>4.5381468087483778E-2</c:v>
                </c:pt>
                <c:pt idx="2">
                  <c:v>-2.2620876890496744E-2</c:v>
                </c:pt>
                <c:pt idx="3">
                  <c:v>0.1387523061011442</c:v>
                </c:pt>
                <c:pt idx="4">
                  <c:v>0.11661607397096052</c:v>
                </c:pt>
                <c:pt idx="5">
                  <c:v>-0.79186302076782811</c:v>
                </c:pt>
              </c:numCache>
            </c:numRef>
          </c:val>
        </c:ser>
        <c:dLbls>
          <c:showVal val="1"/>
        </c:dLbls>
        <c:marker val="1"/>
        <c:axId val="578899968"/>
        <c:axId val="578901504"/>
      </c:lineChart>
      <c:catAx>
        <c:axId val="578896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6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578898176"/>
        <c:crosses val="autoZero"/>
        <c:auto val="1"/>
        <c:lblAlgn val="ctr"/>
        <c:lblOffset val="100"/>
        <c:tickLblSkip val="1"/>
        <c:tickMarkSkip val="1"/>
      </c:catAx>
      <c:valAx>
        <c:axId val="5788981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8896256"/>
        <c:crosses val="autoZero"/>
        <c:crossBetween val="between"/>
      </c:valAx>
      <c:catAx>
        <c:axId val="578899968"/>
        <c:scaling>
          <c:orientation val="minMax"/>
        </c:scaling>
        <c:delete val="1"/>
        <c:axPos val="b"/>
        <c:tickLblPos val="none"/>
        <c:crossAx val="578901504"/>
        <c:crosses val="autoZero"/>
        <c:auto val="1"/>
        <c:lblAlgn val="ctr"/>
        <c:lblOffset val="100"/>
      </c:catAx>
      <c:valAx>
        <c:axId val="57890150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8899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5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846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1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7.810746427447679</c:v>
                </c:pt>
                <c:pt idx="1">
                  <c:v>7.3887023551994151</c:v>
                </c:pt>
                <c:pt idx="2">
                  <c:v>7.2207262371731362</c:v>
                </c:pt>
                <c:pt idx="3">
                  <c:v>7.7261989427728759</c:v>
                </c:pt>
                <c:pt idx="4">
                  <c:v>7.3230048139645669</c:v>
                </c:pt>
                <c:pt idx="5">
                  <c:v>3.2452230518858896</c:v>
                </c:pt>
                <c:pt idx="6">
                  <c:v>5.2499005331423572</c:v>
                </c:pt>
                <c:pt idx="7">
                  <c:v>8.493836910861102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7.4696014812196978</c:v>
                </c:pt>
                <c:pt idx="1">
                  <c:v>6.9941533826857318</c:v>
                </c:pt>
                <c:pt idx="2">
                  <c:v>6.6003191413351541</c:v>
                </c:pt>
                <c:pt idx="3">
                  <c:v>7.3608076378719334</c:v>
                </c:pt>
                <c:pt idx="4">
                  <c:v>6.8062739691690686</c:v>
                </c:pt>
                <c:pt idx="5">
                  <c:v>3.3121422482036293</c:v>
                </c:pt>
                <c:pt idx="6">
                  <c:v>5.5491456834532373</c:v>
                </c:pt>
                <c:pt idx="7">
                  <c:v>8.2036398933444179</c:v>
                </c:pt>
              </c:numCache>
            </c:numRef>
          </c:val>
        </c:ser>
        <c:dLbls>
          <c:showVal val="1"/>
        </c:dLbls>
        <c:gapWidth val="30"/>
        <c:overlap val="-10"/>
        <c:axId val="578957696"/>
        <c:axId val="578959616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280181478006E-2"/>
                  <c:y val="-0.2271196817653510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774979543923835E-2"/>
                  <c:y val="-0.198247090215594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3302440307799941E-2"/>
                  <c:y val="-9.857416471589719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36010964353446E-2"/>
                  <c:y val="-0.2208181773536104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0859256854745403E-2"/>
                  <c:y val="-0.15202219784896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77441802477E-2"/>
                  <c:y val="-0.184693306268109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-0.349665231554995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730836804706629E-2"/>
                  <c:y val="-0.2652502169037602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0.34114494622798119</c:v>
                </c:pt>
                <c:pt idx="1">
                  <c:v>0.39454897251368326</c:v>
                </c:pt>
                <c:pt idx="2">
                  <c:v>0.62040709583798215</c:v>
                </c:pt>
                <c:pt idx="3">
                  <c:v>0.36539130490094252</c:v>
                </c:pt>
                <c:pt idx="4">
                  <c:v>0.51673084479549836</c:v>
                </c:pt>
                <c:pt idx="5">
                  <c:v>-6.6919196317739793E-2</c:v>
                </c:pt>
                <c:pt idx="6">
                  <c:v>-0.29924515031088017</c:v>
                </c:pt>
                <c:pt idx="7">
                  <c:v>0.29019701751668414</c:v>
                </c:pt>
              </c:numCache>
            </c:numRef>
          </c:val>
        </c:ser>
        <c:dLbls>
          <c:showVal val="1"/>
        </c:dLbls>
        <c:marker val="1"/>
        <c:axId val="578969600"/>
        <c:axId val="578971136"/>
      </c:lineChart>
      <c:catAx>
        <c:axId val="578957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8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78959616"/>
        <c:crosses val="autoZero"/>
        <c:auto val="1"/>
        <c:lblAlgn val="ctr"/>
        <c:lblOffset val="100"/>
        <c:tickLblSkip val="1"/>
        <c:tickMarkSkip val="1"/>
      </c:catAx>
      <c:valAx>
        <c:axId val="57895961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578957696"/>
        <c:crosses val="autoZero"/>
        <c:crossBetween val="between"/>
      </c:valAx>
      <c:catAx>
        <c:axId val="578969600"/>
        <c:scaling>
          <c:orientation val="minMax"/>
        </c:scaling>
        <c:delete val="1"/>
        <c:axPos val="b"/>
        <c:tickLblPos val="none"/>
        <c:crossAx val="578971136"/>
        <c:crosses val="autoZero"/>
        <c:auto val="1"/>
        <c:lblAlgn val="ctr"/>
        <c:lblOffset val="100"/>
      </c:catAx>
      <c:valAx>
        <c:axId val="57897113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578969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2866485099068"/>
          <c:y val="0.2545510501416013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9288211894511366"/>
          <c:y val="0.1433889045628265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72616064"/>
        <c:axId val="572619008"/>
      </c:barChart>
      <c:catAx>
        <c:axId val="5726160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2619008"/>
        <c:crosses val="autoZero"/>
        <c:auto val="1"/>
        <c:lblAlgn val="ctr"/>
        <c:lblOffset val="100"/>
        <c:tickLblSkip val="1"/>
        <c:tickMarkSkip val="1"/>
      </c:catAx>
      <c:valAx>
        <c:axId val="572619008"/>
        <c:scaling>
          <c:orientation val="minMax"/>
        </c:scaling>
        <c:delete val="1"/>
        <c:axPos val="l"/>
        <c:numFmt formatCode="#,##0_)" sourceLinked="1"/>
        <c:tickLblPos val="none"/>
        <c:crossAx val="57261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38872411478710833"/>
          <c:y val="0.1466462335530542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762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174438</c:v>
                </c:pt>
                <c:pt idx="1">
                  <c:v>86171</c:v>
                </c:pt>
                <c:pt idx="2">
                  <c:v>88267</c:v>
                </c:pt>
                <c:pt idx="3">
                  <c:v>1947</c:v>
                </c:pt>
                <c:pt idx="4">
                  <c:v>1947</c:v>
                </c:pt>
                <c:pt idx="5">
                  <c:v>0</c:v>
                </c:pt>
                <c:pt idx="6">
                  <c:v>1288</c:v>
                </c:pt>
                <c:pt idx="7">
                  <c:v>377</c:v>
                </c:pt>
                <c:pt idx="8">
                  <c:v>911</c:v>
                </c:pt>
                <c:pt idx="9">
                  <c:v>29284</c:v>
                </c:pt>
                <c:pt idx="10">
                  <c:v>18797</c:v>
                </c:pt>
                <c:pt idx="11">
                  <c:v>10487</c:v>
                </c:pt>
                <c:pt idx="12">
                  <c:v>25438</c:v>
                </c:pt>
                <c:pt idx="13">
                  <c:v>16374</c:v>
                </c:pt>
                <c:pt idx="14">
                  <c:v>9064</c:v>
                </c:pt>
                <c:pt idx="15">
                  <c:v>141919</c:v>
                </c:pt>
                <c:pt idx="16">
                  <c:v>65050</c:v>
                </c:pt>
                <c:pt idx="17">
                  <c:v>76869</c:v>
                </c:pt>
                <c:pt idx="18">
                  <c:v>62811</c:v>
                </c:pt>
                <c:pt idx="19">
                  <c:v>32955</c:v>
                </c:pt>
                <c:pt idx="20">
                  <c:v>29856</c:v>
                </c:pt>
                <c:pt idx="21">
                  <c:v>52852</c:v>
                </c:pt>
                <c:pt idx="22">
                  <c:v>20496</c:v>
                </c:pt>
                <c:pt idx="23">
                  <c:v>32356</c:v>
                </c:pt>
              </c:numCache>
            </c:numRef>
          </c:val>
        </c:ser>
        <c:dLbls>
          <c:showVal val="1"/>
        </c:dLbls>
        <c:gapWidth val="30"/>
        <c:axId val="572684928"/>
        <c:axId val="572691968"/>
      </c:barChart>
      <c:catAx>
        <c:axId val="572684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2691968"/>
        <c:crosses val="autoZero"/>
        <c:auto val="1"/>
        <c:lblAlgn val="ctr"/>
        <c:lblOffset val="100"/>
        <c:tickLblSkip val="1"/>
        <c:tickMarkSkip val="1"/>
      </c:catAx>
      <c:valAx>
        <c:axId val="572691968"/>
        <c:scaling>
          <c:orientation val="minMax"/>
        </c:scaling>
        <c:delete val="1"/>
        <c:axPos val="l"/>
        <c:numFmt formatCode="#,##0_)" sourceLinked="1"/>
        <c:tickLblPos val="none"/>
        <c:crossAx val="572684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35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41807182265482234"/>
          <c:w val="0.97124145897052383"/>
          <c:h val="0.4296812898387714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63430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30575</c:v>
                </c:pt>
              </c:numCache>
            </c:numRef>
          </c:val>
        </c:ser>
        <c:dLbls>
          <c:showVal val="1"/>
        </c:dLbls>
        <c:gapWidth val="30"/>
        <c:overlap val="-10"/>
        <c:axId val="592186368"/>
        <c:axId val="59227865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952170234918982E-2"/>
                  <c:y val="-0.512962512339018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744E-2"/>
                  <c:y val="-0.3190263461965213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566310926010603E-2"/>
                  <c:y val="-0.1361532869615787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30324721915E-2"/>
                  <c:y val="-0.2610518583136291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491E-2"/>
                  <c:y val="-0.1492037985047789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13019903124354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370111277412662E-2"/>
                  <c:y val="-0.358677104137493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92280192"/>
        <c:axId val="592281984"/>
      </c:lineChart>
      <c:catAx>
        <c:axId val="592186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2278656"/>
        <c:crosses val="autoZero"/>
        <c:auto val="1"/>
        <c:lblAlgn val="ctr"/>
        <c:lblOffset val="100"/>
        <c:tickLblSkip val="1"/>
        <c:tickMarkSkip val="1"/>
      </c:catAx>
      <c:valAx>
        <c:axId val="5922786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2186368"/>
        <c:crosses val="autoZero"/>
        <c:crossBetween val="between"/>
      </c:valAx>
      <c:catAx>
        <c:axId val="592280192"/>
        <c:scaling>
          <c:orientation val="minMax"/>
        </c:scaling>
        <c:delete val="1"/>
        <c:axPos val="b"/>
        <c:tickLblPos val="none"/>
        <c:crossAx val="592281984"/>
        <c:crosses val="autoZero"/>
        <c:auto val="1"/>
        <c:lblAlgn val="ctr"/>
        <c:lblOffset val="100"/>
      </c:catAx>
      <c:valAx>
        <c:axId val="5922819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2280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36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21" r="0.75000000000001321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48"/>
          <c:y val="7.649479662427715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19E-3"/>
          <c:y val="0.39955316843510946"/>
          <c:w val="0.97258856752705758"/>
          <c:h val="0.448477371224910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592919552"/>
        <c:axId val="592938112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45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1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1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57E-2"/>
                  <c:y val="0.2398994308274708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E-2"/>
                  <c:y val="-0.327906854078908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592939648"/>
        <c:axId val="592949632"/>
      </c:lineChart>
      <c:catAx>
        <c:axId val="5929195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2938112"/>
        <c:crosses val="autoZero"/>
        <c:auto val="1"/>
        <c:lblAlgn val="ctr"/>
        <c:lblOffset val="100"/>
        <c:tickLblSkip val="1"/>
        <c:tickMarkSkip val="1"/>
      </c:catAx>
      <c:valAx>
        <c:axId val="5929381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2919552"/>
        <c:crosses val="autoZero"/>
        <c:crossBetween val="between"/>
      </c:valAx>
      <c:catAx>
        <c:axId val="592939648"/>
        <c:scaling>
          <c:orientation val="minMax"/>
        </c:scaling>
        <c:delete val="1"/>
        <c:axPos val="b"/>
        <c:tickLblPos val="none"/>
        <c:crossAx val="592949632"/>
        <c:crosses val="autoZero"/>
        <c:auto val="1"/>
        <c:lblAlgn val="ctr"/>
        <c:lblOffset val="100"/>
      </c:catAx>
      <c:valAx>
        <c:axId val="5929496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2939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82"/>
          <c:y val="0.154892101677092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39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1807182265482234"/>
          <c:w val="0.97204220081993886"/>
          <c:h val="0.4257940206453782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53697</c:v>
                </c:pt>
                <c:pt idx="1">
                  <c:v>20363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547</c:v>
                </c:pt>
                <c:pt idx="6">
                  <c:v>33334</c:v>
                </c:pt>
              </c:numCache>
            </c:numRef>
          </c:val>
        </c:ser>
        <c:dLbls>
          <c:showVal val="1"/>
        </c:dLbls>
        <c:gapWidth val="30"/>
        <c:overlap val="-10"/>
        <c:axId val="595577472"/>
        <c:axId val="59557964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5285115891125846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74529836834E-2"/>
                  <c:y val="-0.2607173082956468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71E-2"/>
                  <c:y val="-0.124491479381404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798919763466E-2"/>
                  <c:y val="-0.2027425143285661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743591414756E-2"/>
                  <c:y val="-0.1764146198143144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843476949666E-2"/>
                  <c:y val="0.1780345516511942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8E-2"/>
                  <c:y val="-0.3897749516004387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-9.7587892164590889E-3</c:v>
                </c:pt>
                <c:pt idx="1">
                  <c:v>3.0436767615279257E-3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0.21276595744680851</c:v>
                </c:pt>
                <c:pt idx="6">
                  <c:v>-2.3515944399018805E-2</c:v>
                </c:pt>
              </c:numCache>
            </c:numRef>
          </c:val>
        </c:ser>
        <c:dLbls>
          <c:showVal val="1"/>
        </c:dLbls>
        <c:marker val="1"/>
        <c:axId val="595581184"/>
        <c:axId val="595750912"/>
      </c:lineChart>
      <c:catAx>
        <c:axId val="5955774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5579648"/>
        <c:crosses val="autoZero"/>
        <c:auto val="1"/>
        <c:lblAlgn val="ctr"/>
        <c:lblOffset val="100"/>
        <c:tickLblSkip val="1"/>
        <c:tickMarkSkip val="1"/>
      </c:catAx>
      <c:valAx>
        <c:axId val="5955796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5577472"/>
        <c:crosses val="autoZero"/>
        <c:crossBetween val="between"/>
      </c:valAx>
      <c:catAx>
        <c:axId val="595581184"/>
        <c:scaling>
          <c:orientation val="minMax"/>
        </c:scaling>
        <c:delete val="1"/>
        <c:axPos val="b"/>
        <c:tickLblPos val="none"/>
        <c:crossAx val="595750912"/>
        <c:crosses val="autoZero"/>
        <c:auto val="1"/>
        <c:lblAlgn val="ctr"/>
        <c:lblOffset val="100"/>
      </c:catAx>
      <c:valAx>
        <c:axId val="5957509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5581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48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1015760</c:v>
                </c:pt>
                <c:pt idx="1">
                  <c:v>473795</c:v>
                </c:pt>
                <c:pt idx="2">
                  <c:v>59533</c:v>
                </c:pt>
                <c:pt idx="3">
                  <c:v>264580</c:v>
                </c:pt>
                <c:pt idx="4">
                  <c:v>136687</c:v>
                </c:pt>
                <c:pt idx="5">
                  <c:v>12995</c:v>
                </c:pt>
                <c:pt idx="6">
                  <c:v>541965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956809</c:v>
                </c:pt>
                <c:pt idx="1">
                  <c:v>437008</c:v>
                </c:pt>
                <c:pt idx="2">
                  <c:v>51385</c:v>
                </c:pt>
                <c:pt idx="3">
                  <c:v>252986</c:v>
                </c:pt>
                <c:pt idx="4">
                  <c:v>123391</c:v>
                </c:pt>
                <c:pt idx="5">
                  <c:v>9246</c:v>
                </c:pt>
                <c:pt idx="6">
                  <c:v>519801</c:v>
                </c:pt>
              </c:numCache>
            </c:numRef>
          </c:val>
        </c:ser>
        <c:dLbls>
          <c:showVal val="1"/>
        </c:dLbls>
        <c:gapWidth val="30"/>
        <c:overlap val="-10"/>
        <c:axId val="470899712"/>
        <c:axId val="470914176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-0.588866043511712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-0.3313032232717272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04577359652E-2"/>
                  <c:y val="-7.36261397678720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-0.2790299081637664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672E-2"/>
                  <c:y val="-0.1728118912370880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39745245593482E-2"/>
                  <c:y val="0.1895270679522648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-0.399561608852947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6.1612087678941149E-2</c:v>
                </c:pt>
                <c:pt idx="1">
                  <c:v>8.4179236993373124E-2</c:v>
                </c:pt>
                <c:pt idx="2">
                  <c:v>0.15856767539165126</c:v>
                </c:pt>
                <c:pt idx="3">
                  <c:v>4.5828622927750945E-2</c:v>
                </c:pt>
                <c:pt idx="4">
                  <c:v>0.10775502265157103</c:v>
                </c:pt>
                <c:pt idx="5">
                  <c:v>0.40547263681592038</c:v>
                </c:pt>
                <c:pt idx="6">
                  <c:v>4.2639394691429987E-2</c:v>
                </c:pt>
              </c:numCache>
            </c:numRef>
          </c:val>
        </c:ser>
        <c:dLbls>
          <c:showVal val="1"/>
        </c:dLbls>
        <c:marker val="1"/>
        <c:axId val="470915712"/>
        <c:axId val="472576384"/>
      </c:lineChart>
      <c:catAx>
        <c:axId val="4708997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0914176"/>
        <c:crosses val="autoZero"/>
        <c:auto val="1"/>
        <c:lblAlgn val="ctr"/>
        <c:lblOffset val="100"/>
        <c:tickLblSkip val="1"/>
        <c:tickMarkSkip val="1"/>
      </c:catAx>
      <c:valAx>
        <c:axId val="4709141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0899712"/>
        <c:crosses val="autoZero"/>
        <c:crossBetween val="between"/>
      </c:valAx>
      <c:catAx>
        <c:axId val="470915712"/>
        <c:scaling>
          <c:orientation val="minMax"/>
        </c:scaling>
        <c:delete val="1"/>
        <c:axPos val="b"/>
        <c:tickLblPos val="none"/>
        <c:crossAx val="472576384"/>
        <c:crosses val="autoZero"/>
        <c:auto val="1"/>
        <c:lblAlgn val="ctr"/>
        <c:lblOffset val="100"/>
      </c:catAx>
      <c:valAx>
        <c:axId val="472576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09157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45"/>
          <c:y val="0.15891703988747302"/>
          <c:w val="0.66564173713488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76"/>
          <c:y val="7.649479662427726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119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597121280"/>
        <c:axId val="597148032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298E-2"/>
                  <c:y val="7.574502017660254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098E-2"/>
                  <c:y val="4.307436866001199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8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597149568"/>
        <c:axId val="597151104"/>
      </c:lineChart>
      <c:catAx>
        <c:axId val="597121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7148032"/>
        <c:crosses val="autoZero"/>
        <c:auto val="1"/>
        <c:lblAlgn val="ctr"/>
        <c:lblOffset val="100"/>
        <c:tickLblSkip val="1"/>
        <c:tickMarkSkip val="1"/>
      </c:catAx>
      <c:valAx>
        <c:axId val="597148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7121280"/>
        <c:crosses val="autoZero"/>
        <c:crossBetween val="between"/>
      </c:valAx>
      <c:catAx>
        <c:axId val="597149568"/>
        <c:scaling>
          <c:orientation val="minMax"/>
        </c:scaling>
        <c:delete val="1"/>
        <c:axPos val="b"/>
        <c:tickLblPos val="none"/>
        <c:crossAx val="597151104"/>
        <c:crosses val="autoZero"/>
        <c:auto val="1"/>
        <c:lblAlgn val="ctr"/>
        <c:lblOffset val="100"/>
      </c:catAx>
      <c:valAx>
        <c:axId val="5971511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7149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93"/>
          <c:y val="0.1548921016770925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841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27225</c:v>
                </c:pt>
                <c:pt idx="1">
                  <c:v>16442</c:v>
                </c:pt>
                <c:pt idx="2">
                  <c:v>12955</c:v>
                </c:pt>
                <c:pt idx="3">
                  <c:v>3114</c:v>
                </c:pt>
                <c:pt idx="4">
                  <c:v>373</c:v>
                </c:pt>
                <c:pt idx="5">
                  <c:v>10783</c:v>
                </c:pt>
              </c:numCache>
            </c:numRef>
          </c:val>
        </c:ser>
        <c:dLbls>
          <c:showVal val="1"/>
        </c:dLbls>
        <c:gapWidth val="30"/>
        <c:overlap val="-10"/>
        <c:axId val="597341696"/>
        <c:axId val="597343616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86061039893E-2"/>
                  <c:y val="-0.3652462829901364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215E-2"/>
                  <c:y val="-9.35647329798067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42330968961E-2"/>
                  <c:y val="1.933748077408691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587102232113E-2"/>
                  <c:y val="-0.156095284007867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7346912214488E-2"/>
                  <c:y val="0.2006501228162806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428E-2"/>
                  <c:y val="-9.045512594507912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-6.5638200183654724E-2</c:v>
                </c:pt>
                <c:pt idx="1">
                  <c:v>-4.1357499087702225E-3</c:v>
                </c:pt>
                <c:pt idx="2">
                  <c:v>3.3500578927055193E-2</c:v>
                </c:pt>
                <c:pt idx="3">
                  <c:v>-0.16120745022479127</c:v>
                </c:pt>
                <c:pt idx="4">
                  <c:v>0</c:v>
                </c:pt>
                <c:pt idx="5">
                  <c:v>-0.15941760178058054</c:v>
                </c:pt>
              </c:numCache>
            </c:numRef>
          </c:val>
        </c:ser>
        <c:dLbls>
          <c:showVal val="1"/>
        </c:dLbls>
        <c:marker val="1"/>
        <c:axId val="597369984"/>
        <c:axId val="597371520"/>
      </c:lineChart>
      <c:catAx>
        <c:axId val="597341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7343616"/>
        <c:crosses val="autoZero"/>
        <c:auto val="1"/>
        <c:lblAlgn val="ctr"/>
        <c:lblOffset val="100"/>
        <c:tickLblSkip val="1"/>
        <c:tickMarkSkip val="1"/>
      </c:catAx>
      <c:valAx>
        <c:axId val="5973436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7341696"/>
        <c:crosses val="autoZero"/>
        <c:crossBetween val="between"/>
      </c:valAx>
      <c:catAx>
        <c:axId val="597369984"/>
        <c:scaling>
          <c:orientation val="minMax"/>
        </c:scaling>
        <c:delete val="1"/>
        <c:axPos val="b"/>
        <c:tickLblPos val="none"/>
        <c:crossAx val="597371520"/>
        <c:crosses val="autoZero"/>
        <c:auto val="1"/>
        <c:lblAlgn val="ctr"/>
        <c:lblOffset val="100"/>
      </c:catAx>
      <c:valAx>
        <c:axId val="597371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7369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66" r="0.75000000000001366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782"/>
          <c:y val="7.649479662427729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56"/>
          <c:w val="0.99345967849452566"/>
          <c:h val="0.4215024112094487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597631744"/>
        <c:axId val="597633664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3393136463175969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582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8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639E-2"/>
                  <c:y val="-0.144088923810424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52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349E-2"/>
                  <c:y val="-0.214910222552036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63E-2"/>
                  <c:y val="-0.166220371162100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597660032"/>
        <c:axId val="597661568"/>
      </c:lineChart>
      <c:catAx>
        <c:axId val="5976317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7633664"/>
        <c:crosses val="autoZero"/>
        <c:auto val="1"/>
        <c:lblAlgn val="ctr"/>
        <c:lblOffset val="100"/>
        <c:tickLblSkip val="1"/>
        <c:tickMarkSkip val="1"/>
      </c:catAx>
      <c:valAx>
        <c:axId val="5976336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7631744"/>
        <c:crosses val="autoZero"/>
        <c:crossBetween val="between"/>
      </c:valAx>
      <c:catAx>
        <c:axId val="597660032"/>
        <c:scaling>
          <c:orientation val="minMax"/>
        </c:scaling>
        <c:delete val="1"/>
        <c:axPos val="b"/>
        <c:tickLblPos val="none"/>
        <c:crossAx val="597661568"/>
        <c:crosses val="autoZero"/>
        <c:auto val="1"/>
        <c:lblAlgn val="ctr"/>
        <c:lblOffset val="100"/>
      </c:catAx>
      <c:valAx>
        <c:axId val="5976615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76600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788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48"/>
          <c:y val="7.649479662427716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4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98478848"/>
        <c:axId val="598480768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37E-2"/>
                  <c:y val="-0.120188040968584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289E-2"/>
                  <c:y val="0.203366222481939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08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69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225E-2"/>
                  <c:y val="0.24225759478633976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598482304"/>
        <c:axId val="598504576"/>
      </c:lineChart>
      <c:catAx>
        <c:axId val="5984788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8480768"/>
        <c:crosses val="autoZero"/>
        <c:auto val="1"/>
        <c:lblAlgn val="ctr"/>
        <c:lblOffset val="100"/>
        <c:tickLblSkip val="1"/>
        <c:tickMarkSkip val="1"/>
      </c:catAx>
      <c:valAx>
        <c:axId val="598480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478848"/>
        <c:crosses val="autoZero"/>
        <c:crossBetween val="between"/>
      </c:valAx>
      <c:catAx>
        <c:axId val="598482304"/>
        <c:scaling>
          <c:orientation val="minMax"/>
        </c:scaling>
        <c:delete val="1"/>
        <c:axPos val="b"/>
        <c:tickLblPos val="none"/>
        <c:crossAx val="598504576"/>
        <c:crosses val="autoZero"/>
        <c:auto val="1"/>
        <c:lblAlgn val="ctr"/>
        <c:lblOffset val="100"/>
      </c:catAx>
      <c:valAx>
        <c:axId val="5985045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482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693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8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09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2504</c:v>
                </c:pt>
                <c:pt idx="1">
                  <c:v>2504</c:v>
                </c:pt>
                <c:pt idx="2">
                  <c:v>1050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598563840"/>
        <c:axId val="598578304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748747315684E-2"/>
                  <c:y val="-0.2719521284329254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521637274733E-2"/>
                  <c:y val="-0.2762663850692146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96889438407034E-2"/>
                  <c:y val="-0.2838695163104625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914622242493E-2"/>
                  <c:y val="0.2054207509775563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0.1851013521269030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540639031713E-2"/>
                  <c:y val="0.2557798642516628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8972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-0.222444089456869</c:v>
                </c:pt>
                <c:pt idx="1">
                  <c:v>-0.222444089456869</c:v>
                </c:pt>
                <c:pt idx="2">
                  <c:v>-0.53047619047619043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598579840"/>
        <c:axId val="598593920"/>
      </c:lineChart>
      <c:catAx>
        <c:axId val="598563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98578304"/>
        <c:crosses val="autoZero"/>
        <c:auto val="1"/>
        <c:lblAlgn val="ctr"/>
        <c:lblOffset val="100"/>
        <c:tickLblSkip val="1"/>
        <c:tickMarkSkip val="1"/>
      </c:catAx>
      <c:valAx>
        <c:axId val="5985783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563840"/>
        <c:crosses val="autoZero"/>
        <c:crossBetween val="between"/>
      </c:valAx>
      <c:catAx>
        <c:axId val="598579840"/>
        <c:scaling>
          <c:orientation val="minMax"/>
        </c:scaling>
        <c:delete val="1"/>
        <c:axPos val="b"/>
        <c:tickLblPos val="none"/>
        <c:crossAx val="598593920"/>
        <c:crosses val="autoZero"/>
        <c:auto val="1"/>
        <c:lblAlgn val="ctr"/>
        <c:lblOffset val="100"/>
      </c:catAx>
      <c:valAx>
        <c:axId val="598593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579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6"/>
          <c:y val="0.1439269070957974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586E-2"/>
          <c:y val="0.42357429811069658"/>
          <c:w val="0.95777965770808005"/>
          <c:h val="0.418058661034719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178697</c:v>
                </c:pt>
                <c:pt idx="1">
                  <c:v>86541</c:v>
                </c:pt>
                <c:pt idx="2">
                  <c:v>11676</c:v>
                </c:pt>
                <c:pt idx="3">
                  <c:v>52066</c:v>
                </c:pt>
                <c:pt idx="4">
                  <c:v>19615</c:v>
                </c:pt>
                <c:pt idx="5">
                  <c:v>2185</c:v>
                </c:pt>
                <c:pt idx="6">
                  <c:v>999</c:v>
                </c:pt>
                <c:pt idx="7">
                  <c:v>92156</c:v>
                </c:pt>
              </c:numCache>
            </c:numRef>
          </c:val>
        </c:ser>
        <c:dLbls>
          <c:showVal val="1"/>
        </c:dLbls>
        <c:gapWidth val="30"/>
        <c:overlap val="-10"/>
        <c:axId val="598662144"/>
        <c:axId val="598725760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754E-2"/>
                  <c:y val="-0.4624280128249286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658033448522E-2"/>
                  <c:y val="-0.1128296718012289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57145181232511E-2"/>
                  <c:y val="-1.615359304576725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94019652512E-2"/>
                  <c:y val="-0.1530910676981704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703325307483E-2"/>
                  <c:y val="4.197975253093362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58384850478E-2"/>
                  <c:y val="0.201089965795092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695125919184E-2"/>
                  <c:y val="-0.366442459998623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-2.3833640184222456E-2</c:v>
                </c:pt>
                <c:pt idx="1">
                  <c:v>-4.2754301429380297E-3</c:v>
                </c:pt>
                <c:pt idx="2">
                  <c:v>-2.7834874957177114E-2</c:v>
                </c:pt>
                <c:pt idx="3">
                  <c:v>9.9873237813544354E-3</c:v>
                </c:pt>
                <c:pt idx="4">
                  <c:v>-3.0537853683405558E-2</c:v>
                </c:pt>
                <c:pt idx="5">
                  <c:v>0</c:v>
                </c:pt>
                <c:pt idx="6">
                  <c:v>3.4034034034034037E-2</c:v>
                </c:pt>
                <c:pt idx="7">
                  <c:v>-4.2200182299578975E-2</c:v>
                </c:pt>
              </c:numCache>
            </c:numRef>
          </c:val>
        </c:ser>
        <c:dLbls>
          <c:showVal val="1"/>
        </c:dLbls>
        <c:marker val="1"/>
        <c:axId val="598727296"/>
        <c:axId val="598737280"/>
      </c:lineChart>
      <c:catAx>
        <c:axId val="598662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8725760"/>
        <c:crosses val="autoZero"/>
        <c:auto val="1"/>
        <c:lblAlgn val="ctr"/>
        <c:lblOffset val="100"/>
        <c:tickLblSkip val="1"/>
        <c:tickMarkSkip val="1"/>
      </c:catAx>
      <c:valAx>
        <c:axId val="5987257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8662144"/>
        <c:crosses val="autoZero"/>
        <c:crossBetween val="between"/>
      </c:valAx>
      <c:catAx>
        <c:axId val="598727296"/>
        <c:scaling>
          <c:orientation val="minMax"/>
        </c:scaling>
        <c:delete val="1"/>
        <c:axPos val="b"/>
        <c:tickLblPos val="none"/>
        <c:crossAx val="598737280"/>
        <c:crosses val="autoZero"/>
        <c:auto val="1"/>
        <c:lblAlgn val="ctr"/>
        <c:lblOffset val="100"/>
      </c:catAx>
      <c:valAx>
        <c:axId val="5987372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87272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596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54"/>
          <c:y val="7.6494796624277197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584"/>
          <c:h val="0.439676676733476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599006208"/>
        <c:axId val="599008384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17E-2"/>
                  <c:y val="-0.3982787608753239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71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09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576E-2"/>
                  <c:y val="8.191406305707923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3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22E-2"/>
                  <c:y val="-0.3361122498178661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599009920"/>
        <c:axId val="599126400"/>
      </c:lineChart>
      <c:catAx>
        <c:axId val="599006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599008384"/>
        <c:crosses val="autoZero"/>
        <c:auto val="1"/>
        <c:lblAlgn val="ctr"/>
        <c:lblOffset val="100"/>
        <c:tickLblSkip val="1"/>
        <c:tickMarkSkip val="1"/>
      </c:catAx>
      <c:valAx>
        <c:axId val="59900838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99006208"/>
        <c:crosses val="autoZero"/>
        <c:crossBetween val="between"/>
      </c:valAx>
      <c:catAx>
        <c:axId val="599009920"/>
        <c:scaling>
          <c:orientation val="minMax"/>
        </c:scaling>
        <c:delete val="1"/>
        <c:axPos val="b"/>
        <c:tickLblPos val="none"/>
        <c:crossAx val="599126400"/>
        <c:crosses val="autoZero"/>
        <c:auto val="1"/>
        <c:lblAlgn val="ctr"/>
        <c:lblOffset val="100"/>
      </c:catAx>
      <c:valAx>
        <c:axId val="5991264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99009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86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86"/>
          <c:w val="0.61919715434631695"/>
          <c:h val="0.782945736434120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46E-3"/>
                  <c:y val="-0.1765957338927882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24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597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39945E-4"/>
                  <c:y val="3.085027162302436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0.47533075416726367</c:v>
                </c:pt>
                <c:pt idx="1">
                  <c:v>7.2726114852493987E-2</c:v>
                </c:pt>
                <c:pt idx="2">
                  <c:v>0.34546496632755408</c:v>
                </c:pt>
                <c:pt idx="3">
                  <c:v>9.7403321074334109E-2</c:v>
                </c:pt>
                <c:pt idx="4">
                  <c:v>9.0748435783541102E-3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373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0.61220010595625518</c:v>
                </c:pt>
                <c:pt idx="1">
                  <c:v>4.694240520699311E-2</c:v>
                </c:pt>
                <c:pt idx="2">
                  <c:v>0.20464693862105501</c:v>
                </c:pt>
                <c:pt idx="3">
                  <c:v>0.12644743812911527</c:v>
                </c:pt>
                <c:pt idx="4">
                  <c:v>9.7631120865813974E-3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3781919912038043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1E-4"/>
                  <c:y val="-0.1765957394860554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0.35631732054406795</c:v>
                </c:pt>
                <c:pt idx="1">
                  <c:v>0.52633854862803675</c:v>
                </c:pt>
                <c:pt idx="2">
                  <c:v>0.10268102838273449</c:v>
                </c:pt>
                <c:pt idx="3">
                  <c:v>1.4663102445160782E-2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39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493926</c:v>
                </c:pt>
                <c:pt idx="1">
                  <c:v>362994</c:v>
                </c:pt>
                <c:pt idx="2">
                  <c:v>304186</c:v>
                </c:pt>
                <c:pt idx="3">
                  <c:v>49568</c:v>
                </c:pt>
                <c:pt idx="4">
                  <c:v>9240</c:v>
                </c:pt>
                <c:pt idx="5">
                  <c:v>130932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487133</c:v>
                </c:pt>
                <c:pt idx="1">
                  <c:v>335645</c:v>
                </c:pt>
                <c:pt idx="2">
                  <c:v>279815</c:v>
                </c:pt>
                <c:pt idx="3">
                  <c:v>49292</c:v>
                </c:pt>
                <c:pt idx="4">
                  <c:v>6538</c:v>
                </c:pt>
                <c:pt idx="5">
                  <c:v>151488</c:v>
                </c:pt>
              </c:numCache>
            </c:numRef>
          </c:val>
        </c:ser>
        <c:dLbls>
          <c:showVal val="1"/>
        </c:dLbls>
        <c:gapWidth val="30"/>
        <c:overlap val="-10"/>
        <c:axId val="472689280"/>
        <c:axId val="472716032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46828392292959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9937979623697793E-2"/>
                  <c:y val="-0.314671206639710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07913783475558E-2"/>
                  <c:y val="-0.273210339352071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83449488008E-2"/>
                  <c:y val="-0.1168677460016042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8361961502085E-2"/>
                  <c:y val="0.20140815558138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5523042354802E-2"/>
                  <c:y val="-0.3011174226922258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1.3944856948718318E-2</c:v>
                </c:pt>
                <c:pt idx="1">
                  <c:v>8.1481922864931694E-2</c:v>
                </c:pt>
                <c:pt idx="2">
                  <c:v>8.7096831835319771E-2</c:v>
                </c:pt>
                <c:pt idx="3">
                  <c:v>5.5992858881765807E-3</c:v>
                </c:pt>
                <c:pt idx="4">
                  <c:v>0.41327623126338331</c:v>
                </c:pt>
                <c:pt idx="5">
                  <c:v>-0.13569391634980987</c:v>
                </c:pt>
              </c:numCache>
            </c:numRef>
          </c:val>
        </c:ser>
        <c:dLbls>
          <c:showVal val="1"/>
        </c:dLbls>
        <c:marker val="1"/>
        <c:axId val="472717568"/>
        <c:axId val="472739840"/>
      </c:lineChart>
      <c:catAx>
        <c:axId val="472689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2716032"/>
        <c:crosses val="autoZero"/>
        <c:auto val="1"/>
        <c:lblAlgn val="ctr"/>
        <c:lblOffset val="100"/>
        <c:tickLblSkip val="1"/>
        <c:tickMarkSkip val="1"/>
      </c:catAx>
      <c:valAx>
        <c:axId val="4727160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2689280"/>
        <c:crosses val="autoZero"/>
        <c:crossBetween val="between"/>
      </c:valAx>
      <c:catAx>
        <c:axId val="472717568"/>
        <c:scaling>
          <c:orientation val="minMax"/>
        </c:scaling>
        <c:delete val="1"/>
        <c:axPos val="b"/>
        <c:tickLblPos val="none"/>
        <c:crossAx val="472739840"/>
        <c:crosses val="autoZero"/>
        <c:auto val="1"/>
        <c:lblAlgn val="ctr"/>
        <c:lblOffset val="100"/>
      </c:catAx>
      <c:valAx>
        <c:axId val="472739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2717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86"/>
          <c:y val="0.15891703988747302"/>
          <c:w val="0.67431790249968271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92"/>
          <c:w val="0.61919715434631695"/>
          <c:h val="0.78294573643412047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2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0.25321006676938879</c:v>
                </c:pt>
                <c:pt idx="1">
                  <c:v>0.29789419619928093</c:v>
                </c:pt>
                <c:pt idx="2">
                  <c:v>0.34617360041088857</c:v>
                </c:pt>
                <c:pt idx="3">
                  <c:v>0.1027221366204417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597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094"/>
          <c:w val="0.61919715434631695"/>
          <c:h val="0.78294573643412047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2011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55E-3"/>
                  <c:y val="-0.1765957338927883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3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36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1E-4"/>
                  <c:y val="3.085027162302439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32" r="0.75000000000001332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671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416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102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2011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29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075E-4"/>
                  <c:y val="3.085027162302440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2011</c:v>
            </c:pt>
          </c:strCache>
        </c:strRef>
      </c:tx>
      <c:layout>
        <c:manualLayout>
          <c:xMode val="edge"/>
          <c:yMode val="edge"/>
          <c:x val="0.40071452114997608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02"/>
          <c:w val="0.61919715434631695"/>
          <c:h val="0.782945736434121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56E-4"/>
                  <c:y val="-0.1765957394860555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12E-3"/>
                  <c:y val="6.921709294234539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0.50600786525871655</c:v>
                </c:pt>
                <c:pt idx="1">
                  <c:v>6.5071830679095152E-2</c:v>
                </c:pt>
                <c:pt idx="2">
                  <c:v>0.30145954436533323</c:v>
                </c:pt>
                <c:pt idx="3">
                  <c:v>0.10901294442724636</c:v>
                </c:pt>
                <c:pt idx="4">
                  <c:v>1.2525940448755431E-2</c:v>
                </c:pt>
                <c:pt idx="5">
                  <c:v>5.9218748208532549E-3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54" r="0.75000000000001354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2011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2011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64E-4"/>
                  <c:y val="-0.1765957394860555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44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agosto 2011</c:v>
            </c:pt>
          </c:strCache>
        </c:strRef>
      </c:tx>
      <c:layout>
        <c:manualLayout>
          <c:xMode val="edge"/>
          <c:yMode val="edge"/>
          <c:x val="0.42716219158051288"/>
          <c:y val="8.9101060300691079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AUTORIZADAS* SEGÚN TIPOLOGÍA DEL ESTABLECIMIENTO.
Municipios e Isla 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134215</c:v>
                </c:pt>
                <c:pt idx="1">
                  <c:v>82210</c:v>
                </c:pt>
                <c:pt idx="2">
                  <c:v>50644</c:v>
                </c:pt>
                <c:pt idx="3">
                  <c:v>541</c:v>
                </c:pt>
                <c:pt idx="4">
                  <c:v>820</c:v>
                </c:pt>
              </c:numCache>
            </c:numRef>
          </c:val>
        </c:ser>
        <c:dLbls>
          <c:showVal val="1"/>
        </c:dLbls>
        <c:gapWidth val="90"/>
        <c:overlap val="-30"/>
        <c:axId val="572693504"/>
        <c:axId val="574411904"/>
      </c:barChart>
      <c:catAx>
        <c:axId val="5726935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68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74411904"/>
        <c:crosses val="autoZero"/>
        <c:auto val="1"/>
        <c:lblAlgn val="ctr"/>
        <c:lblOffset val="100"/>
        <c:tickLblSkip val="1"/>
        <c:tickMarkSkip val="1"/>
      </c:catAx>
      <c:valAx>
        <c:axId val="57441190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572693504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01"/>
          <c:w val="0.88571501256815177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73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5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27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0.71526933981368979</c:v>
                </c:pt>
                <c:pt idx="1">
                  <c:v>0.28396324955767305</c:v>
                </c:pt>
                <c:pt idx="2">
                  <c:v>4.6897316194495958E-4</c:v>
                </c:pt>
                <c:pt idx="3">
                  <c:v>2.98437466692247E-4</c:v>
                </c:pt>
              </c:numCache>
            </c:numRef>
          </c:val>
        </c:ser>
        <c:dLbls>
          <c:showVal val="1"/>
        </c:dLbls>
        <c:gapWidth val="90"/>
        <c:overlap val="-30"/>
        <c:axId val="599566208"/>
        <c:axId val="599576576"/>
      </c:barChart>
      <c:catAx>
        <c:axId val="5995662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63E-3"/>
              <c:y val="0.931272560002149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99576576"/>
        <c:crosses val="autoZero"/>
        <c:auto val="1"/>
        <c:lblAlgn val="ctr"/>
        <c:lblOffset val="100"/>
        <c:tickLblSkip val="1"/>
        <c:tickMarkSkip val="1"/>
      </c:catAx>
      <c:valAx>
        <c:axId val="599576576"/>
        <c:scaling>
          <c:orientation val="minMax"/>
        </c:scaling>
        <c:delete val="1"/>
        <c:axPos val="l"/>
        <c:numFmt formatCode="0.0%" sourceLinked="1"/>
        <c:tickLblPos val="none"/>
        <c:crossAx val="599566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747"/>
          <c:y val="0.25068785906405688"/>
          <c:w val="0.33109278987186908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353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222"/>
          <c:h val="0.46487222839476644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0.41880839642468287</c:v>
                </c:pt>
                <c:pt idx="1">
                  <c:v>0.58068518471627883</c:v>
                </c:pt>
                <c:pt idx="2">
                  <c:v>0</c:v>
                </c:pt>
                <c:pt idx="3">
                  <c:v>5.0641885903831055E-4</c:v>
                </c:pt>
              </c:numCache>
            </c:numRef>
          </c:val>
        </c:ser>
        <c:dLbls>
          <c:showVal val="1"/>
        </c:dLbls>
        <c:gapWidth val="90"/>
        <c:overlap val="-30"/>
        <c:axId val="599720704"/>
        <c:axId val="599722624"/>
      </c:barChart>
      <c:catAx>
        <c:axId val="5997207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99722624"/>
        <c:crosses val="autoZero"/>
        <c:auto val="1"/>
        <c:lblAlgn val="ctr"/>
        <c:lblOffset val="100"/>
        <c:tickLblSkip val="1"/>
        <c:tickMarkSkip val="1"/>
      </c:catAx>
      <c:valAx>
        <c:axId val="599722624"/>
        <c:scaling>
          <c:orientation val="minMax"/>
        </c:scaling>
        <c:delete val="1"/>
        <c:axPos val="l"/>
        <c:numFmt formatCode="0.0%" sourceLinked="1"/>
        <c:tickLblPos val="none"/>
        <c:crossAx val="599720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08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479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101657</c:v>
                </c:pt>
                <c:pt idx="1">
                  <c:v>101657</c:v>
                </c:pt>
                <c:pt idx="2">
                  <c:v>30513</c:v>
                </c:pt>
                <c:pt idx="3">
                  <c:v>30878</c:v>
                </c:pt>
                <c:pt idx="4">
                  <c:v>34390</c:v>
                </c:pt>
                <c:pt idx="5">
                  <c:v>5876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102605</c:v>
                </c:pt>
                <c:pt idx="1">
                  <c:v>102605</c:v>
                </c:pt>
                <c:pt idx="2">
                  <c:v>34131</c:v>
                </c:pt>
                <c:pt idx="3">
                  <c:v>30355</c:v>
                </c:pt>
                <c:pt idx="4">
                  <c:v>32766</c:v>
                </c:pt>
                <c:pt idx="5">
                  <c:v>5353</c:v>
                </c:pt>
              </c:numCache>
            </c:numRef>
          </c:val>
        </c:ser>
        <c:dLbls>
          <c:showVal val="1"/>
        </c:dLbls>
        <c:gapWidth val="30"/>
        <c:overlap val="-10"/>
        <c:axId val="472766720"/>
        <c:axId val="47314982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8435512532575E-2"/>
                  <c:y val="-0.3851238397695090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-0.3853576047276834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70150208835999E-2"/>
                  <c:y val="-0.260736326878059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-8.360371273757093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48E-2"/>
                  <c:y val="-6.054610637287802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1229990014241983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29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-9.2393158228156521E-3</c:v>
                </c:pt>
                <c:pt idx="1">
                  <c:v>-9.2393158228156521E-3</c:v>
                </c:pt>
                <c:pt idx="2">
                  <c:v>-0.10600334007207524</c:v>
                </c:pt>
                <c:pt idx="3">
                  <c:v>1.7229451490693461E-2</c:v>
                </c:pt>
                <c:pt idx="4">
                  <c:v>4.9563571995361044E-2</c:v>
                </c:pt>
                <c:pt idx="5">
                  <c:v>9.7702223052493931E-2</c:v>
                </c:pt>
              </c:numCache>
            </c:numRef>
          </c:val>
        </c:ser>
        <c:dLbls>
          <c:showVal val="1"/>
        </c:dLbls>
        <c:marker val="1"/>
        <c:axId val="473151360"/>
        <c:axId val="473152896"/>
      </c:lineChart>
      <c:catAx>
        <c:axId val="4727667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12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3149824"/>
        <c:crosses val="autoZero"/>
        <c:auto val="1"/>
        <c:lblAlgn val="ctr"/>
        <c:lblOffset val="100"/>
        <c:tickLblSkip val="1"/>
        <c:tickMarkSkip val="1"/>
      </c:catAx>
      <c:valAx>
        <c:axId val="4731498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2766720"/>
        <c:crosses val="autoZero"/>
        <c:crossBetween val="between"/>
      </c:valAx>
      <c:catAx>
        <c:axId val="473151360"/>
        <c:scaling>
          <c:orientation val="minMax"/>
        </c:scaling>
        <c:delete val="1"/>
        <c:axPos val="b"/>
        <c:tickLblPos val="none"/>
        <c:crossAx val="473152896"/>
        <c:crosses val="autoZero"/>
        <c:auto val="1"/>
        <c:lblAlgn val="ctr"/>
        <c:lblOffset val="100"/>
      </c:catAx>
      <c:valAx>
        <c:axId val="4731528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3151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43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376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143"/>
          <c:w val="0.88571501256815222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0.70493730407523514</c:v>
                </c:pt>
                <c:pt idx="1">
                  <c:v>0.29506269592476492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603404928"/>
        <c:axId val="603443968"/>
      </c:barChart>
      <c:catAx>
        <c:axId val="6034049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3443968"/>
        <c:crosses val="autoZero"/>
        <c:auto val="1"/>
        <c:lblAlgn val="ctr"/>
        <c:lblOffset val="100"/>
        <c:tickLblSkip val="1"/>
        <c:tickMarkSkip val="1"/>
      </c:catAx>
      <c:valAx>
        <c:axId val="603443968"/>
        <c:scaling>
          <c:orientation val="minMax"/>
        </c:scaling>
        <c:delete val="1"/>
        <c:axPos val="l"/>
        <c:numFmt formatCode="0.0%" sourceLinked="1"/>
        <c:tickLblPos val="none"/>
        <c:crossAx val="603404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376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143"/>
          <c:w val="0.88571501256815222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agosto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09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3988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406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0.99499821364773133</c:v>
                </c:pt>
                <c:pt idx="1">
                  <c:v>2.1436227224008574E-3</c:v>
                </c:pt>
                <c:pt idx="2">
                  <c:v>2.8581636298678098E-3</c:v>
                </c:pt>
              </c:numCache>
            </c:numRef>
          </c:val>
        </c:ser>
        <c:dLbls>
          <c:showVal val="1"/>
        </c:dLbls>
        <c:gapWidth val="90"/>
        <c:overlap val="-30"/>
        <c:axId val="604390144"/>
        <c:axId val="604392064"/>
      </c:barChart>
      <c:catAx>
        <c:axId val="604390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71E-3"/>
              <c:y val="0.931272560002149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4392064"/>
        <c:crosses val="autoZero"/>
        <c:auto val="1"/>
        <c:lblAlgn val="ctr"/>
        <c:lblOffset val="100"/>
        <c:tickLblSkip val="1"/>
        <c:tickMarkSkip val="1"/>
      </c:catAx>
      <c:valAx>
        <c:axId val="604392064"/>
        <c:scaling>
          <c:orientation val="minMax"/>
        </c:scaling>
        <c:delete val="1"/>
        <c:axPos val="l"/>
        <c:numFmt formatCode="0.0%" sourceLinked="1"/>
        <c:tickLblPos val="none"/>
        <c:crossAx val="604390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05"/>
          <c:y val="0.25994662142430736"/>
          <c:w val="0.33109278987186935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53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3451454</c:v>
                </c:pt>
                <c:pt idx="1">
                  <c:v>2133365</c:v>
                </c:pt>
                <c:pt idx="2">
                  <c:v>273547</c:v>
                </c:pt>
                <c:pt idx="3">
                  <c:v>1338596</c:v>
                </c:pt>
                <c:pt idx="4">
                  <c:v>417743</c:v>
                </c:pt>
                <c:pt idx="5">
                  <c:v>78345</c:v>
                </c:pt>
                <c:pt idx="6">
                  <c:v>25134</c:v>
                </c:pt>
                <c:pt idx="7">
                  <c:v>1318089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3231391</c:v>
                </c:pt>
                <c:pt idx="1">
                  <c:v>1961134</c:v>
                </c:pt>
                <c:pt idx="2">
                  <c:v>251926</c:v>
                </c:pt>
                <c:pt idx="3">
                  <c:v>1222330</c:v>
                </c:pt>
                <c:pt idx="4">
                  <c:v>398950</c:v>
                </c:pt>
                <c:pt idx="5">
                  <c:v>65688</c:v>
                </c:pt>
                <c:pt idx="6">
                  <c:v>22240</c:v>
                </c:pt>
                <c:pt idx="7">
                  <c:v>1270257</c:v>
                </c:pt>
              </c:numCache>
            </c:numRef>
          </c:val>
        </c:ser>
        <c:dLbls>
          <c:showVal val="1"/>
        </c:dLbls>
        <c:gapWidth val="30"/>
        <c:overlap val="-10"/>
        <c:axId val="473205376"/>
        <c:axId val="473211648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-0.5389703210175651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-0.347935894707548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-0.1027321688739011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0.2540818832157414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35452925697021E-2"/>
                  <c:y val="-0.201918247745019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0.131315009740206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5330466639751E-2"/>
                  <c:y val="2.475158380670191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78E-2"/>
                  <c:y val="-0.3400942917478350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6.810163177405637E-2</c:v>
                </c:pt>
                <c:pt idx="1">
                  <c:v>8.7822147798161776E-2</c:v>
                </c:pt>
                <c:pt idx="2">
                  <c:v>8.5822820987115245E-2</c:v>
                </c:pt>
                <c:pt idx="3">
                  <c:v>9.5118339564602028E-2</c:v>
                </c:pt>
                <c:pt idx="4">
                  <c:v>4.7106153653339922E-2</c:v>
                </c:pt>
                <c:pt idx="5">
                  <c:v>0.19268359517720124</c:v>
                </c:pt>
                <c:pt idx="6">
                  <c:v>0.13012589928057561</c:v>
                </c:pt>
                <c:pt idx="7">
                  <c:v>3.765537210186598E-2</c:v>
                </c:pt>
              </c:numCache>
            </c:numRef>
          </c:val>
        </c:ser>
        <c:dLbls>
          <c:showVal val="1"/>
        </c:dLbls>
        <c:marker val="1"/>
        <c:axId val="473213184"/>
        <c:axId val="473239552"/>
      </c:lineChart>
      <c:catAx>
        <c:axId val="4732053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29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73211648"/>
        <c:crosses val="autoZero"/>
        <c:auto val="1"/>
        <c:lblAlgn val="ctr"/>
        <c:lblOffset val="100"/>
        <c:tickLblSkip val="1"/>
        <c:tickMarkSkip val="1"/>
      </c:catAx>
      <c:valAx>
        <c:axId val="4732116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73205376"/>
        <c:crosses val="autoZero"/>
        <c:crossBetween val="between"/>
      </c:valAx>
      <c:catAx>
        <c:axId val="473213184"/>
        <c:scaling>
          <c:orientation val="minMax"/>
        </c:scaling>
        <c:delete val="1"/>
        <c:axPos val="b"/>
        <c:tickLblPos val="none"/>
        <c:crossAx val="473239552"/>
        <c:crosses val="autoZero"/>
        <c:auto val="1"/>
        <c:lblAlgn val="ctr"/>
        <c:lblOffset val="100"/>
      </c:catAx>
      <c:valAx>
        <c:axId val="4732395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732131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94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12E-2"/>
          <c:y val="0.21294578608296164"/>
          <c:w val="0.934580860866997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26958432</c:v>
                </c:pt>
                <c:pt idx="1">
                  <c:v>15762799</c:v>
                </c:pt>
                <c:pt idx="2">
                  <c:v>11195633</c:v>
                </c:pt>
                <c:pt idx="3">
                  <c:v>10237615</c:v>
                </c:pt>
                <c:pt idx="4">
                  <c:v>6615068</c:v>
                </c:pt>
                <c:pt idx="5">
                  <c:v>3622547</c:v>
                </c:pt>
                <c:pt idx="6">
                  <c:v>8594121</c:v>
                </c:pt>
                <c:pt idx="7">
                  <c:v>3959760</c:v>
                </c:pt>
                <c:pt idx="8">
                  <c:v>4634361</c:v>
                </c:pt>
                <c:pt idx="9">
                  <c:v>3664171</c:v>
                </c:pt>
                <c:pt idx="10">
                  <c:v>2637905</c:v>
                </c:pt>
                <c:pt idx="11">
                  <c:v>1026266</c:v>
                </c:pt>
                <c:pt idx="12">
                  <c:v>218902</c:v>
                </c:pt>
                <c:pt idx="13">
                  <c:v>218902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599394560"/>
        <c:axId val="599554304"/>
      </c:barChart>
      <c:catAx>
        <c:axId val="5993945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39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99554304"/>
        <c:crosses val="autoZero"/>
        <c:auto val="1"/>
        <c:lblAlgn val="ctr"/>
        <c:lblOffset val="100"/>
        <c:tickLblSkip val="1"/>
        <c:tickMarkSkip val="1"/>
      </c:catAx>
      <c:valAx>
        <c:axId val="599554304"/>
        <c:scaling>
          <c:orientation val="minMax"/>
        </c:scaling>
        <c:delete val="1"/>
        <c:axPos val="l"/>
        <c:numFmt formatCode="#,##0_)" sourceLinked="1"/>
        <c:tickLblPos val="none"/>
        <c:crossAx val="599394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1" r="0.750000000000013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5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10237615</c:v>
                </c:pt>
                <c:pt idx="1">
                  <c:v>6615068</c:v>
                </c:pt>
                <c:pt idx="2">
                  <c:v>882726</c:v>
                </c:pt>
                <c:pt idx="3">
                  <c:v>4529829</c:v>
                </c:pt>
                <c:pt idx="4">
                  <c:v>1122333</c:v>
                </c:pt>
                <c:pt idx="5">
                  <c:v>80180</c:v>
                </c:pt>
                <c:pt idx="6">
                  <c:v>3622547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9087590</c:v>
                </c:pt>
                <c:pt idx="1">
                  <c:v>5728825</c:v>
                </c:pt>
                <c:pt idx="2">
                  <c:v>743684</c:v>
                </c:pt>
                <c:pt idx="3">
                  <c:v>3967505</c:v>
                </c:pt>
                <c:pt idx="4">
                  <c:v>937505</c:v>
                </c:pt>
                <c:pt idx="5">
                  <c:v>80131</c:v>
                </c:pt>
                <c:pt idx="6">
                  <c:v>3358765</c:v>
                </c:pt>
              </c:numCache>
            </c:numRef>
          </c:val>
        </c:ser>
        <c:dLbls>
          <c:showVal val="1"/>
        </c:dLbls>
        <c:gapWidth val="30"/>
        <c:overlap val="-10"/>
        <c:axId val="484731904"/>
        <c:axId val="48475865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449224473867857E-2"/>
                  <c:y val="-0.443335897981567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45E-2"/>
                  <c:y val="-0.2356694550395337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21800674086077E-2"/>
                  <c:y val="5.111398497225276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-0.1709221274575605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647441265330893E-2"/>
                  <c:y val="5.587833745314060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6769043649351723E-2"/>
                  <c:y val="-0.2179573395321430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474809734175E-2"/>
                  <c:y val="-0.2540311359208997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699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0.1265489530227486</c:v>
                </c:pt>
                <c:pt idx="1">
                  <c:v>0.15469891295335431</c:v>
                </c:pt>
                <c:pt idx="2">
                  <c:v>0.18696381796569511</c:v>
                </c:pt>
                <c:pt idx="3">
                  <c:v>0.14173239857290665</c:v>
                </c:pt>
                <c:pt idx="4">
                  <c:v>0.19714881520631891</c:v>
                </c:pt>
                <c:pt idx="5">
                  <c:v>6.1149867092635812E-4</c:v>
                </c:pt>
                <c:pt idx="6">
                  <c:v>7.8535414058441125E-2</c:v>
                </c:pt>
              </c:numCache>
            </c:numRef>
          </c:val>
        </c:ser>
        <c:dLbls>
          <c:showVal val="1"/>
        </c:dLbls>
        <c:marker val="1"/>
        <c:axId val="484760192"/>
        <c:axId val="487211392"/>
      </c:lineChart>
      <c:catAx>
        <c:axId val="4847319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56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84758656"/>
        <c:crosses val="autoZero"/>
        <c:auto val="1"/>
        <c:lblAlgn val="ctr"/>
        <c:lblOffset val="100"/>
        <c:tickLblSkip val="1"/>
        <c:tickMarkSkip val="1"/>
      </c:catAx>
      <c:valAx>
        <c:axId val="4847586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84731904"/>
        <c:crosses val="autoZero"/>
        <c:crossBetween val="between"/>
      </c:valAx>
      <c:catAx>
        <c:axId val="484760192"/>
        <c:scaling>
          <c:orientation val="minMax"/>
        </c:scaling>
        <c:delete val="1"/>
        <c:axPos val="b"/>
        <c:tickLblPos val="none"/>
        <c:crossAx val="487211392"/>
        <c:crosses val="autoZero"/>
        <c:auto val="1"/>
        <c:lblAlgn val="ctr"/>
        <c:lblOffset val="100"/>
      </c:catAx>
      <c:valAx>
        <c:axId val="4872113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847601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02"/>
          <c:w val="0.6399886967986344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32" r="0.75000000000001332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4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875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acumulado agosto 2011 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8594121</c:v>
                </c:pt>
                <c:pt idx="1">
                  <c:v>3959760</c:v>
                </c:pt>
                <c:pt idx="2">
                  <c:v>461240</c:v>
                </c:pt>
                <c:pt idx="3">
                  <c:v>2356668</c:v>
                </c:pt>
                <c:pt idx="4">
                  <c:v>1072666</c:v>
                </c:pt>
                <c:pt idx="5">
                  <c:v>69186</c:v>
                </c:pt>
                <c:pt idx="6">
                  <c:v>4634361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acumulado agosto 2010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7641350</c:v>
                </c:pt>
                <c:pt idx="1">
                  <c:v>3390064</c:v>
                </c:pt>
                <c:pt idx="2">
                  <c:v>405667</c:v>
                </c:pt>
                <c:pt idx="3">
                  <c:v>1982773</c:v>
                </c:pt>
                <c:pt idx="4">
                  <c:v>940801</c:v>
                </c:pt>
                <c:pt idx="5">
                  <c:v>60823</c:v>
                </c:pt>
                <c:pt idx="6">
                  <c:v>4251286</c:v>
                </c:pt>
              </c:numCache>
            </c:numRef>
          </c:val>
        </c:ser>
        <c:dLbls>
          <c:showVal val="1"/>
        </c:dLbls>
        <c:gapWidth val="30"/>
        <c:overlap val="-10"/>
        <c:axId val="487259520"/>
        <c:axId val="527078912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07713457371E-2"/>
                  <c:y val="-0.3643338189794882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5264567761E-2"/>
                  <c:y val="-6.519095715946109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067293093924E-2"/>
                  <c:y val="5.111398497225272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37295714425E-2"/>
                  <c:y val="5.36104244765662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95164530741103E-2"/>
                  <c:y val="1.8242833990865486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734542096659471E-2"/>
                  <c:y val="8.973464075826288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118297415675658E-2"/>
                  <c:y val="-0.2831371650269288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0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0.1246862138234736</c:v>
                </c:pt>
                <c:pt idx="1">
                  <c:v>0.16804874480245802</c:v>
                </c:pt>
                <c:pt idx="2">
                  <c:v>0.13699167050807681</c:v>
                </c:pt>
                <c:pt idx="3">
                  <c:v>0.18857176287956312</c:v>
                </c:pt>
                <c:pt idx="4">
                  <c:v>0.14016247856879405</c:v>
                </c:pt>
                <c:pt idx="5">
                  <c:v>0.13749732831330252</c:v>
                </c:pt>
                <c:pt idx="6">
                  <c:v>9.0108028488320946E-2</c:v>
                </c:pt>
              </c:numCache>
            </c:numRef>
          </c:val>
        </c:ser>
        <c:dLbls>
          <c:showVal val="1"/>
        </c:dLbls>
        <c:marker val="1"/>
        <c:axId val="527080448"/>
        <c:axId val="543888128"/>
      </c:lineChart>
      <c:catAx>
        <c:axId val="4872595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527078912"/>
        <c:crosses val="autoZero"/>
        <c:auto val="1"/>
        <c:lblAlgn val="ctr"/>
        <c:lblOffset val="100"/>
        <c:tickLblSkip val="1"/>
        <c:tickMarkSkip val="1"/>
      </c:catAx>
      <c:valAx>
        <c:axId val="5270789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87259520"/>
        <c:crosses val="autoZero"/>
        <c:crossBetween val="between"/>
      </c:valAx>
      <c:catAx>
        <c:axId val="527080448"/>
        <c:scaling>
          <c:orientation val="minMax"/>
        </c:scaling>
        <c:delete val="1"/>
        <c:axPos val="b"/>
        <c:tickLblPos val="none"/>
        <c:crossAx val="543888128"/>
        <c:crosses val="autoZero"/>
        <c:auto val="1"/>
        <c:lblAlgn val="ctr"/>
        <c:lblOffset val="100"/>
      </c:catAx>
      <c:valAx>
        <c:axId val="5438881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527080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31"/>
          <c:y val="0.1589170398874732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54" r="0.7500000000000135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16</xdr:row>
      <xdr:rowOff>9525</xdr:rowOff>
    </xdr:from>
    <xdr:to>
      <xdr:col>15</xdr:col>
      <xdr:colOff>314325</xdr:colOff>
      <xdr:row>17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29</xdr:row>
      <xdr:rowOff>66675</xdr:rowOff>
    </xdr:from>
    <xdr:to>
      <xdr:col>4</xdr:col>
      <xdr:colOff>361950</xdr:colOff>
      <xdr:row>31</xdr:row>
      <xdr:rowOff>104775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16</xdr:row>
      <xdr:rowOff>85725</xdr:rowOff>
    </xdr:from>
    <xdr:to>
      <xdr:col>12</xdr:col>
      <xdr:colOff>590550</xdr:colOff>
      <xdr:row>18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28575</xdr:colOff>
      <xdr:row>29</xdr:row>
      <xdr:rowOff>76200</xdr:rowOff>
    </xdr:from>
    <xdr:to>
      <xdr:col>4</xdr:col>
      <xdr:colOff>390525</xdr:colOff>
      <xdr:row>31</xdr:row>
      <xdr:rowOff>114300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4152900" y="6248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29</xdr:row>
      <xdr:rowOff>123825</xdr:rowOff>
    </xdr:from>
    <xdr:to>
      <xdr:col>6</xdr:col>
      <xdr:colOff>466725</xdr:colOff>
      <xdr:row>32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32</xdr:row>
      <xdr:rowOff>228600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17</xdr:row>
      <xdr:rowOff>19050</xdr:rowOff>
    </xdr:from>
    <xdr:to>
      <xdr:col>16</xdr:col>
      <xdr:colOff>381000</xdr:colOff>
      <xdr:row>18</xdr:row>
      <xdr:rowOff>133350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28575</xdr:colOff>
      <xdr:row>29</xdr:row>
      <xdr:rowOff>38100</xdr:rowOff>
    </xdr:from>
    <xdr:to>
      <xdr:col>6</xdr:col>
      <xdr:colOff>390525</xdr:colOff>
      <xdr:row>31</xdr:row>
      <xdr:rowOff>76200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705475" y="6210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 xml:space="preserve">acumulado AGOSTO 2011 </v>
          </cell>
        </row>
        <row r="8">
          <cell r="E8">
            <v>3451454</v>
          </cell>
        </row>
        <row r="9">
          <cell r="E9">
            <v>2133365</v>
          </cell>
        </row>
        <row r="10">
          <cell r="E10">
            <v>1318089</v>
          </cell>
        </row>
        <row r="12">
          <cell r="E12">
            <v>1230349</v>
          </cell>
        </row>
        <row r="13">
          <cell r="E13">
            <v>824351</v>
          </cell>
        </row>
        <row r="14">
          <cell r="E14">
            <v>405998</v>
          </cell>
        </row>
        <row r="16">
          <cell r="E16">
            <v>1015760</v>
          </cell>
        </row>
        <row r="17">
          <cell r="E17">
            <v>473795</v>
          </cell>
        </row>
        <row r="18">
          <cell r="E18">
            <v>541965</v>
          </cell>
        </row>
        <row r="20">
          <cell r="E20">
            <v>493926</v>
          </cell>
        </row>
        <row r="21">
          <cell r="E21">
            <v>362994</v>
          </cell>
        </row>
        <row r="22">
          <cell r="E22">
            <v>130932</v>
          </cell>
        </row>
        <row r="24">
          <cell r="E24">
            <v>101657</v>
          </cell>
        </row>
        <row r="25">
          <cell r="E25">
            <v>101657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acumulado AGOSTO 2010</v>
          </cell>
          <cell r="E6" t="str">
            <v xml:space="preserve">acumulado AGOSTO 2011 </v>
          </cell>
          <cell r="G6" t="str">
            <v>var. interanual</v>
          </cell>
          <cell r="J6" t="str">
            <v>acumulado AGOSTO 2010</v>
          </cell>
          <cell r="L6" t="str">
            <v xml:space="preserve">acumulado AGOSTO 2011 </v>
          </cell>
          <cell r="N6" t="str">
            <v>var. interanual</v>
          </cell>
        </row>
        <row r="8">
          <cell r="B8" t="str">
            <v>Total Alojados</v>
          </cell>
          <cell r="C8">
            <v>1143927</v>
          </cell>
          <cell r="E8">
            <v>1230349</v>
          </cell>
          <cell r="G8">
            <v>7.5548527135035709E-2</v>
          </cell>
          <cell r="I8" t="str">
            <v>Total Alojados</v>
          </cell>
          <cell r="J8">
            <v>956809</v>
          </cell>
          <cell r="L8">
            <v>1015760</v>
          </cell>
          <cell r="N8">
            <v>6.1612087678941149E-2</v>
          </cell>
        </row>
        <row r="10">
          <cell r="B10" t="str">
            <v>Hotelera</v>
          </cell>
          <cell r="C10">
            <v>752704</v>
          </cell>
          <cell r="E10">
            <v>824351</v>
          </cell>
          <cell r="G10">
            <v>9.5186155513986903E-2</v>
          </cell>
          <cell r="I10" t="str">
            <v>Hotelera</v>
          </cell>
          <cell r="J10">
            <v>437008</v>
          </cell>
          <cell r="L10">
            <v>473795</v>
          </cell>
          <cell r="N10">
            <v>8.4179236993373124E-2</v>
          </cell>
        </row>
        <row r="11">
          <cell r="B11" t="str">
            <v>5*</v>
          </cell>
          <cell r="C11">
            <v>108595</v>
          </cell>
          <cell r="E11">
            <v>118320</v>
          </cell>
          <cell r="G11">
            <v>8.9552926009484779E-2</v>
          </cell>
          <cell r="I11" t="str">
            <v>5*</v>
          </cell>
          <cell r="J11">
            <v>51385</v>
          </cell>
          <cell r="L11">
            <v>59533</v>
          </cell>
          <cell r="N11">
            <v>0.15856767539165126</v>
          </cell>
        </row>
        <row r="12">
          <cell r="B12" t="str">
            <v>4*</v>
          </cell>
          <cell r="C12">
            <v>515799</v>
          </cell>
          <cell r="E12">
            <v>568075</v>
          </cell>
          <cell r="G12">
            <v>0.10134955670716694</v>
          </cell>
          <cell r="I12" t="str">
            <v>4*</v>
          </cell>
          <cell r="J12">
            <v>252986</v>
          </cell>
          <cell r="L12">
            <v>264580</v>
          </cell>
          <cell r="N12">
            <v>4.5828622927750945E-2</v>
          </cell>
        </row>
        <row r="13">
          <cell r="B13" t="str">
            <v>3*</v>
          </cell>
          <cell r="C13">
            <v>116801</v>
          </cell>
          <cell r="E13">
            <v>127371</v>
          </cell>
          <cell r="G13">
            <v>9.0495800549652824E-2</v>
          </cell>
          <cell r="I13" t="str">
            <v>3*</v>
          </cell>
          <cell r="J13">
            <v>123391</v>
          </cell>
          <cell r="L13">
            <v>136687</v>
          </cell>
          <cell r="N13">
            <v>0.10775502265157103</v>
          </cell>
        </row>
        <row r="14">
          <cell r="B14" t="str">
            <v>1* y 2*</v>
          </cell>
          <cell r="C14">
            <v>11509</v>
          </cell>
          <cell r="E14">
            <v>10585</v>
          </cell>
          <cell r="G14">
            <v>-8.0284994352246064E-2</v>
          </cell>
          <cell r="I14" t="str">
            <v>1* y 2*</v>
          </cell>
          <cell r="J14">
            <v>9246</v>
          </cell>
          <cell r="L14">
            <v>12995</v>
          </cell>
          <cell r="N14">
            <v>0.40547263681592038</v>
          </cell>
        </row>
        <row r="16">
          <cell r="B16" t="str">
            <v>Extrahotelera</v>
          </cell>
          <cell r="C16">
            <v>391223</v>
          </cell>
          <cell r="E16">
            <v>405998</v>
          </cell>
          <cell r="G16">
            <v>3.7766184503467332E-2</v>
          </cell>
          <cell r="I16" t="str">
            <v>Extrahotelera</v>
          </cell>
          <cell r="J16">
            <v>519801</v>
          </cell>
          <cell r="L16">
            <v>541965</v>
          </cell>
          <cell r="N16">
            <v>4.2639394691429987E-2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acumulado AGOSTO 2010</v>
          </cell>
          <cell r="E20" t="str">
            <v xml:space="preserve">acumulado AGOSTO 2011 </v>
          </cell>
          <cell r="G20" t="str">
            <v>var. interanual</v>
          </cell>
          <cell r="J20" t="str">
            <v>acumulado AGOSTO 2010</v>
          </cell>
          <cell r="L20" t="str">
            <v xml:space="preserve">acumulado AGOSTO 2011 </v>
          </cell>
          <cell r="N20" t="str">
            <v>var. interanual</v>
          </cell>
        </row>
        <row r="22">
          <cell r="B22" t="str">
            <v>Total Alojados</v>
          </cell>
          <cell r="C22">
            <v>487133</v>
          </cell>
          <cell r="E22">
            <v>493926</v>
          </cell>
          <cell r="G22">
            <v>1.3944856948718318E-2</v>
          </cell>
          <cell r="I22" t="str">
            <v>Total Alojados</v>
          </cell>
          <cell r="J22">
            <v>102605</v>
          </cell>
          <cell r="L22">
            <v>101657</v>
          </cell>
          <cell r="N22">
            <v>-9.2393158228156521E-3</v>
          </cell>
        </row>
        <row r="24">
          <cell r="B24" t="str">
            <v>Hotelera</v>
          </cell>
          <cell r="C24">
            <v>335645</v>
          </cell>
          <cell r="E24">
            <v>362994</v>
          </cell>
          <cell r="G24">
            <v>8.1481922864931694E-2</v>
          </cell>
          <cell r="I24" t="str">
            <v>Hotelera</v>
          </cell>
          <cell r="J24">
            <v>102605</v>
          </cell>
          <cell r="L24">
            <v>101657</v>
          </cell>
          <cell r="N24">
            <v>-9.2393158228156521E-3</v>
          </cell>
        </row>
        <row r="25">
          <cell r="B25" t="str">
            <v>4* y 5*</v>
          </cell>
          <cell r="C25">
            <v>279815</v>
          </cell>
          <cell r="E25">
            <v>304186</v>
          </cell>
          <cell r="G25">
            <v>8.7096831835319771E-2</v>
          </cell>
          <cell r="I25" t="str">
            <v>4* y 5*</v>
          </cell>
          <cell r="J25">
            <v>34131</v>
          </cell>
          <cell r="L25">
            <v>30513</v>
          </cell>
          <cell r="N25">
            <v>-0.10600334007207524</v>
          </cell>
        </row>
        <row r="26">
          <cell r="B26" t="str">
            <v>3*</v>
          </cell>
          <cell r="C26">
            <v>49292</v>
          </cell>
          <cell r="E26">
            <v>49568</v>
          </cell>
          <cell r="G26">
            <v>5.5992858881765807E-3</v>
          </cell>
          <cell r="I26" t="str">
            <v>3*</v>
          </cell>
          <cell r="J26">
            <v>30355</v>
          </cell>
          <cell r="L26">
            <v>30878</v>
          </cell>
          <cell r="N26">
            <v>1.7229451490693461E-2</v>
          </cell>
        </row>
        <row r="27">
          <cell r="B27" t="str">
            <v>1* y 2*</v>
          </cell>
          <cell r="C27">
            <v>6538</v>
          </cell>
          <cell r="E27">
            <v>9240</v>
          </cell>
          <cell r="G27">
            <v>0.41327623126338331</v>
          </cell>
          <cell r="I27" t="str">
            <v>2*</v>
          </cell>
          <cell r="J27">
            <v>32766</v>
          </cell>
          <cell r="L27">
            <v>34390</v>
          </cell>
          <cell r="N27">
            <v>4.9563571995361044E-2</v>
          </cell>
        </row>
        <row r="28">
          <cell r="I28" t="str">
            <v>1*</v>
          </cell>
          <cell r="J28">
            <v>5353</v>
          </cell>
          <cell r="L28">
            <v>5876</v>
          </cell>
          <cell r="N28">
            <v>9.7702223052493931E-2</v>
          </cell>
        </row>
        <row r="29">
          <cell r="B29" t="str">
            <v>Extrahotelera</v>
          </cell>
          <cell r="C29">
            <v>151488</v>
          </cell>
          <cell r="E29">
            <v>130932</v>
          </cell>
          <cell r="G29">
            <v>-0.13569391634980987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acumulado AGOSTO 2010</v>
          </cell>
          <cell r="E36" t="str">
            <v xml:space="preserve">acumulado AGOSTO 2011 </v>
          </cell>
          <cell r="G36" t="str">
            <v>var. interanual</v>
          </cell>
        </row>
        <row r="38">
          <cell r="B38" t="str">
            <v>Total Alojados</v>
          </cell>
          <cell r="C38">
            <v>3231391</v>
          </cell>
          <cell r="E38">
            <v>3451454</v>
          </cell>
          <cell r="G38">
            <v>6.810163177405637E-2</v>
          </cell>
        </row>
        <row r="40">
          <cell r="B40" t="str">
            <v>Hotelera</v>
          </cell>
          <cell r="C40">
            <v>1961134</v>
          </cell>
          <cell r="E40">
            <v>2133365</v>
          </cell>
          <cell r="G40">
            <v>8.7822147798161776E-2</v>
          </cell>
        </row>
        <row r="41">
          <cell r="B41" t="str">
            <v>5*</v>
          </cell>
          <cell r="C41">
            <v>251926</v>
          </cell>
          <cell r="E41">
            <v>273547</v>
          </cell>
          <cell r="G41">
            <v>8.5822820987115245E-2</v>
          </cell>
        </row>
        <row r="42">
          <cell r="B42" t="str">
            <v>4*</v>
          </cell>
          <cell r="C42">
            <v>1222330</v>
          </cell>
          <cell r="E42">
            <v>1338596</v>
          </cell>
          <cell r="G42">
            <v>9.5118339564602028E-2</v>
          </cell>
        </row>
        <row r="43">
          <cell r="B43" t="str">
            <v>3*</v>
          </cell>
          <cell r="C43">
            <v>398950</v>
          </cell>
          <cell r="E43">
            <v>417743</v>
          </cell>
          <cell r="G43">
            <v>4.7106153653339922E-2</v>
          </cell>
        </row>
        <row r="44">
          <cell r="B44" t="str">
            <v>2*</v>
          </cell>
          <cell r="C44">
            <v>65688</v>
          </cell>
          <cell r="E44">
            <v>78345</v>
          </cell>
          <cell r="G44">
            <v>0.19268359517720124</v>
          </cell>
        </row>
        <row r="45">
          <cell r="B45" t="str">
            <v>1*</v>
          </cell>
          <cell r="C45">
            <v>22240</v>
          </cell>
          <cell r="E45">
            <v>25134</v>
          </cell>
          <cell r="G45">
            <v>0.13012589928057561</v>
          </cell>
        </row>
        <row r="47">
          <cell r="B47" t="str">
            <v>Extrahotelera</v>
          </cell>
          <cell r="C47">
            <v>1270257</v>
          </cell>
          <cell r="E47">
            <v>1318089</v>
          </cell>
          <cell r="G47">
            <v>3.765537210186598E-2</v>
          </cell>
        </row>
      </sheetData>
      <sheetData sheetId="7"/>
      <sheetData sheetId="8"/>
      <sheetData sheetId="9">
        <row r="6">
          <cell r="E6" t="str">
            <v xml:space="preserve">acumulado AGOSTO 2011 </v>
          </cell>
        </row>
        <row r="8">
          <cell r="E8">
            <v>26958432</v>
          </cell>
        </row>
        <row r="9">
          <cell r="E9">
            <v>15762799</v>
          </cell>
        </row>
        <row r="10">
          <cell r="E10">
            <v>11195633</v>
          </cell>
        </row>
        <row r="12">
          <cell r="E12">
            <v>10237615</v>
          </cell>
        </row>
        <row r="13">
          <cell r="E13">
            <v>6615068</v>
          </cell>
        </row>
        <row r="14">
          <cell r="E14">
            <v>3622547</v>
          </cell>
        </row>
        <row r="16">
          <cell r="E16">
            <v>8594121</v>
          </cell>
        </row>
        <row r="17">
          <cell r="E17">
            <v>3959760</v>
          </cell>
        </row>
        <row r="18">
          <cell r="E18">
            <v>4634361</v>
          </cell>
        </row>
        <row r="20">
          <cell r="E20">
            <v>3664171</v>
          </cell>
        </row>
        <row r="21">
          <cell r="E21">
            <v>2637905</v>
          </cell>
        </row>
        <row r="22">
          <cell r="E22">
            <v>1026266</v>
          </cell>
        </row>
        <row r="24">
          <cell r="E24">
            <v>218902</v>
          </cell>
        </row>
        <row r="25">
          <cell r="E25">
            <v>218902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acumulado AGOSTO 2010</v>
          </cell>
          <cell r="E6" t="str">
            <v xml:space="preserve">acumulado AGOSTO 2011 </v>
          </cell>
          <cell r="G6" t="str">
            <v>var. interanual</v>
          </cell>
          <cell r="J6" t="str">
            <v>acumulado AGOSTO 2010</v>
          </cell>
          <cell r="L6" t="str">
            <v xml:space="preserve">acumulado AGOSTO 2011 </v>
          </cell>
          <cell r="N6" t="str">
            <v>var. interanual</v>
          </cell>
        </row>
        <row r="8">
          <cell r="B8" t="str">
            <v>Total Pernoctaciones</v>
          </cell>
          <cell r="C8">
            <v>9087590</v>
          </cell>
          <cell r="E8">
            <v>10237615</v>
          </cell>
          <cell r="G8">
            <v>0.1265489530227486</v>
          </cell>
          <cell r="I8" t="str">
            <v>Total Pernoctaciones</v>
          </cell>
          <cell r="J8">
            <v>7641350</v>
          </cell>
          <cell r="L8">
            <v>8594121</v>
          </cell>
          <cell r="N8">
            <v>0.1246862138234736</v>
          </cell>
        </row>
        <row r="10">
          <cell r="B10" t="str">
            <v>Hotelera</v>
          </cell>
          <cell r="C10">
            <v>5728825</v>
          </cell>
          <cell r="E10">
            <v>6615068</v>
          </cell>
          <cell r="G10">
            <v>0.15469891295335431</v>
          </cell>
          <cell r="I10" t="str">
            <v>Hotelera</v>
          </cell>
          <cell r="J10">
            <v>3390064</v>
          </cell>
          <cell r="L10">
            <v>3959760</v>
          </cell>
          <cell r="N10">
            <v>0.16804874480245802</v>
          </cell>
        </row>
        <row r="11">
          <cell r="B11" t="str">
            <v>5*</v>
          </cell>
          <cell r="C11">
            <v>743684</v>
          </cell>
          <cell r="E11">
            <v>882726</v>
          </cell>
          <cell r="G11">
            <v>0.18696381796569511</v>
          </cell>
          <cell r="I11" t="str">
            <v>5*</v>
          </cell>
          <cell r="J11">
            <v>405667</v>
          </cell>
          <cell r="L11">
            <v>461240</v>
          </cell>
          <cell r="N11">
            <v>0.13699167050807681</v>
          </cell>
        </row>
        <row r="12">
          <cell r="B12" t="str">
            <v>4*</v>
          </cell>
          <cell r="C12">
            <v>3967505</v>
          </cell>
          <cell r="E12">
            <v>4529829</v>
          </cell>
          <cell r="G12">
            <v>0.14173239857290665</v>
          </cell>
          <cell r="I12" t="str">
            <v>4*</v>
          </cell>
          <cell r="J12">
            <v>1982773</v>
          </cell>
          <cell r="L12">
            <v>2356668</v>
          </cell>
          <cell r="N12">
            <v>0.18857176287956312</v>
          </cell>
        </row>
        <row r="13">
          <cell r="B13" t="str">
            <v>3*</v>
          </cell>
          <cell r="C13">
            <v>937505</v>
          </cell>
          <cell r="E13">
            <v>1122333</v>
          </cell>
          <cell r="G13">
            <v>0.19714881520631891</v>
          </cell>
          <cell r="I13" t="str">
            <v>3*</v>
          </cell>
          <cell r="J13">
            <v>940801</v>
          </cell>
          <cell r="L13">
            <v>1072666</v>
          </cell>
          <cell r="N13">
            <v>0.14016247856879405</v>
          </cell>
        </row>
        <row r="14">
          <cell r="B14" t="str">
            <v>1* y 2*</v>
          </cell>
          <cell r="C14">
            <v>80131</v>
          </cell>
          <cell r="E14">
            <v>80180</v>
          </cell>
          <cell r="G14">
            <v>6.1149867092635812E-4</v>
          </cell>
          <cell r="I14" t="str">
            <v>1* y 2*</v>
          </cell>
          <cell r="J14">
            <v>60823</v>
          </cell>
          <cell r="L14">
            <v>69186</v>
          </cell>
          <cell r="N14">
            <v>0.13749732831330252</v>
          </cell>
        </row>
        <row r="16">
          <cell r="B16" t="str">
            <v>Extrahotelera</v>
          </cell>
          <cell r="C16">
            <v>3358765</v>
          </cell>
          <cell r="E16">
            <v>3622547</v>
          </cell>
          <cell r="G16">
            <v>7.8535414058441125E-2</v>
          </cell>
          <cell r="I16" t="str">
            <v>Extrahotelera</v>
          </cell>
          <cell r="J16">
            <v>4251286</v>
          </cell>
          <cell r="L16">
            <v>4634361</v>
          </cell>
          <cell r="N16">
            <v>9.0108028488320946E-2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acumulado AGOSTO 2010</v>
          </cell>
          <cell r="E20" t="str">
            <v xml:space="preserve">acumulado AGOSTO 2011 </v>
          </cell>
          <cell r="G20" t="str">
            <v>var. interanual</v>
          </cell>
          <cell r="J20" t="str">
            <v>acumulado AGOSTO 2010</v>
          </cell>
          <cell r="L20" t="str">
            <v xml:space="preserve">acumulado AGOSTO 2011 </v>
          </cell>
          <cell r="N20" t="str">
            <v>var. interanual</v>
          </cell>
        </row>
        <row r="22">
          <cell r="B22" t="str">
            <v>Total Pernoctaciones</v>
          </cell>
          <cell r="C22">
            <v>3537074</v>
          </cell>
          <cell r="E22">
            <v>3664171</v>
          </cell>
          <cell r="G22">
            <v>3.5932807738825935E-2</v>
          </cell>
          <cell r="I22" t="str">
            <v>Total Pernoctaciones</v>
          </cell>
          <cell r="J22">
            <v>216287</v>
          </cell>
          <cell r="L22">
            <v>218902</v>
          </cell>
          <cell r="N22">
            <v>1.2090416899767439E-2</v>
          </cell>
        </row>
        <row r="24">
          <cell r="B24" t="str">
            <v>Hotelera</v>
          </cell>
          <cell r="C24">
            <v>2392287</v>
          </cell>
          <cell r="E24">
            <v>2637905</v>
          </cell>
          <cell r="G24">
            <v>0.10267079158980506</v>
          </cell>
          <cell r="I24" t="str">
            <v>Hotelera</v>
          </cell>
          <cell r="J24">
            <v>216287</v>
          </cell>
          <cell r="L24">
            <v>218902</v>
          </cell>
          <cell r="N24">
            <v>1.2090416899767439E-2</v>
          </cell>
        </row>
        <row r="25">
          <cell r="B25" t="str">
            <v>4* y 5*</v>
          </cell>
          <cell r="C25">
            <v>2011776</v>
          </cell>
          <cell r="E25">
            <v>2243589</v>
          </cell>
          <cell r="G25">
            <v>0.11522803731628173</v>
          </cell>
          <cell r="I25" t="str">
            <v>4* y 5*</v>
          </cell>
          <cell r="J25">
            <v>63826</v>
          </cell>
          <cell r="L25">
            <v>56370</v>
          </cell>
          <cell r="N25">
            <v>-0.11681759784413875</v>
          </cell>
        </row>
        <row r="26">
          <cell r="B26" t="str">
            <v>3*</v>
          </cell>
          <cell r="C26">
            <v>356184</v>
          </cell>
          <cell r="E26">
            <v>374901</v>
          </cell>
          <cell r="G26">
            <v>5.2548682703321879E-2</v>
          </cell>
          <cell r="I26" t="str">
            <v>3*</v>
          </cell>
          <cell r="J26">
            <v>64808</v>
          </cell>
          <cell r="L26">
            <v>70209</v>
          </cell>
          <cell r="N26">
            <v>8.3338476731267749E-2</v>
          </cell>
        </row>
        <row r="27">
          <cell r="B27" t="str">
            <v>1* y 2*</v>
          </cell>
          <cell r="C27">
            <v>24327</v>
          </cell>
          <cell r="E27">
            <v>19415</v>
          </cell>
          <cell r="G27">
            <v>-0.20191556706540059</v>
          </cell>
          <cell r="I27" t="str">
            <v>2*</v>
          </cell>
          <cell r="J27">
            <v>67541</v>
          </cell>
          <cell r="L27">
            <v>74899</v>
          </cell>
          <cell r="N27">
            <v>0.10894123569387483</v>
          </cell>
        </row>
        <row r="28">
          <cell r="I28" t="str">
            <v>1*</v>
          </cell>
          <cell r="J28">
            <v>20112</v>
          </cell>
          <cell r="L28">
            <v>17424</v>
          </cell>
          <cell r="N28">
            <v>-0.13365155131264916</v>
          </cell>
        </row>
        <row r="29">
          <cell r="B29" t="str">
            <v>Extrahotelera</v>
          </cell>
          <cell r="C29">
            <v>1144787</v>
          </cell>
          <cell r="E29">
            <v>1026266</v>
          </cell>
          <cell r="G29">
            <v>-0.10353104988089487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acumulado AGOSTO 2010</v>
          </cell>
          <cell r="E36" t="str">
            <v xml:space="preserve">acumulado AGOSTO 2011 </v>
          </cell>
          <cell r="G36" t="str">
            <v>var. interanual</v>
          </cell>
        </row>
        <row r="38">
          <cell r="B38" t="str">
            <v>Total Pernoctaciones</v>
          </cell>
          <cell r="C38">
            <v>24137203</v>
          </cell>
          <cell r="E38">
            <v>26958432</v>
          </cell>
          <cell r="G38">
            <v>0.11688301250148991</v>
          </cell>
        </row>
        <row r="40">
          <cell r="B40" t="str">
            <v>Hotelera</v>
          </cell>
          <cell r="C40">
            <v>13716472</v>
          </cell>
          <cell r="E40">
            <v>15762799</v>
          </cell>
          <cell r="G40">
            <v>0.14918756076635442</v>
          </cell>
        </row>
        <row r="41">
          <cell r="B41" t="str">
            <v>5*</v>
          </cell>
          <cell r="C41">
            <v>1662792</v>
          </cell>
          <cell r="E41">
            <v>1975208</v>
          </cell>
          <cell r="G41">
            <v>0.18788639829876508</v>
          </cell>
        </row>
        <row r="42">
          <cell r="B42" t="str">
            <v>4*</v>
          </cell>
          <cell r="C42">
            <v>8997336</v>
          </cell>
          <cell r="E42">
            <v>10342259</v>
          </cell>
          <cell r="G42">
            <v>0.14948013500885149</v>
          </cell>
        </row>
        <row r="43">
          <cell r="B43" t="str">
            <v>3*</v>
          </cell>
          <cell r="C43">
            <v>2715363</v>
          </cell>
          <cell r="E43">
            <v>3059134</v>
          </cell>
          <cell r="G43">
            <v>0.1266022259270676</v>
          </cell>
        </row>
        <row r="44">
          <cell r="B44" t="str">
            <v>2*</v>
          </cell>
          <cell r="C44">
            <v>217568</v>
          </cell>
          <cell r="E44">
            <v>254247</v>
          </cell>
          <cell r="G44">
            <v>0.16858637299602885</v>
          </cell>
        </row>
        <row r="45">
          <cell r="B45" t="str">
            <v>1*</v>
          </cell>
          <cell r="C45">
            <v>123413</v>
          </cell>
          <cell r="E45">
            <v>131951</v>
          </cell>
          <cell r="G45">
            <v>6.918233897563475E-2</v>
          </cell>
        </row>
        <row r="47">
          <cell r="B47" t="str">
            <v>Extrahotelera</v>
          </cell>
          <cell r="C47">
            <v>10420731</v>
          </cell>
          <cell r="E47">
            <v>11195633</v>
          </cell>
          <cell r="G47">
            <v>7.4361577896982389E-2</v>
          </cell>
        </row>
      </sheetData>
      <sheetData sheetId="12"/>
      <sheetData sheetId="13"/>
      <sheetData sheetId="14">
        <row r="6">
          <cell r="D6" t="str">
            <v xml:space="preserve">acumulado AGOSTO 2011 </v>
          </cell>
        </row>
        <row r="8">
          <cell r="D8">
            <v>63.789546613562408</v>
          </cell>
        </row>
        <row r="9">
          <cell r="D9">
            <v>74.742292751792348</v>
          </cell>
        </row>
        <row r="10">
          <cell r="D10">
            <v>52.879457853487452</v>
          </cell>
        </row>
        <row r="12">
          <cell r="D12">
            <v>67.338912495521484</v>
          </cell>
        </row>
        <row r="13">
          <cell r="D13">
            <v>82.252913358295359</v>
          </cell>
        </row>
        <row r="14">
          <cell r="D14">
            <v>50.588805558286488</v>
          </cell>
        </row>
        <row r="16">
          <cell r="D16">
            <v>66.068549960274098</v>
          </cell>
        </row>
        <row r="17">
          <cell r="D17">
            <v>80.055201002287177</v>
          </cell>
        </row>
        <row r="18">
          <cell r="D18">
            <v>57.486877911798629</v>
          </cell>
        </row>
        <row r="20">
          <cell r="D20">
            <v>59.778285767982979</v>
          </cell>
        </row>
        <row r="21">
          <cell r="D21">
            <v>66.312109509921285</v>
          </cell>
        </row>
        <row r="22">
          <cell r="D22">
            <v>47.69807230752356</v>
          </cell>
        </row>
        <row r="24">
          <cell r="D24">
            <v>46.4747257506693</v>
          </cell>
        </row>
        <row r="25">
          <cell r="D25">
            <v>46.4747257506693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acumulado AGOSTO 2010</v>
          </cell>
          <cell r="D6" t="str">
            <v xml:space="preserve">acumulado AGOSTO 2011 </v>
          </cell>
          <cell r="E6" t="str">
            <v>var. interanual</v>
          </cell>
          <cell r="H6" t="str">
            <v>acumulado AGOSTO 2010</v>
          </cell>
          <cell r="I6" t="str">
            <v xml:space="preserve">acumulado AGOSTO 2011 </v>
          </cell>
          <cell r="J6" t="str">
            <v>var. interanual</v>
          </cell>
        </row>
        <row r="8">
          <cell r="B8" t="str">
            <v>Indice de ocupación total</v>
          </cell>
          <cell r="C8">
            <v>59.11323544430271</v>
          </cell>
          <cell r="D8">
            <v>67.338912495521484</v>
          </cell>
          <cell r="E8">
            <v>0.13915118990516295</v>
          </cell>
          <cell r="G8" t="str">
            <v>Indice de ocupación total</v>
          </cell>
          <cell r="H8">
            <v>58.74398489839048</v>
          </cell>
          <cell r="I8">
            <v>66.068549960274098</v>
          </cell>
          <cell r="J8">
            <v>0.12468621382347367</v>
          </cell>
        </row>
        <row r="10">
          <cell r="B10" t="str">
            <v>Hotelera</v>
          </cell>
          <cell r="C10">
            <v>71.755932194898023</v>
          </cell>
          <cell r="D10">
            <v>82.252913358295359</v>
          </cell>
          <cell r="E10">
            <v>0.14628729419731079</v>
          </cell>
          <cell r="G10" t="str">
            <v>Hotelera</v>
          </cell>
          <cell r="H10">
            <v>68.537551500751974</v>
          </cell>
          <cell r="I10">
            <v>80.055201002287177</v>
          </cell>
          <cell r="J10">
            <v>0.16804874480245813</v>
          </cell>
        </row>
        <row r="11">
          <cell r="B11" t="str">
            <v>5*</v>
          </cell>
          <cell r="C11">
            <v>66.997109972396999</v>
          </cell>
          <cell r="D11">
            <v>79.523145445503886</v>
          </cell>
          <cell r="E11">
            <v>0.18696381796569517</v>
          </cell>
          <cell r="G11" t="str">
            <v>5*</v>
          </cell>
          <cell r="H11">
            <v>67.233649723469384</v>
          </cell>
          <cell r="I11">
            <v>76.444099713442355</v>
          </cell>
          <cell r="J11">
            <v>0.13699167050807692</v>
          </cell>
        </row>
        <row r="12">
          <cell r="B12" t="str">
            <v>4*</v>
          </cell>
          <cell r="C12">
            <v>75.243933222539511</v>
          </cell>
          <cell r="D12">
            <v>85.60946887808241</v>
          </cell>
          <cell r="E12">
            <v>0.13775908849536167</v>
          </cell>
          <cell r="G12" t="str">
            <v>4*</v>
          </cell>
          <cell r="H12">
            <v>76.615583763210267</v>
          </cell>
          <cell r="I12">
            <v>103.88891093037095</v>
          </cell>
          <cell r="J12">
            <v>0.35597623652457178</v>
          </cell>
        </row>
        <row r="13">
          <cell r="B13" t="str">
            <v>3*</v>
          </cell>
          <cell r="C13">
            <v>63.060563378386924</v>
          </cell>
          <cell r="D13">
            <v>74.695416978914452</v>
          </cell>
          <cell r="E13">
            <v>0.18450284896305269</v>
          </cell>
          <cell r="G13" t="str">
            <v>3*</v>
          </cell>
          <cell r="H13">
            <v>57.93220190779504</v>
          </cell>
          <cell r="I13">
            <v>66.05212291613941</v>
          </cell>
          <cell r="J13">
            <v>0.14016247856879405</v>
          </cell>
        </row>
        <row r="14">
          <cell r="B14" t="str">
            <v>1* y 2*</v>
          </cell>
          <cell r="C14">
            <v>70.161106733210758</v>
          </cell>
          <cell r="D14">
            <v>57.887517146776403</v>
          </cell>
          <cell r="E14">
            <v>-0.17493437828888536</v>
          </cell>
          <cell r="G14" t="str">
            <v>1* y 2*</v>
          </cell>
          <cell r="H14">
            <v>46.430125420804742</v>
          </cell>
          <cell r="I14">
            <v>52.814143619416939</v>
          </cell>
          <cell r="J14">
            <v>0.1374973283133023</v>
          </cell>
        </row>
        <row r="16">
          <cell r="B16" t="str">
            <v>Extrahotelera</v>
          </cell>
          <cell r="C16">
            <v>45.453671970417183</v>
          </cell>
          <cell r="D16">
            <v>50.588805558286488</v>
          </cell>
          <cell r="E16">
            <v>0.11297510993636384</v>
          </cell>
          <cell r="G16" t="str">
            <v>Extrahotelera</v>
          </cell>
          <cell r="H16">
            <v>52.735028464579848</v>
          </cell>
          <cell r="I16">
            <v>57.486877911798629</v>
          </cell>
          <cell r="J16">
            <v>9.0108028488321112E-2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acumulado AGOSTO 2010</v>
          </cell>
          <cell r="D20" t="str">
            <v xml:space="preserve">acumulado AGOSTO 2011 </v>
          </cell>
          <cell r="E20" t="str">
            <v>var. interanual</v>
          </cell>
          <cell r="H20" t="str">
            <v>acumulado AGOSTO 2010</v>
          </cell>
          <cell r="I20" t="str">
            <v xml:space="preserve">acumulado AGOSTO 2011 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54.252621733387919</v>
          </cell>
          <cell r="D22">
            <v>59.778285767982979</v>
          </cell>
          <cell r="E22">
            <v>0.10185063611763634</v>
          </cell>
          <cell r="G22" t="str">
            <v>Indice de ocupación total</v>
          </cell>
          <cell r="H22">
            <v>37.684732497238379</v>
          </cell>
          <cell r="I22">
            <v>46.4747257506693</v>
          </cell>
          <cell r="J22">
            <v>0.23325078011566291</v>
          </cell>
        </row>
        <row r="24">
          <cell r="B24" t="str">
            <v>Hotelera</v>
          </cell>
          <cell r="C24">
            <v>60.140987551404066</v>
          </cell>
          <cell r="D24">
            <v>66.312109509921285</v>
          </cell>
          <cell r="E24">
            <v>0.10261091827337565</v>
          </cell>
          <cell r="G24" t="str">
            <v>Hotelera</v>
          </cell>
          <cell r="H24">
            <v>37.684732497238379</v>
          </cell>
          <cell r="I24">
            <v>46.4747257506693</v>
          </cell>
          <cell r="J24">
            <v>0.23325078011566291</v>
          </cell>
        </row>
        <row r="25">
          <cell r="B25" t="str">
            <v>4* y 5*</v>
          </cell>
          <cell r="C25">
            <v>63.905160789246729</v>
          </cell>
          <cell r="D25">
            <v>68.696850848166534</v>
          </cell>
          <cell r="E25">
            <v>7.498126911412295E-2</v>
          </cell>
          <cell r="G25" t="str">
            <v>4* y 5*</v>
          </cell>
          <cell r="H25">
            <v>63.905160789246729</v>
          </cell>
          <cell r="I25">
            <v>68.696850848166534</v>
          </cell>
          <cell r="J25">
            <v>7.498126911412295E-2</v>
          </cell>
        </row>
        <row r="26">
          <cell r="B26" t="str">
            <v>3*</v>
          </cell>
          <cell r="C26">
            <v>48.191975580913933</v>
          </cell>
          <cell r="D26">
            <v>60.272891258283686</v>
          </cell>
          <cell r="E26">
            <v>0.25068313825578681</v>
          </cell>
          <cell r="G26" t="str">
            <v>3*</v>
          </cell>
          <cell r="H26">
            <v>45.982687668511424</v>
          </cell>
          <cell r="I26">
            <v>49.814814814814817</v>
          </cell>
          <cell r="J26">
            <v>8.3338476731267708E-2</v>
          </cell>
        </row>
        <row r="27">
          <cell r="B27" t="str">
            <v>1* y 2*</v>
          </cell>
          <cell r="C27">
            <v>26.839439976169199</v>
          </cell>
          <cell r="D27">
            <v>21.552824680010215</v>
          </cell>
          <cell r="E27">
            <v>-0.19697189288796568</v>
          </cell>
          <cell r="G27" t="str">
            <v>2*</v>
          </cell>
          <cell r="H27">
            <v>41.238353421010856</v>
          </cell>
          <cell r="I27">
            <v>45.730910600676509</v>
          </cell>
          <cell r="J27">
            <v>0.10894123569387482</v>
          </cell>
        </row>
        <row r="28">
          <cell r="G28" t="str">
            <v>1*</v>
          </cell>
          <cell r="H28">
            <v>41.382716049382715</v>
          </cell>
          <cell r="I28">
            <v>37.477415469328058</v>
          </cell>
          <cell r="J28">
            <v>-9.4370330245950873E-2</v>
          </cell>
        </row>
        <row r="29">
          <cell r="B29" t="str">
            <v>Extrahotelera</v>
          </cell>
          <cell r="C29">
            <v>45.037746293136586</v>
          </cell>
          <cell r="D29">
            <v>47.69807230752356</v>
          </cell>
          <cell r="E29">
            <v>5.906880857385155E-2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acumulado AGOSTO 2010</v>
          </cell>
          <cell r="D36" t="str">
            <v xml:space="preserve">acumulado AGOSTO 2011 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55.867241183010883</v>
          </cell>
          <cell r="D38">
            <v>63.789546613562408</v>
          </cell>
          <cell r="E38">
            <v>0.1418059181515603</v>
          </cell>
        </row>
        <row r="40">
          <cell r="B40" t="str">
            <v>Hotelera</v>
          </cell>
          <cell r="C40">
            <v>65.332502463578365</v>
          </cell>
          <cell r="D40">
            <v>74.742292751792348</v>
          </cell>
          <cell r="E40">
            <v>0.14402923404716916</v>
          </cell>
        </row>
        <row r="41">
          <cell r="B41" t="str">
            <v>5*</v>
          </cell>
          <cell r="C41">
            <v>59.021979652440223</v>
          </cell>
          <cell r="D41">
            <v>71.001738011405806</v>
          </cell>
          <cell r="E41">
            <v>0.20297113769328279</v>
          </cell>
        </row>
        <row r="42">
          <cell r="B42" t="str">
            <v>4*</v>
          </cell>
          <cell r="C42">
            <v>71.11372887119056</v>
          </cell>
          <cell r="D42">
            <v>80.174986712774526</v>
          </cell>
          <cell r="E42">
            <v>0.12741924780792702</v>
          </cell>
        </row>
        <row r="43">
          <cell r="B43" t="str">
            <v>3*</v>
          </cell>
          <cell r="C43">
            <v>57.149691338212122</v>
          </cell>
          <cell r="D43">
            <v>66.139290725554503</v>
          </cell>
          <cell r="E43">
            <v>0.15729917654571213</v>
          </cell>
        </row>
        <row r="44">
          <cell r="B44" t="str">
            <v>2*</v>
          </cell>
          <cell r="C44">
            <v>40.976730608055298</v>
          </cell>
          <cell r="D44">
            <v>47.728795868524152</v>
          </cell>
          <cell r="E44">
            <v>0.16477803768809007</v>
          </cell>
        </row>
        <row r="45">
          <cell r="B45" t="str">
            <v>1*</v>
          </cell>
          <cell r="C45">
            <v>50.721492715204569</v>
          </cell>
          <cell r="D45">
            <v>52.774700332364105</v>
          </cell>
          <cell r="E45">
            <v>4.0480031388036242E-2</v>
          </cell>
        </row>
        <row r="47">
          <cell r="B47" t="str">
            <v>Extrahotelera</v>
          </cell>
          <cell r="C47">
            <v>46.919716091694326</v>
          </cell>
          <cell r="D47">
            <v>52.879457853487452</v>
          </cell>
          <cell r="E47">
            <v>0.12701998772000489</v>
          </cell>
        </row>
      </sheetData>
      <sheetData sheetId="17"/>
      <sheetData sheetId="18"/>
      <sheetData sheetId="19">
        <row r="6">
          <cell r="D6" t="str">
            <v xml:space="preserve">acumulado AGOSTO 2011 </v>
          </cell>
        </row>
        <row r="8">
          <cell r="D8">
            <v>7.810746427447679</v>
          </cell>
        </row>
        <row r="9">
          <cell r="D9">
            <v>7.3887023551994151</v>
          </cell>
        </row>
        <row r="10">
          <cell r="D10">
            <v>8.493836910861102</v>
          </cell>
        </row>
        <row r="12">
          <cell r="D12">
            <v>8.3209032559054386</v>
          </cell>
        </row>
        <row r="13">
          <cell r="D13">
            <v>8.0245769095931223</v>
          </cell>
        </row>
        <row r="14">
          <cell r="D14">
            <v>8.9225735102143364</v>
          </cell>
        </row>
        <row r="16">
          <cell r="D16">
            <v>8.4607791210522176</v>
          </cell>
        </row>
        <row r="17">
          <cell r="D17">
            <v>8.35753859791682</v>
          </cell>
        </row>
        <row r="18">
          <cell r="D18">
            <v>8.5510337383410366</v>
          </cell>
        </row>
        <row r="20">
          <cell r="D20">
            <v>7.4184614699367923</v>
          </cell>
        </row>
        <row r="21">
          <cell r="D21">
            <v>7.2670760398243495</v>
          </cell>
        </row>
        <row r="22">
          <cell r="D22">
            <v>7.8381602663978249</v>
          </cell>
        </row>
        <row r="24">
          <cell r="D24">
            <v>2.1533391699538647</v>
          </cell>
        </row>
        <row r="25">
          <cell r="D25">
            <v>2.1533391699538647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acumulado AGOSTO 2010</v>
          </cell>
          <cell r="D6" t="str">
            <v xml:space="preserve">acumulado AGOSTO 2011 </v>
          </cell>
          <cell r="E6" t="str">
            <v>diferencia interanual</v>
          </cell>
          <cell r="H6" t="str">
            <v>acumulado AGOSTO 2010</v>
          </cell>
          <cell r="I6" t="str">
            <v xml:space="preserve">acumulado AGOSTO 2011 </v>
          </cell>
          <cell r="J6" t="str">
            <v>diferencia interanual</v>
          </cell>
        </row>
        <row r="8">
          <cell r="B8" t="str">
            <v>Estancia media total</v>
          </cell>
          <cell r="C8">
            <v>7.9442044815796811</v>
          </cell>
          <cell r="D8">
            <v>8.3209032559054386</v>
          </cell>
          <cell r="E8">
            <v>0.37669877432575749</v>
          </cell>
          <cell r="G8" t="str">
            <v>Estancia media total</v>
          </cell>
          <cell r="H8">
            <v>7.9862856641189621</v>
          </cell>
          <cell r="I8">
            <v>8.4607791210522176</v>
          </cell>
          <cell r="J8">
            <v>0.47449345693325551</v>
          </cell>
        </row>
        <row r="10">
          <cell r="B10" t="str">
            <v>Hotelera</v>
          </cell>
          <cell r="C10">
            <v>7.6109931659722809</v>
          </cell>
          <cell r="D10">
            <v>8.0245769095931223</v>
          </cell>
          <cell r="E10">
            <v>0.41358374362084138</v>
          </cell>
          <cell r="G10" t="str">
            <v>Hotelera</v>
          </cell>
          <cell r="H10">
            <v>7.7574415113682127</v>
          </cell>
          <cell r="I10">
            <v>8.35753859791682</v>
          </cell>
          <cell r="J10">
            <v>0.60009708654860727</v>
          </cell>
        </row>
        <row r="11">
          <cell r="B11" t="str">
            <v>5*</v>
          </cell>
          <cell r="C11">
            <v>6.8482342649293244</v>
          </cell>
          <cell r="D11">
            <v>7.4604969574036515</v>
          </cell>
          <cell r="E11">
            <v>0.61226269247432707</v>
          </cell>
          <cell r="G11" t="str">
            <v>5*</v>
          </cell>
          <cell r="H11">
            <v>7.89465797411696</v>
          </cell>
          <cell r="I11">
            <v>7.7476357650378782</v>
          </cell>
          <cell r="J11">
            <v>-0.14702220907908181</v>
          </cell>
        </row>
        <row r="12">
          <cell r="B12" t="str">
            <v>4*</v>
          </cell>
          <cell r="C12">
            <v>7.6919594648302922</v>
          </cell>
          <cell r="D12">
            <v>7.9739981516525109</v>
          </cell>
          <cell r="E12">
            <v>0.28203868682221866</v>
          </cell>
          <cell r="G12" t="str">
            <v>4*</v>
          </cell>
          <cell r="H12">
            <v>7.8374811254377716</v>
          </cell>
          <cell r="I12">
            <v>8.9072038702849792</v>
          </cell>
          <cell r="J12">
            <v>1.0697227448472075</v>
          </cell>
        </row>
        <row r="13">
          <cell r="B13" t="str">
            <v>3*</v>
          </cell>
          <cell r="C13">
            <v>8.0265151839453424</v>
          </cell>
          <cell r="D13">
            <v>8.8115269566855883</v>
          </cell>
          <cell r="E13">
            <v>0.78501177274024592</v>
          </cell>
          <cell r="G13" t="str">
            <v>3*</v>
          </cell>
          <cell r="H13">
            <v>7.6245512233469217</v>
          </cell>
          <cell r="I13">
            <v>7.8476080388039824</v>
          </cell>
          <cell r="J13">
            <v>0.22305681545706069</v>
          </cell>
        </row>
        <row r="14">
          <cell r="B14" t="str">
            <v>1* y 2*</v>
          </cell>
          <cell r="C14">
            <v>6.9624641584846643</v>
          </cell>
          <cell r="D14">
            <v>7.5748700991969766</v>
          </cell>
          <cell r="E14">
            <v>0.61240594071231236</v>
          </cell>
          <cell r="G14" t="str">
            <v>1* y 2*</v>
          </cell>
          <cell r="H14">
            <v>6.5783041315163313</v>
          </cell>
          <cell r="I14">
            <v>5.3240477106579451</v>
          </cell>
          <cell r="J14">
            <v>-1.2542564208583862</v>
          </cell>
        </row>
        <row r="16">
          <cell r="B16" t="str">
            <v>Extrahotelera</v>
          </cell>
          <cell r="C16">
            <v>8.5852953430652086</v>
          </cell>
          <cell r="D16">
            <v>8.9225735102143364</v>
          </cell>
          <cell r="E16">
            <v>0.33727816714912784</v>
          </cell>
          <cell r="G16" t="str">
            <v>Extrahotelera</v>
          </cell>
          <cell r="H16">
            <v>8.1786799178916549</v>
          </cell>
          <cell r="I16">
            <v>8.5510337383410366</v>
          </cell>
          <cell r="J16">
            <v>0.3723538204493817</v>
          </cell>
        </row>
        <row r="20">
          <cell r="C20" t="str">
            <v>acumulado AGOSTO 2010</v>
          </cell>
          <cell r="D20" t="str">
            <v xml:space="preserve">acumulado AGOSTO 2011 </v>
          </cell>
          <cell r="E20" t="str">
            <v>diferencia interanual</v>
          </cell>
          <cell r="H20" t="str">
            <v>acumulado AGOSTO 2010</v>
          </cell>
          <cell r="I20" t="str">
            <v xml:space="preserve">acumulado AGOSTO 2011 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7.2610026419889433</v>
          </cell>
          <cell r="D22">
            <v>7.4184614699367923</v>
          </cell>
          <cell r="E22">
            <v>0.15745882794784904</v>
          </cell>
          <cell r="G22" t="str">
            <v>Estancia media total</v>
          </cell>
          <cell r="H22">
            <v>2.1079577018663809</v>
          </cell>
          <cell r="I22">
            <v>2.1533391699538647</v>
          </cell>
          <cell r="J22">
            <v>4.5381468087483778E-2</v>
          </cell>
        </row>
        <row r="24">
          <cell r="B24" t="str">
            <v>Hotelera</v>
          </cell>
          <cell r="C24">
            <v>7.1274322572956548</v>
          </cell>
          <cell r="D24">
            <v>7.2670760398243495</v>
          </cell>
          <cell r="E24">
            <v>0.13964378252869469</v>
          </cell>
          <cell r="G24" t="str">
            <v>Hotelera</v>
          </cell>
          <cell r="H24">
            <v>2.1079577018663809</v>
          </cell>
          <cell r="I24">
            <v>2.1533391699538647</v>
          </cell>
          <cell r="J24">
            <v>4.5381468087483778E-2</v>
          </cell>
        </row>
        <row r="25">
          <cell r="B25" t="str">
            <v>4* y 5*</v>
          </cell>
          <cell r="C25">
            <v>7.1896645998248845</v>
          </cell>
          <cell r="D25">
            <v>7.3757142011795418</v>
          </cell>
          <cell r="E25">
            <v>0.18604960135465731</v>
          </cell>
          <cell r="G25" t="str">
            <v>4* y 5*</v>
          </cell>
          <cell r="H25">
            <v>1.8700301778441886</v>
          </cell>
          <cell r="I25">
            <v>1.8474093009536918</v>
          </cell>
          <cell r="J25">
            <v>-2.2620876890496744E-2</v>
          </cell>
        </row>
        <row r="26">
          <cell r="B26" t="str">
            <v>3*</v>
          </cell>
          <cell r="C26">
            <v>7.226000162298142</v>
          </cell>
          <cell r="D26">
            <v>7.5633674951581664</v>
          </cell>
          <cell r="E26">
            <v>0.3373673328600244</v>
          </cell>
          <cell r="G26" t="str">
            <v>3*</v>
          </cell>
          <cell r="H26">
            <v>2.1350024707626423</v>
          </cell>
          <cell r="I26">
            <v>2.2737547768637865</v>
          </cell>
          <cell r="J26">
            <v>0.1387523061011442</v>
          </cell>
        </row>
        <row r="27">
          <cell r="B27" t="str">
            <v>1* y 2*</v>
          </cell>
          <cell r="C27">
            <v>3.7208626491281738</v>
          </cell>
          <cell r="D27">
            <v>2.1011904761904763</v>
          </cell>
          <cell r="E27">
            <v>-1.6196721729376975</v>
          </cell>
          <cell r="G27" t="str">
            <v>2*</v>
          </cell>
          <cell r="H27">
            <v>2.0613135567356404</v>
          </cell>
          <cell r="I27">
            <v>2.1779296307066009</v>
          </cell>
          <cell r="J27">
            <v>0.11661607397096052</v>
          </cell>
        </row>
        <row r="28">
          <cell r="G28" t="str">
            <v>1*</v>
          </cell>
          <cell r="H28">
            <v>3.7571455258733422</v>
          </cell>
          <cell r="I28">
            <v>2.9652825051055141</v>
          </cell>
          <cell r="J28">
            <v>-0.79186302076782811</v>
          </cell>
        </row>
        <row r="29">
          <cell r="B29" t="str">
            <v>Extrahotelera</v>
          </cell>
          <cell r="C29">
            <v>7.5569484051542037</v>
          </cell>
          <cell r="D29">
            <v>7.8381602663978249</v>
          </cell>
          <cell r="E29">
            <v>0.28121186124362119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acumulado AGOSTO 2010</v>
          </cell>
          <cell r="D36" t="str">
            <v xml:space="preserve">acumulado AGOSTO 2011 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7.4696014812196978</v>
          </cell>
          <cell r="D38">
            <v>7.810746427447679</v>
          </cell>
          <cell r="E38">
            <v>0.34114494622798119</v>
          </cell>
        </row>
        <row r="40">
          <cell r="B40" t="str">
            <v>Hotelera</v>
          </cell>
          <cell r="C40">
            <v>6.9941533826857318</v>
          </cell>
          <cell r="D40">
            <v>7.3887023551994151</v>
          </cell>
          <cell r="E40">
            <v>0.39454897251368326</v>
          </cell>
        </row>
        <row r="41">
          <cell r="B41" t="str">
            <v>5*</v>
          </cell>
          <cell r="C41">
            <v>6.6003191413351541</v>
          </cell>
          <cell r="D41">
            <v>7.2207262371731362</v>
          </cell>
          <cell r="E41">
            <v>0.62040709583798215</v>
          </cell>
        </row>
        <row r="42">
          <cell r="B42" t="str">
            <v>4*</v>
          </cell>
          <cell r="C42">
            <v>7.3608076378719334</v>
          </cell>
          <cell r="D42">
            <v>7.7261989427728759</v>
          </cell>
          <cell r="E42">
            <v>0.36539130490094252</v>
          </cell>
        </row>
        <row r="43">
          <cell r="B43" t="str">
            <v>3*</v>
          </cell>
          <cell r="C43">
            <v>6.8062739691690686</v>
          </cell>
          <cell r="D43">
            <v>7.3230048139645669</v>
          </cell>
          <cell r="E43">
            <v>0.51673084479549836</v>
          </cell>
        </row>
        <row r="44">
          <cell r="B44" t="str">
            <v>2*</v>
          </cell>
          <cell r="C44">
            <v>3.3121422482036293</v>
          </cell>
          <cell r="D44">
            <v>3.2452230518858896</v>
          </cell>
          <cell r="E44">
            <v>-6.6919196317739793E-2</v>
          </cell>
        </row>
        <row r="45">
          <cell r="B45" t="str">
            <v>1*</v>
          </cell>
          <cell r="C45">
            <v>5.5491456834532373</v>
          </cell>
          <cell r="D45">
            <v>5.2499005331423572</v>
          </cell>
          <cell r="E45">
            <v>-0.29924515031088017</v>
          </cell>
        </row>
        <row r="47">
          <cell r="B47" t="str">
            <v>Extrahotelera</v>
          </cell>
          <cell r="C47">
            <v>8.2036398933444179</v>
          </cell>
          <cell r="D47">
            <v>8.493836910861102</v>
          </cell>
          <cell r="E47">
            <v>0.29019701751668414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2011</v>
          </cell>
          <cell r="L6" t="str">
            <v>II semestre 2011</v>
          </cell>
        </row>
        <row r="8">
          <cell r="E8">
            <v>174438</v>
          </cell>
        </row>
        <row r="9">
          <cell r="E9">
            <v>86171</v>
          </cell>
        </row>
        <row r="10">
          <cell r="E10">
            <v>88267</v>
          </cell>
        </row>
        <row r="12">
          <cell r="E12">
            <v>1947</v>
          </cell>
        </row>
        <row r="13">
          <cell r="E13">
            <v>1947</v>
          </cell>
        </row>
        <row r="14">
          <cell r="E14" t="str">
            <v>-</v>
          </cell>
        </row>
        <row r="16">
          <cell r="E16">
            <v>1288</v>
          </cell>
        </row>
        <row r="17">
          <cell r="E17">
            <v>377</v>
          </cell>
        </row>
        <row r="18">
          <cell r="E18">
            <v>911</v>
          </cell>
        </row>
        <row r="20">
          <cell r="E20">
            <v>29284</v>
          </cell>
        </row>
        <row r="21">
          <cell r="E21">
            <v>18797</v>
          </cell>
        </row>
        <row r="22">
          <cell r="E22">
            <v>10487</v>
          </cell>
        </row>
        <row r="24">
          <cell r="E24">
            <v>25438</v>
          </cell>
        </row>
        <row r="25">
          <cell r="E25">
            <v>16374</v>
          </cell>
        </row>
        <row r="26">
          <cell r="E26">
            <v>9064</v>
          </cell>
        </row>
        <row r="28">
          <cell r="E28">
            <v>141919</v>
          </cell>
        </row>
        <row r="29">
          <cell r="E29">
            <v>65050</v>
          </cell>
        </row>
        <row r="30">
          <cell r="E30">
            <v>76869</v>
          </cell>
        </row>
        <row r="32">
          <cell r="E32">
            <v>62811</v>
          </cell>
        </row>
        <row r="33">
          <cell r="E33">
            <v>32955</v>
          </cell>
        </row>
        <row r="34">
          <cell r="E34">
            <v>29856</v>
          </cell>
        </row>
        <row r="36">
          <cell r="E36">
            <v>52852</v>
          </cell>
        </row>
        <row r="37">
          <cell r="E37">
            <v>20496</v>
          </cell>
        </row>
        <row r="38">
          <cell r="E38">
            <v>32356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2010</v>
          </cell>
          <cell r="E6" t="str">
            <v>I semestre 2011</v>
          </cell>
          <cell r="G6" t="str">
            <v>var. interanual</v>
          </cell>
          <cell r="J6" t="str">
            <v>II semestre 2010</v>
          </cell>
          <cell r="L6" t="str">
            <v>II semestre 2011</v>
          </cell>
          <cell r="N6" t="str">
            <v>var. interanual</v>
          </cell>
        </row>
        <row r="7">
          <cell r="B7" t="str">
            <v>TOTAL PLAZAS</v>
          </cell>
          <cell r="C7">
            <v>63430</v>
          </cell>
          <cell r="E7">
            <v>62811</v>
          </cell>
          <cell r="G7">
            <v>-9.7587892164590889E-3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32855</v>
          </cell>
          <cell r="E8">
            <v>32955</v>
          </cell>
          <cell r="G8">
            <v>3.0436767615279257E-3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4568</v>
          </cell>
          <cell r="F9">
            <v>7.2726114852493987E-2</v>
          </cell>
          <cell r="G9">
            <v>0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21699</v>
          </cell>
          <cell r="F10">
            <v>0.34546496632755408</v>
          </cell>
          <cell r="G10">
            <v>0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6118</v>
          </cell>
          <cell r="F11">
            <v>9.7403321074334109E-2</v>
          </cell>
          <cell r="G11">
            <v>0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470</v>
          </cell>
          <cell r="E12">
            <v>570</v>
          </cell>
          <cell r="F12">
            <v>9.0748435783541102E-3</v>
          </cell>
          <cell r="G12">
            <v>0.21276595744680851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30575</v>
          </cell>
          <cell r="E13">
            <v>29856</v>
          </cell>
          <cell r="F13">
            <v>0.47533075416726367</v>
          </cell>
          <cell r="G13">
            <v>-2.3515944399018805E-2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2010</v>
          </cell>
          <cell r="E19" t="str">
            <v>I semestre 2011</v>
          </cell>
          <cell r="J19" t="str">
            <v>II semestre 2010</v>
          </cell>
          <cell r="L19" t="str">
            <v>II semestre 2011</v>
          </cell>
          <cell r="N19" t="str">
            <v>var. interanual</v>
          </cell>
        </row>
        <row r="20">
          <cell r="B20" t="str">
            <v>TOTAL PLAZAS</v>
          </cell>
          <cell r="C20">
            <v>53697</v>
          </cell>
          <cell r="E20">
            <v>52852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20363</v>
          </cell>
          <cell r="E21">
            <v>20496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2483</v>
          </cell>
          <cell r="E22">
            <v>2481</v>
          </cell>
          <cell r="F22">
            <v>4.694240520699311E-2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10650</v>
          </cell>
          <cell r="E23">
            <v>10816</v>
          </cell>
          <cell r="F23">
            <v>0.20464693862105501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6683</v>
          </cell>
          <cell r="F24">
            <v>0.12644743812911527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547</v>
          </cell>
          <cell r="E25">
            <v>516</v>
          </cell>
          <cell r="F25">
            <v>9.7631120865813974E-3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33334</v>
          </cell>
          <cell r="E26">
            <v>32356</v>
          </cell>
          <cell r="F26">
            <v>0.61220010595625518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2010</v>
          </cell>
          <cell r="E31" t="str">
            <v>I semestre 2011</v>
          </cell>
          <cell r="G31" t="str">
            <v>var. interanual</v>
          </cell>
          <cell r="J31" t="str">
            <v>II semestre 2010</v>
          </cell>
          <cell r="L31" t="str">
            <v>II semestre 2011</v>
          </cell>
          <cell r="N31" t="str">
            <v>var. interanual</v>
          </cell>
        </row>
        <row r="32">
          <cell r="B32" t="str">
            <v>TOTAL PLAZAS</v>
          </cell>
          <cell r="C32">
            <v>27225</v>
          </cell>
          <cell r="E32">
            <v>25438</v>
          </cell>
          <cell r="G32">
            <v>-6.5638200183654724E-2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16442</v>
          </cell>
          <cell r="E33">
            <v>16374</v>
          </cell>
          <cell r="G33">
            <v>-4.1357499087702225E-3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12955</v>
          </cell>
          <cell r="E34">
            <v>13389</v>
          </cell>
          <cell r="F34">
            <v>0.52633854862803675</v>
          </cell>
          <cell r="G34">
            <v>3.3500578927055193E-2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3114</v>
          </cell>
          <cell r="E35">
            <v>2612</v>
          </cell>
          <cell r="F35">
            <v>0.10268102838273449</v>
          </cell>
          <cell r="G35">
            <v>-0.16120745022479127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373</v>
          </cell>
          <cell r="F36">
            <v>1.4663102445160782E-2</v>
          </cell>
          <cell r="G36">
            <v>0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10783</v>
          </cell>
          <cell r="E37">
            <v>9064</v>
          </cell>
          <cell r="F37">
            <v>0.35631732054406795</v>
          </cell>
          <cell r="G37">
            <v>-0.15941760178058054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2010</v>
          </cell>
          <cell r="E42" t="str">
            <v>I semestre 2011</v>
          </cell>
          <cell r="G42" t="str">
            <v>var. interanual</v>
          </cell>
          <cell r="J42" t="str">
            <v>II semestre 2010</v>
          </cell>
          <cell r="L42" t="str">
            <v>II semestre 2011</v>
          </cell>
          <cell r="N42" t="str">
            <v>var. interanual</v>
          </cell>
        </row>
        <row r="43">
          <cell r="B43" t="str">
            <v>TOTAL PLAZAS</v>
          </cell>
          <cell r="C43">
            <v>2504</v>
          </cell>
          <cell r="E43">
            <v>1947</v>
          </cell>
          <cell r="G43">
            <v>-0.222444089456869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2504</v>
          </cell>
          <cell r="E44">
            <v>1947</v>
          </cell>
          <cell r="G44">
            <v>-0.222444089456869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1050</v>
          </cell>
          <cell r="E45">
            <v>493</v>
          </cell>
          <cell r="F45">
            <v>0.25321006676938879</v>
          </cell>
          <cell r="G45">
            <v>-0.53047619047619043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580</v>
          </cell>
          <cell r="F46">
            <v>0.29789419619928093</v>
          </cell>
          <cell r="G46">
            <v>0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674</v>
          </cell>
          <cell r="F47">
            <v>0.34617360041088857</v>
          </cell>
          <cell r="G47">
            <v>0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200</v>
          </cell>
          <cell r="F48">
            <v>0.1027221366204417</v>
          </cell>
          <cell r="G48">
            <v>0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2010</v>
          </cell>
          <cell r="E54" t="str">
            <v>I semestre 2011</v>
          </cell>
          <cell r="G54" t="str">
            <v>var. interanual</v>
          </cell>
          <cell r="J54" t="str">
            <v>II semestre 2010</v>
          </cell>
          <cell r="L54" t="str">
            <v>II semestre 2011</v>
          </cell>
          <cell r="N54" t="str">
            <v>var. interanual</v>
          </cell>
        </row>
        <row r="55">
          <cell r="B55" t="str">
            <v>TOTAL PLAZAS</v>
          </cell>
          <cell r="C55">
            <v>178697</v>
          </cell>
          <cell r="E55">
            <v>174438</v>
          </cell>
          <cell r="G55">
            <v>-2.3833640184222456E-2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86541</v>
          </cell>
          <cell r="E56">
            <v>86171</v>
          </cell>
          <cell r="G56">
            <v>-4.2754301429380297E-3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11676</v>
          </cell>
          <cell r="E57">
            <v>11351</v>
          </cell>
          <cell r="F57">
            <v>6.5071830679095152E-2</v>
          </cell>
          <cell r="G57">
            <v>-2.7834874957177114E-2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52066</v>
          </cell>
          <cell r="E58">
            <v>52586</v>
          </cell>
          <cell r="F58">
            <v>0.30145954436533323</v>
          </cell>
          <cell r="G58">
            <v>9.9873237813544354E-3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19615</v>
          </cell>
          <cell r="E59">
            <v>19016</v>
          </cell>
          <cell r="F59">
            <v>0.10901294442724636</v>
          </cell>
          <cell r="G59">
            <v>-3.0537853683405558E-2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2185</v>
          </cell>
          <cell r="F60">
            <v>1.2525940448755431E-2</v>
          </cell>
          <cell r="G60">
            <v>0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999</v>
          </cell>
          <cell r="E61">
            <v>1033</v>
          </cell>
          <cell r="F61">
            <v>5.9218748208532549E-3</v>
          </cell>
          <cell r="G61">
            <v>3.4034034034034037E-2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92156</v>
          </cell>
          <cell r="E62">
            <v>88267</v>
          </cell>
          <cell r="F62">
            <v>0.50600786525871655</v>
          </cell>
          <cell r="G62">
            <v>-4.2200182299578975E-2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agosto 2011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134215</v>
          </cell>
          <cell r="D39">
            <v>82210</v>
          </cell>
          <cell r="E39">
            <v>50644</v>
          </cell>
          <cell r="F39">
            <v>541</v>
          </cell>
          <cell r="G39">
            <v>820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agosto 2011</v>
          </cell>
          <cell r="G6" t="str">
            <v>agosto 2011</v>
          </cell>
        </row>
        <row r="8">
          <cell r="B8" t="str">
            <v>Hoteleras</v>
          </cell>
          <cell r="D8">
            <v>0.71526933981368979</v>
          </cell>
          <cell r="F8" t="str">
            <v>Hoteleras</v>
          </cell>
          <cell r="H8">
            <v>0.41880839642468287</v>
          </cell>
        </row>
        <row r="15">
          <cell r="B15" t="str">
            <v>Extrahoteleras</v>
          </cell>
          <cell r="D15">
            <v>0.28396324955767305</v>
          </cell>
          <cell r="F15" t="str">
            <v>Extrahoteleras</v>
          </cell>
          <cell r="H15">
            <v>0.58068518471627883</v>
          </cell>
        </row>
        <row r="22">
          <cell r="B22" t="str">
            <v>Hoteles Rurales</v>
          </cell>
          <cell r="D22">
            <v>4.6897316194495958E-4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2.98437466692247E-4</v>
          </cell>
          <cell r="F26" t="str">
            <v>Casas Rurales</v>
          </cell>
          <cell r="H26">
            <v>5.0641885903831055E-4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agosto 2011</v>
          </cell>
          <cell r="G35" t="str">
            <v>agosto 2011</v>
          </cell>
        </row>
        <row r="37">
          <cell r="B37" t="str">
            <v>Hoteleras</v>
          </cell>
          <cell r="D37">
            <v>0.70493730407523514</v>
          </cell>
          <cell r="F37" t="str">
            <v>Hoteleras</v>
          </cell>
          <cell r="H37">
            <v>0.99499821364773133</v>
          </cell>
        </row>
        <row r="44">
          <cell r="B44" t="str">
            <v>Extrahoteleras</v>
          </cell>
          <cell r="D44">
            <v>0.29506269592476492</v>
          </cell>
          <cell r="F44" t="str">
            <v>Extrahoteleras</v>
          </cell>
          <cell r="H44">
            <v>2.1436227224008574E-3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2.8581636298678098E-3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 xml:space="preserve">acumulado AGOSTO 2011 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I20" sqref="I20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 xml:space="preserve">acumulado agosto 2011 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98" right="0.78740157480314998" top="0.78740157480314998" bottom="0.78740157480314998" header="0" footer="0.196850393700787"/>
  <pageSetup paperSize="9" scale="77" orientation="landscape" r:id="rId1"/>
  <headerFooter scaleWithDoc="0" alignWithMargins="0">
    <oddHeader>&amp;RTurismo en Cifras (acumulado AGOSTO 2011)</oddHeader>
    <oddFooter>&amp;CTurismo de Tenerife&amp;R&amp;P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/>
  </sheetPr>
  <dimension ref="B1:P4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agosto 2010</v>
      </c>
      <c r="D6" s="68" t="s">
        <v>49</v>
      </c>
      <c r="E6" s="47" t="str">
        <f>actualizaciones!$A$2</f>
        <v xml:space="preserve">acumulado agosto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agosto 2010</v>
      </c>
      <c r="K6" s="68" t="s">
        <v>49</v>
      </c>
      <c r="L6" s="47" t="str">
        <f>actualizaciones!$A$2</f>
        <v xml:space="preserve">acumulado agosto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9087590</v>
      </c>
      <c r="D8" s="54">
        <f>C8/$C$8</f>
        <v>1</v>
      </c>
      <c r="E8" s="71">
        <v>10237615</v>
      </c>
      <c r="F8" s="54">
        <f>E8/$E$8</f>
        <v>1</v>
      </c>
      <c r="G8" s="54">
        <f>(E8-C8)/C8</f>
        <v>0.1265489530227486</v>
      </c>
      <c r="H8" s="66"/>
      <c r="I8" s="70" t="s">
        <v>89</v>
      </c>
      <c r="J8" s="71">
        <v>7641350</v>
      </c>
      <c r="K8" s="54">
        <f>J8/$C$8</f>
        <v>0.84085549634171441</v>
      </c>
      <c r="L8" s="71">
        <v>8594121</v>
      </c>
      <c r="M8" s="54">
        <f>L8/$E$8</f>
        <v>0.8394651488652386</v>
      </c>
      <c r="N8" s="54">
        <f>(L8-J8)/J8</f>
        <v>0.1246862138234736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5728825</v>
      </c>
      <c r="D10" s="74">
        <f>C10/$C$8</f>
        <v>0.63040090937201176</v>
      </c>
      <c r="E10" s="73">
        <v>6615068</v>
      </c>
      <c r="F10" s="74">
        <f>E10/$E$8</f>
        <v>0.64615323002476655</v>
      </c>
      <c r="G10" s="74">
        <f>(E10-C10)/C10</f>
        <v>0.15469891295335431</v>
      </c>
      <c r="H10" s="66"/>
      <c r="I10" s="72" t="s">
        <v>67</v>
      </c>
      <c r="J10" s="73">
        <v>3390064</v>
      </c>
      <c r="K10" s="74">
        <f>J10/$C$8</f>
        <v>0.3730432380862253</v>
      </c>
      <c r="L10" s="73">
        <v>3959760</v>
      </c>
      <c r="M10" s="74">
        <f>L10/$E$8</f>
        <v>0.38678539874765755</v>
      </c>
      <c r="N10" s="74">
        <f>(L10-J10)/J10</f>
        <v>0.16804874480245802</v>
      </c>
    </row>
    <row r="11" spans="2:14" ht="15" customHeight="1">
      <c r="B11" s="75" t="s">
        <v>68</v>
      </c>
      <c r="C11" s="76">
        <v>743684</v>
      </c>
      <c r="D11" s="60">
        <f>C11/$C$8</f>
        <v>8.1835118001582371E-2</v>
      </c>
      <c r="E11" s="76">
        <v>882726</v>
      </c>
      <c r="F11" s="60">
        <f>E11/$E$8</f>
        <v>8.6223793334678042E-2</v>
      </c>
      <c r="G11" s="61">
        <f>(E11-C11)/C11</f>
        <v>0.18696381796569511</v>
      </c>
      <c r="H11" s="66"/>
      <c r="I11" s="75" t="s">
        <v>68</v>
      </c>
      <c r="J11" s="76">
        <v>405667</v>
      </c>
      <c r="K11" s="60">
        <f>J11/$C$8</f>
        <v>4.4639667942765901E-2</v>
      </c>
      <c r="L11" s="76">
        <v>461240</v>
      </c>
      <c r="M11" s="60">
        <f>L11/$E$8</f>
        <v>4.5053462158911033E-2</v>
      </c>
      <c r="N11" s="61">
        <f>(L11-J11)/J11</f>
        <v>0.13699167050807681</v>
      </c>
    </row>
    <row r="12" spans="2:14" ht="15" customHeight="1">
      <c r="B12" s="75" t="s">
        <v>69</v>
      </c>
      <c r="C12" s="76">
        <v>3967505</v>
      </c>
      <c r="D12" s="60">
        <f>C12/$C$8</f>
        <v>0.43658494716420965</v>
      </c>
      <c r="E12" s="76">
        <v>4529829</v>
      </c>
      <c r="F12" s="60">
        <f>E12/$E$8</f>
        <v>0.44246916884450138</v>
      </c>
      <c r="G12" s="61">
        <f>(E12-C12)/C12</f>
        <v>0.14173239857290665</v>
      </c>
      <c r="H12" s="66"/>
      <c r="I12" s="75" t="s">
        <v>69</v>
      </c>
      <c r="J12" s="76">
        <v>1982773</v>
      </c>
      <c r="K12" s="60">
        <f>J12/$C$8</f>
        <v>0.21818468923003789</v>
      </c>
      <c r="L12" s="76">
        <v>2356668</v>
      </c>
      <c r="M12" s="60">
        <f>L12/$E$8</f>
        <v>0.23019697458831964</v>
      </c>
      <c r="N12" s="61">
        <f>(L12-J12)/J12</f>
        <v>0.18857176287956312</v>
      </c>
    </row>
    <row r="13" spans="2:14" ht="15" customHeight="1">
      <c r="B13" s="75" t="s">
        <v>70</v>
      </c>
      <c r="C13" s="76">
        <v>937505</v>
      </c>
      <c r="D13" s="60">
        <f>C13/$C$8</f>
        <v>0.10316321488975624</v>
      </c>
      <c r="E13" s="76">
        <v>1122333</v>
      </c>
      <c r="F13" s="60">
        <f>E13/$E$8</f>
        <v>0.10962836559100923</v>
      </c>
      <c r="G13" s="61">
        <f>(E13-C13)/C13</f>
        <v>0.19714881520631891</v>
      </c>
      <c r="H13" s="66"/>
      <c r="I13" s="75" t="s">
        <v>70</v>
      </c>
      <c r="J13" s="76">
        <v>940801</v>
      </c>
      <c r="K13" s="60">
        <f>J13/$C$8</f>
        <v>0.10352590730875842</v>
      </c>
      <c r="L13" s="76">
        <v>1072666</v>
      </c>
      <c r="M13" s="60">
        <f>L13/$E$8</f>
        <v>0.1047769426765902</v>
      </c>
      <c r="N13" s="61">
        <f>(L13-J13)/J13</f>
        <v>0.14016247856879405</v>
      </c>
    </row>
    <row r="14" spans="2:14" ht="15" customHeight="1">
      <c r="B14" s="75" t="s">
        <v>71</v>
      </c>
      <c r="C14" s="76">
        <v>80131</v>
      </c>
      <c r="D14" s="60">
        <f>C14/$C$8</f>
        <v>8.817629316463441E-3</v>
      </c>
      <c r="E14" s="76">
        <v>80180</v>
      </c>
      <c r="F14" s="60">
        <f>E14/$E$8</f>
        <v>7.8319022545778483E-3</v>
      </c>
      <c r="G14" s="61">
        <f>(E14-C14)/C14</f>
        <v>6.1149867092635812E-4</v>
      </c>
      <c r="H14" s="66"/>
      <c r="I14" s="75" t="s">
        <v>71</v>
      </c>
      <c r="J14" s="76">
        <v>60823</v>
      </c>
      <c r="K14" s="60">
        <f>J14/$C$8</f>
        <v>6.6929736046630623E-3</v>
      </c>
      <c r="L14" s="76">
        <v>69186</v>
      </c>
      <c r="M14" s="60">
        <f>L14/$E$8</f>
        <v>6.7580193238366551E-3</v>
      </c>
      <c r="N14" s="61">
        <f>(L14-J14)/J14</f>
        <v>0.13749732831330252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3358765</v>
      </c>
      <c r="D16" s="74">
        <f>C16/$C$8</f>
        <v>0.36959909062798829</v>
      </c>
      <c r="E16" s="73">
        <v>3622547</v>
      </c>
      <c r="F16" s="74">
        <f>E16/$E$8</f>
        <v>0.35384676997523351</v>
      </c>
      <c r="G16" s="74">
        <f>(E16-C16)/C16</f>
        <v>7.8535414058441125E-2</v>
      </c>
      <c r="H16" s="66"/>
      <c r="I16" s="72" t="s">
        <v>73</v>
      </c>
      <c r="J16" s="73">
        <v>4251286</v>
      </c>
      <c r="K16" s="74">
        <f>J16/$C$8</f>
        <v>0.46781225825548906</v>
      </c>
      <c r="L16" s="73">
        <v>4634361</v>
      </c>
      <c r="M16" s="74">
        <f>L16/$E$8</f>
        <v>0.4526797501175811</v>
      </c>
      <c r="N16" s="74">
        <f>(L16-J16)/J16</f>
        <v>9.0108028488320946E-2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agosto 2010</v>
      </c>
      <c r="D20" s="68" t="s">
        <v>49</v>
      </c>
      <c r="E20" s="47" t="str">
        <f>actualizaciones!$A$2</f>
        <v xml:space="preserve">acumulado agosto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agosto 2010</v>
      </c>
      <c r="K20" s="68" t="s">
        <v>49</v>
      </c>
      <c r="L20" s="47" t="str">
        <f>actualizaciones!$A$2</f>
        <v xml:space="preserve">acumulado agosto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3537074</v>
      </c>
      <c r="D22" s="54">
        <f>C22/$C$8</f>
        <v>0.389220244311198</v>
      </c>
      <c r="E22" s="71">
        <v>3664171</v>
      </c>
      <c r="F22" s="54">
        <f>E22/$E$8</f>
        <v>0.35791256068918398</v>
      </c>
      <c r="G22" s="54">
        <f>(E22-C22)/C22</f>
        <v>3.5932807738825935E-2</v>
      </c>
      <c r="H22" s="66"/>
      <c r="I22" s="70" t="s">
        <v>89</v>
      </c>
      <c r="J22" s="71">
        <v>216287</v>
      </c>
      <c r="K22" s="54">
        <f>J22/$C$8</f>
        <v>2.3800259474734225E-2</v>
      </c>
      <c r="L22" s="71">
        <v>218902</v>
      </c>
      <c r="M22" s="54">
        <f>L22/$E$8</f>
        <v>2.1382128552402097E-2</v>
      </c>
      <c r="N22" s="54">
        <f>(L22-J22)/J22</f>
        <v>1.2090416899767439E-2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2392287</v>
      </c>
      <c r="D24" s="74">
        <f>C24/$C$8</f>
        <v>0.26324768172859914</v>
      </c>
      <c r="E24" s="73">
        <v>2637905</v>
      </c>
      <c r="F24" s="74">
        <f>E24/$E$8</f>
        <v>0.25766792363260388</v>
      </c>
      <c r="G24" s="74">
        <f>(E24-C24)/C24</f>
        <v>0.10267079158980506</v>
      </c>
      <c r="H24" s="66"/>
      <c r="I24" s="72" t="s">
        <v>67</v>
      </c>
      <c r="J24" s="73">
        <v>216287</v>
      </c>
      <c r="K24" s="74">
        <f>J24/$C$8</f>
        <v>2.3800259474734225E-2</v>
      </c>
      <c r="L24" s="73">
        <v>218902</v>
      </c>
      <c r="M24" s="74">
        <f>L24/$E$8</f>
        <v>2.1382128552402097E-2</v>
      </c>
      <c r="N24" s="74">
        <f>(L24-J24)/J24</f>
        <v>1.2090416899767439E-2</v>
      </c>
    </row>
    <row r="25" spans="2:16" ht="15" customHeight="1">
      <c r="B25" s="75" t="s">
        <v>77</v>
      </c>
      <c r="C25" s="76">
        <v>2011776</v>
      </c>
      <c r="D25" s="60">
        <f>C25/$C$8</f>
        <v>0.22137618444494084</v>
      </c>
      <c r="E25" s="76">
        <v>2243589</v>
      </c>
      <c r="F25" s="60">
        <f>E25/$E$8</f>
        <v>0.21915153089855402</v>
      </c>
      <c r="G25" s="61">
        <f>(E25-C25)/C25</f>
        <v>0.11522803731628173</v>
      </c>
      <c r="H25" s="66"/>
      <c r="I25" s="75" t="s">
        <v>77</v>
      </c>
      <c r="J25" s="76">
        <v>63826</v>
      </c>
      <c r="K25" s="60">
        <f>J25/$C$8</f>
        <v>7.0234242521944766E-3</v>
      </c>
      <c r="L25" s="76">
        <v>56370</v>
      </c>
      <c r="M25" s="60">
        <f>L25/$E$8</f>
        <v>5.5061652543097195E-3</v>
      </c>
      <c r="N25" s="61">
        <f>(L25-J25)/J25</f>
        <v>-0.11681759784413875</v>
      </c>
    </row>
    <row r="26" spans="2:16" ht="15" customHeight="1">
      <c r="B26" s="75" t="s">
        <v>70</v>
      </c>
      <c r="C26" s="76">
        <v>356184</v>
      </c>
      <c r="D26" s="60">
        <f>C26/$C$8</f>
        <v>3.9194549930179512E-2</v>
      </c>
      <c r="E26" s="76">
        <v>374901</v>
      </c>
      <c r="F26" s="60">
        <f>E26/$E$8</f>
        <v>3.6619954940677102E-2</v>
      </c>
      <c r="G26" s="61">
        <f>(E26-C26)/C26</f>
        <v>5.2548682703321879E-2</v>
      </c>
      <c r="H26" s="66"/>
      <c r="I26" s="75" t="s">
        <v>70</v>
      </c>
      <c r="J26" s="76">
        <v>64808</v>
      </c>
      <c r="K26" s="60">
        <f>J26/$C$8</f>
        <v>7.1314837047005862E-3</v>
      </c>
      <c r="L26" s="76">
        <v>70209</v>
      </c>
      <c r="M26" s="60">
        <f>L26/$E$8</f>
        <v>6.8579449412778269E-3</v>
      </c>
      <c r="N26" s="61">
        <f>(L26-J26)/J26</f>
        <v>8.3338476731267749E-2</v>
      </c>
    </row>
    <row r="27" spans="2:16" ht="15" customHeight="1">
      <c r="B27" s="75" t="s">
        <v>71</v>
      </c>
      <c r="C27" s="76">
        <v>24327</v>
      </c>
      <c r="D27" s="60">
        <f>C27/$C$8</f>
        <v>2.6769473534787552E-3</v>
      </c>
      <c r="E27" s="76">
        <v>19415</v>
      </c>
      <c r="F27" s="60">
        <f>E27/$E$8</f>
        <v>1.8964377933727728E-3</v>
      </c>
      <c r="G27" s="61">
        <f>(E27-C27)/C27</f>
        <v>-0.20191556706540059</v>
      </c>
      <c r="H27" s="66"/>
      <c r="I27" s="75" t="s">
        <v>78</v>
      </c>
      <c r="J27" s="76">
        <v>67541</v>
      </c>
      <c r="K27" s="60">
        <f>J27/$C$8</f>
        <v>7.4322235048016033E-3</v>
      </c>
      <c r="L27" s="76">
        <v>74899</v>
      </c>
      <c r="M27" s="60">
        <f>L27/$E$8</f>
        <v>7.3160594533004022E-3</v>
      </c>
      <c r="N27" s="61">
        <f>(L27-J27)/J27</f>
        <v>0.10894123569387483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20112</v>
      </c>
      <c r="K28" s="60">
        <f>J28/$C$8</f>
        <v>2.2131280130375602E-3</v>
      </c>
      <c r="L28" s="76">
        <v>17424</v>
      </c>
      <c r="M28" s="60">
        <f>L28/$E$8</f>
        <v>1.7019589035141486E-3</v>
      </c>
      <c r="N28" s="61">
        <f>(L28-J28)/J28</f>
        <v>-0.13365155131264916</v>
      </c>
    </row>
    <row r="29" spans="2:16" ht="15" customHeight="1">
      <c r="B29" s="72" t="s">
        <v>73</v>
      </c>
      <c r="C29" s="73">
        <v>1144787</v>
      </c>
      <c r="D29" s="74">
        <f>C29/$C$8</f>
        <v>0.1259725625825989</v>
      </c>
      <c r="E29" s="73">
        <v>1026266</v>
      </c>
      <c r="F29" s="74">
        <f>E29/$E$8</f>
        <v>0.10024463705658007</v>
      </c>
      <c r="G29" s="74">
        <f>(E29-C29)/C29</f>
        <v>-0.10353104988089487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agosto 2010</v>
      </c>
      <c r="D36" s="68" t="s">
        <v>49</v>
      </c>
      <c r="E36" s="47" t="str">
        <f>actualizaciones!$A$2</f>
        <v xml:space="preserve">acumulado agosto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24137203</v>
      </c>
      <c r="D38" s="54">
        <f>C38/$C$38</f>
        <v>1</v>
      </c>
      <c r="E38" s="71">
        <v>26958432</v>
      </c>
      <c r="F38" s="54">
        <f>E38/$E$38</f>
        <v>1</v>
      </c>
      <c r="G38" s="54">
        <f>E38/C38-1</f>
        <v>0.11688301250148991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13716472</v>
      </c>
      <c r="D40" s="74">
        <f t="shared" ref="D40:D45" si="0">C40/$C$38</f>
        <v>0.56827097986456843</v>
      </c>
      <c r="E40" s="73">
        <v>15762799</v>
      </c>
      <c r="F40" s="74">
        <f t="shared" ref="F40:F45" si="1">E40/$E$38</f>
        <v>0.58470756014296377</v>
      </c>
      <c r="G40" s="74">
        <f t="shared" ref="G40:G45" si="2">E40/C40-1</f>
        <v>0.14918756076635442</v>
      </c>
      <c r="H40" s="66"/>
      <c r="I40" s="66"/>
    </row>
    <row r="41" spans="2:14" ht="15" customHeight="1">
      <c r="B41" s="75" t="s">
        <v>68</v>
      </c>
      <c r="C41" s="76">
        <v>1662792</v>
      </c>
      <c r="D41" s="60">
        <f t="shared" si="0"/>
        <v>6.8889174938786407E-2</v>
      </c>
      <c r="E41" s="76">
        <v>1975208</v>
      </c>
      <c r="F41" s="60">
        <f t="shared" si="1"/>
        <v>7.3268653013647086E-2</v>
      </c>
      <c r="G41" s="61">
        <f t="shared" si="2"/>
        <v>0.18788639829876508</v>
      </c>
      <c r="H41" s="66"/>
      <c r="I41" s="66"/>
    </row>
    <row r="42" spans="2:14" ht="15" customHeight="1">
      <c r="B42" s="75" t="s">
        <v>69</v>
      </c>
      <c r="C42" s="76">
        <v>8997336</v>
      </c>
      <c r="D42" s="60">
        <f t="shared" si="0"/>
        <v>0.3727580200572535</v>
      </c>
      <c r="E42" s="76">
        <v>10342259</v>
      </c>
      <c r="F42" s="60">
        <f t="shared" si="1"/>
        <v>0.38363726050535879</v>
      </c>
      <c r="G42" s="61">
        <f t="shared" si="2"/>
        <v>0.14948013500885149</v>
      </c>
      <c r="H42" s="66"/>
      <c r="I42" s="66"/>
    </row>
    <row r="43" spans="2:14" ht="15" customHeight="1">
      <c r="B43" s="75" t="s">
        <v>70</v>
      </c>
      <c r="C43" s="76">
        <v>2715363</v>
      </c>
      <c r="D43" s="60">
        <f t="shared" si="0"/>
        <v>0.11249700307032261</v>
      </c>
      <c r="E43" s="76">
        <v>3059134</v>
      </c>
      <c r="F43" s="60">
        <f t="shared" si="1"/>
        <v>0.11347596180668075</v>
      </c>
      <c r="G43" s="61">
        <f t="shared" si="2"/>
        <v>0.1266022259270676</v>
      </c>
      <c r="H43" s="66"/>
      <c r="I43" s="66"/>
    </row>
    <row r="44" spans="2:14" ht="15" customHeight="1">
      <c r="B44" s="75" t="s">
        <v>78</v>
      </c>
      <c r="C44" s="76">
        <v>217568</v>
      </c>
      <c r="D44" s="60">
        <f t="shared" si="0"/>
        <v>9.0138032977557514E-3</v>
      </c>
      <c r="E44" s="76">
        <v>254247</v>
      </c>
      <c r="F44" s="60">
        <f t="shared" si="1"/>
        <v>9.4310752198050688E-3</v>
      </c>
      <c r="G44" s="61">
        <f t="shared" si="2"/>
        <v>0.16858637299602885</v>
      </c>
      <c r="H44" s="66"/>
      <c r="I44" s="66"/>
    </row>
    <row r="45" spans="2:14" ht="15" customHeight="1">
      <c r="B45" s="75" t="s">
        <v>79</v>
      </c>
      <c r="C45" s="76">
        <v>123413</v>
      </c>
      <c r="D45" s="60">
        <f t="shared" si="0"/>
        <v>5.1129785004501143E-3</v>
      </c>
      <c r="E45" s="76">
        <v>131951</v>
      </c>
      <c r="F45" s="60">
        <f t="shared" si="1"/>
        <v>4.894609597472138E-3</v>
      </c>
      <c r="G45" s="61">
        <f t="shared" si="2"/>
        <v>6.918233897563475E-2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10420731</v>
      </c>
      <c r="D47" s="74">
        <f>C47/$C$38</f>
        <v>0.43172902013543157</v>
      </c>
      <c r="E47" s="73">
        <v>11195633</v>
      </c>
      <c r="F47" s="74">
        <f>E47/$E$38</f>
        <v>0.41529243985703618</v>
      </c>
      <c r="G47" s="74">
        <f>E47/C47-1</f>
        <v>7.4361577896982389E-2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42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82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82">
        <v>72.207141267946596</v>
      </c>
      <c r="D8" s="26">
        <f t="shared" ref="D8:D15" si="0">C8/C21-1</f>
        <v>8.8036657975689714E-2</v>
      </c>
      <c r="E8" s="83">
        <v>76.209999999999994</v>
      </c>
      <c r="F8" s="28">
        <f t="shared" ref="F8:F15" si="1">E8/E21-1</f>
        <v>6.7816889574920269E-2</v>
      </c>
      <c r="G8" s="82">
        <v>76.319999999999993</v>
      </c>
      <c r="H8" s="26">
        <f t="shared" ref="H8:H15" si="2">G8/G21-1</f>
        <v>7.7176603153649159E-2</v>
      </c>
      <c r="I8" s="83">
        <v>65.08</v>
      </c>
      <c r="J8" s="28">
        <f t="shared" ref="J8:J15" si="3">I8/I21-1</f>
        <v>0.15999678609817281</v>
      </c>
      <c r="K8" s="82">
        <v>31.73</v>
      </c>
      <c r="L8" s="26">
        <f t="shared" ref="L8:L15" si="4">K8/K21-1</f>
        <v>-0.15341515474919953</v>
      </c>
    </row>
    <row r="9" spans="2:18">
      <c r="B9" s="24" t="s">
        <v>38</v>
      </c>
      <c r="C9" s="82">
        <v>66.516495416177889</v>
      </c>
      <c r="D9" s="26">
        <f t="shared" si="0"/>
        <v>0.11020050561954653</v>
      </c>
      <c r="E9" s="83">
        <v>72.86</v>
      </c>
      <c r="F9" s="28">
        <f t="shared" si="1"/>
        <v>8.5459489706793068E-2</v>
      </c>
      <c r="G9" s="82">
        <v>71.650000000000006</v>
      </c>
      <c r="H9" s="26">
        <f t="shared" si="2"/>
        <v>9.3161776208295022E-2</v>
      </c>
      <c r="I9" s="83">
        <v>54.2</v>
      </c>
      <c r="J9" s="28">
        <f t="shared" si="3"/>
        <v>0.16041055270434579</v>
      </c>
      <c r="K9" s="82">
        <v>44.92</v>
      </c>
      <c r="L9" s="26">
        <f t="shared" si="4"/>
        <v>0.18210526315789477</v>
      </c>
    </row>
    <row r="10" spans="2:18">
      <c r="B10" s="24" t="s">
        <v>39</v>
      </c>
      <c r="C10" s="82">
        <v>55.14</v>
      </c>
      <c r="D10" s="26">
        <f t="shared" si="0"/>
        <v>0.11074921090365808</v>
      </c>
      <c r="E10" s="83">
        <v>59.91</v>
      </c>
      <c r="F10" s="28">
        <f t="shared" si="1"/>
        <v>0.14386964814812964</v>
      </c>
      <c r="G10" s="82">
        <v>59.53</v>
      </c>
      <c r="H10" s="26">
        <f t="shared" si="2"/>
        <v>0.13919814848692913</v>
      </c>
      <c r="I10" s="83">
        <v>49.13</v>
      </c>
      <c r="J10" s="28">
        <f t="shared" si="3"/>
        <v>-2.4198057001118545E-2</v>
      </c>
      <c r="K10" s="82">
        <v>43.23</v>
      </c>
      <c r="L10" s="26">
        <f t="shared" si="4"/>
        <v>0.24295572167912582</v>
      </c>
      <c r="N10" s="29"/>
      <c r="O10" s="29"/>
      <c r="P10" s="29"/>
    </row>
    <row r="11" spans="2:18">
      <c r="B11" s="24" t="s">
        <v>40</v>
      </c>
      <c r="C11" s="82">
        <v>48.47286530124947</v>
      </c>
      <c r="D11" s="26">
        <f t="shared" si="0"/>
        <v>9.2167922798642055E-2</v>
      </c>
      <c r="E11" s="83">
        <v>52.918355681483774</v>
      </c>
      <c r="F11" s="28">
        <f t="shared" si="1"/>
        <v>9.2383080438528165E-2</v>
      </c>
      <c r="G11" s="82">
        <v>49.935852520611419</v>
      </c>
      <c r="H11" s="26">
        <f t="shared" si="2"/>
        <v>9.6456451057660653E-2</v>
      </c>
      <c r="I11" s="83">
        <v>42.827469191379926</v>
      </c>
      <c r="J11" s="28">
        <f t="shared" si="3"/>
        <v>-3.8077040704200926E-2</v>
      </c>
      <c r="K11" s="82">
        <v>44.130755339065892</v>
      </c>
      <c r="L11" s="26">
        <f t="shared" si="4"/>
        <v>0.35313862870897883</v>
      </c>
    </row>
    <row r="12" spans="2:18">
      <c r="B12" s="24" t="s">
        <v>41</v>
      </c>
      <c r="C12" s="82">
        <v>64.732779937093213</v>
      </c>
      <c r="D12" s="26">
        <f t="shared" si="0"/>
        <v>0.28307588975622822</v>
      </c>
      <c r="E12" s="83">
        <v>68.500899523968727</v>
      </c>
      <c r="F12" s="28">
        <f t="shared" si="1"/>
        <v>0.2282372390336207</v>
      </c>
      <c r="G12" s="82">
        <v>67.184464794772822</v>
      </c>
      <c r="H12" s="26">
        <f t="shared" si="2"/>
        <v>0.31659261662012539</v>
      </c>
      <c r="I12" s="83">
        <v>56.964383992452234</v>
      </c>
      <c r="J12" s="28">
        <f t="shared" si="3"/>
        <v>0.23817162041391637</v>
      </c>
      <c r="K12" s="82">
        <v>45.752439650744734</v>
      </c>
      <c r="L12" s="26">
        <f t="shared" si="4"/>
        <v>0.24752205682901796</v>
      </c>
    </row>
    <row r="13" spans="2:18">
      <c r="B13" s="24" t="s">
        <v>42</v>
      </c>
      <c r="C13" s="82">
        <v>67.628520568727808</v>
      </c>
      <c r="D13" s="26">
        <f t="shared" si="0"/>
        <v>0.1787627117731041</v>
      </c>
      <c r="E13" s="83">
        <v>69.158627957605532</v>
      </c>
      <c r="F13" s="28">
        <f t="shared" si="1"/>
        <v>0.1947350402938457</v>
      </c>
      <c r="G13" s="82">
        <v>70.762665312509924</v>
      </c>
      <c r="H13" s="26">
        <f t="shared" si="2"/>
        <v>0.1627521780163883</v>
      </c>
      <c r="I13" s="83">
        <v>70.13</v>
      </c>
      <c r="J13" s="28">
        <f t="shared" si="3"/>
        <v>0.21428151516519223</v>
      </c>
      <c r="K13" s="82">
        <v>56.860016236724817</v>
      </c>
      <c r="L13" s="26">
        <f t="shared" si="4"/>
        <v>0.55057154412771014</v>
      </c>
    </row>
    <row r="14" spans="2:18">
      <c r="B14" s="24" t="s">
        <v>43</v>
      </c>
      <c r="C14" s="82">
        <v>73.25</v>
      </c>
      <c r="D14" s="26">
        <f>C14/C27-1</f>
        <v>0.20180278838738097</v>
      </c>
      <c r="E14" s="83">
        <v>74.83</v>
      </c>
      <c r="F14" s="28">
        <f t="shared" si="1"/>
        <v>0.22913929040735859</v>
      </c>
      <c r="G14" s="82">
        <v>75.900000000000006</v>
      </c>
      <c r="H14" s="26">
        <f t="shared" si="2"/>
        <v>0.21284755512943443</v>
      </c>
      <c r="I14" s="83">
        <v>74.959999999999994</v>
      </c>
      <c r="J14" s="28">
        <f t="shared" si="3"/>
        <v>9.334889148191361E-2</v>
      </c>
      <c r="K14" s="82">
        <v>58.25</v>
      </c>
      <c r="L14" s="26">
        <f t="shared" si="4"/>
        <v>0.17938854019032191</v>
      </c>
    </row>
    <row r="15" spans="2:18">
      <c r="B15" s="24" t="s">
        <v>44</v>
      </c>
      <c r="C15" s="82">
        <v>63.169352342213095</v>
      </c>
      <c r="D15" s="26">
        <f t="shared" si="0"/>
        <v>8.4178259266423305E-2</v>
      </c>
      <c r="E15" s="83">
        <v>65.069999999999993</v>
      </c>
      <c r="F15" s="28">
        <f t="shared" si="1"/>
        <v>0.10082896295043131</v>
      </c>
      <c r="G15" s="82">
        <v>68.14</v>
      </c>
      <c r="H15" s="26">
        <f t="shared" si="2"/>
        <v>0.10923001790656039</v>
      </c>
      <c r="I15" s="83">
        <v>65.959999999999994</v>
      </c>
      <c r="J15" s="28">
        <f t="shared" si="3"/>
        <v>1.9632091513371419E-2</v>
      </c>
      <c r="K15" s="82">
        <v>47.66</v>
      </c>
      <c r="L15" s="26">
        <f t="shared" si="4"/>
        <v>0.29159891598915988</v>
      </c>
    </row>
    <row r="16" spans="2:18" ht="25.5">
      <c r="B16" s="30" t="str">
        <f>actualizaciones!$A$2</f>
        <v xml:space="preserve">acumulado agosto 2011 </v>
      </c>
      <c r="C16" s="84">
        <v>63.789546613562408</v>
      </c>
      <c r="D16" s="32">
        <v>0.1418059181515603</v>
      </c>
      <c r="E16" s="85">
        <v>67.338912495521484</v>
      </c>
      <c r="F16" s="34">
        <v>0.13915118990516295</v>
      </c>
      <c r="G16" s="85">
        <v>66.068549960274098</v>
      </c>
      <c r="H16" s="34">
        <v>0.12468621382347367</v>
      </c>
      <c r="I16" s="85">
        <v>59.778285767982979</v>
      </c>
      <c r="J16" s="34">
        <v>0.10185063611763634</v>
      </c>
      <c r="K16" s="85">
        <v>46.4747257506693</v>
      </c>
      <c r="L16" s="34">
        <v>0.23325078011566291</v>
      </c>
      <c r="O16" s="21"/>
      <c r="P16" s="21"/>
      <c r="Q16" s="21"/>
      <c r="R16" s="21"/>
    </row>
    <row r="17" spans="2:18" outlineLevel="1">
      <c r="B17" s="24" t="s">
        <v>33</v>
      </c>
      <c r="C17" s="82">
        <v>55.975719530448927</v>
      </c>
      <c r="D17" s="26">
        <f>C17/C30-1</f>
        <v>4.5511903302423162E-2</v>
      </c>
      <c r="E17" s="83">
        <v>58.41</v>
      </c>
      <c r="F17" s="28">
        <f>E17/E30-1</f>
        <v>5.2397657741426018E-2</v>
      </c>
      <c r="G17" s="82">
        <v>59.13</v>
      </c>
      <c r="H17" s="26">
        <f>G17/G30-1</f>
        <v>8.7612937132006019E-2</v>
      </c>
      <c r="I17" s="83">
        <v>56.135263758298194</v>
      </c>
      <c r="J17" s="28">
        <f>I17/I30-1</f>
        <v>-2.387901905193468E-2</v>
      </c>
      <c r="K17" s="82">
        <v>47.34</v>
      </c>
      <c r="L17" s="26">
        <f>K17/K30-1</f>
        <v>1.8605211220756424E-2</v>
      </c>
    </row>
    <row r="18" spans="2:18" outlineLevel="1">
      <c r="B18" s="24" t="s">
        <v>34</v>
      </c>
      <c r="C18" s="82">
        <v>61.290551546705636</v>
      </c>
      <c r="D18" s="26">
        <f t="shared" ref="D18:F68" si="5">C18/C31-1</f>
        <v>0.11613351176960762</v>
      </c>
      <c r="E18" s="83">
        <v>64.64</v>
      </c>
      <c r="F18" s="28">
        <f t="shared" si="5"/>
        <v>0.10085730566187268</v>
      </c>
      <c r="G18" s="82">
        <v>65.03</v>
      </c>
      <c r="H18" s="26">
        <f t="shared" ref="H18:H28" si="6">G18/G31-1</f>
        <v>0.19095136466173446</v>
      </c>
      <c r="I18" s="83">
        <v>57.81</v>
      </c>
      <c r="J18" s="28">
        <f t="shared" ref="J18:J28" si="7">I18/I31-1</f>
        <v>1.3015310863451646E-2</v>
      </c>
      <c r="K18" s="82">
        <v>52.08</v>
      </c>
      <c r="L18" s="26">
        <f t="shared" ref="L18:L28" si="8">K18/K31-1</f>
        <v>0.41216055443257282</v>
      </c>
    </row>
    <row r="19" spans="2:18" outlineLevel="1">
      <c r="B19" s="24" t="s">
        <v>35</v>
      </c>
      <c r="C19" s="82">
        <v>56.372776144118234</v>
      </c>
      <c r="D19" s="26">
        <f t="shared" si="5"/>
        <v>0.1051149329562584</v>
      </c>
      <c r="E19" s="83">
        <v>60.27</v>
      </c>
      <c r="F19" s="28">
        <f t="shared" si="5"/>
        <v>0.10150459793136801</v>
      </c>
      <c r="G19" s="82">
        <v>63.95</v>
      </c>
      <c r="H19" s="26">
        <f t="shared" si="6"/>
        <v>0.15475616110037338</v>
      </c>
      <c r="I19" s="83">
        <v>43.03</v>
      </c>
      <c r="J19" s="28">
        <f t="shared" si="7"/>
        <v>1.3513729680979303E-2</v>
      </c>
      <c r="K19" s="82">
        <v>46.39</v>
      </c>
      <c r="L19" s="26">
        <f t="shared" si="8"/>
        <v>0.24300219537452539</v>
      </c>
    </row>
    <row r="20" spans="2:18" outlineLevel="1">
      <c r="B20" s="24" t="s">
        <v>36</v>
      </c>
      <c r="C20" s="82">
        <v>52.722510199732064</v>
      </c>
      <c r="D20" s="26">
        <f t="shared" si="5"/>
        <v>5.9118230753032686E-2</v>
      </c>
      <c r="E20" s="83">
        <v>57.338005734310293</v>
      </c>
      <c r="F20" s="28">
        <f t="shared" si="5"/>
        <v>5.3233022305479327E-2</v>
      </c>
      <c r="G20" s="82">
        <v>56.204723122941957</v>
      </c>
      <c r="H20" s="26">
        <f t="shared" si="6"/>
        <v>8.148399312953547E-2</v>
      </c>
      <c r="I20" s="83">
        <v>44.772809887313706</v>
      </c>
      <c r="J20" s="28">
        <f t="shared" si="7"/>
        <v>-2.3919557721523654E-2</v>
      </c>
      <c r="K20" s="82">
        <v>38.671460366375619</v>
      </c>
      <c r="L20" s="26">
        <f t="shared" si="8"/>
        <v>0.12319083259876917</v>
      </c>
    </row>
    <row r="21" spans="2:18" outlineLevel="1">
      <c r="B21" s="24" t="s">
        <v>37</v>
      </c>
      <c r="C21" s="82">
        <v>66.364621760345088</v>
      </c>
      <c r="D21" s="26">
        <f t="shared" si="5"/>
        <v>4.8647891791392839E-2</v>
      </c>
      <c r="E21" s="83">
        <v>71.369914396407324</v>
      </c>
      <c r="F21" s="28">
        <f t="shared" si="5"/>
        <v>2.5724552980846971E-2</v>
      </c>
      <c r="G21" s="82">
        <v>70.851891673619704</v>
      </c>
      <c r="H21" s="26">
        <f t="shared" si="6"/>
        <v>9.2887423625169108E-2</v>
      </c>
      <c r="I21" s="83">
        <v>56.103603716788363</v>
      </c>
      <c r="J21" s="28">
        <f t="shared" si="7"/>
        <v>-0.12173444400769629</v>
      </c>
      <c r="K21" s="82">
        <v>37.479999999999997</v>
      </c>
      <c r="L21" s="26">
        <f t="shared" si="8"/>
        <v>0.36043557168784024</v>
      </c>
    </row>
    <row r="22" spans="2:18" outlineLevel="1">
      <c r="B22" s="24" t="s">
        <v>38</v>
      </c>
      <c r="C22" s="82">
        <v>59.913948047662259</v>
      </c>
      <c r="D22" s="26">
        <f t="shared" si="5"/>
        <v>6.3081132242310378E-2</v>
      </c>
      <c r="E22" s="83">
        <v>67.123647350193707</v>
      </c>
      <c r="F22" s="28">
        <f t="shared" si="5"/>
        <v>9.6075234327134273E-2</v>
      </c>
      <c r="G22" s="82">
        <v>65.543821197739675</v>
      </c>
      <c r="H22" s="26">
        <f t="shared" si="6"/>
        <v>8.6421700608978469E-2</v>
      </c>
      <c r="I22" s="83">
        <v>46.707606953148165</v>
      </c>
      <c r="J22" s="28">
        <f t="shared" si="7"/>
        <v>-9.28800358681654E-2</v>
      </c>
      <c r="K22" s="82">
        <v>38</v>
      </c>
      <c r="L22" s="26">
        <f t="shared" si="8"/>
        <v>8.2004555808656177E-2</v>
      </c>
    </row>
    <row r="23" spans="2:18" outlineLevel="1">
      <c r="B23" s="24" t="s">
        <v>39</v>
      </c>
      <c r="C23" s="82">
        <v>49.642168960120578</v>
      </c>
      <c r="D23" s="26">
        <f t="shared" si="5"/>
        <v>7.3443333386952414E-2</v>
      </c>
      <c r="E23" s="83">
        <v>52.37484891481423</v>
      </c>
      <c r="F23" s="28">
        <f t="shared" si="5"/>
        <v>6.2154692517966126E-2</v>
      </c>
      <c r="G23" s="82">
        <v>52.256054031572219</v>
      </c>
      <c r="H23" s="26">
        <f t="shared" si="6"/>
        <v>7.410205102281453E-2</v>
      </c>
      <c r="I23" s="83">
        <v>50.348331802877254</v>
      </c>
      <c r="J23" s="28">
        <f t="shared" si="7"/>
        <v>7.8898167490600635E-2</v>
      </c>
      <c r="K23" s="82">
        <v>34.78</v>
      </c>
      <c r="L23" s="26">
        <f t="shared" si="8"/>
        <v>-6.0264251654686407E-2</v>
      </c>
      <c r="N23" s="29"/>
      <c r="O23" s="29"/>
      <c r="P23" s="29"/>
    </row>
    <row r="24" spans="2:18" outlineLevel="1">
      <c r="B24" s="24" t="s">
        <v>40</v>
      </c>
      <c r="C24" s="82">
        <v>44.382245888562132</v>
      </c>
      <c r="D24" s="26">
        <f t="shared" si="5"/>
        <v>5.1243076318947756E-2</v>
      </c>
      <c r="E24" s="83">
        <v>48.443038554057559</v>
      </c>
      <c r="F24" s="28">
        <f t="shared" si="5"/>
        <v>9.0813748121088889E-2</v>
      </c>
      <c r="G24" s="82">
        <v>45.54294196768366</v>
      </c>
      <c r="H24" s="26">
        <f t="shared" si="6"/>
        <v>4.7204919928343525E-2</v>
      </c>
      <c r="I24" s="83">
        <v>44.522764299890397</v>
      </c>
      <c r="J24" s="28">
        <f t="shared" si="7"/>
        <v>5.3045513242440778E-2</v>
      </c>
      <c r="K24" s="82">
        <v>32.613624652169435</v>
      </c>
      <c r="L24" s="26">
        <f t="shared" si="8"/>
        <v>-0.15112897834020211</v>
      </c>
    </row>
    <row r="25" spans="2:18" outlineLevel="1">
      <c r="B25" s="24" t="s">
        <v>41</v>
      </c>
      <c r="C25" s="82">
        <v>50.451248015728673</v>
      </c>
      <c r="D25" s="26">
        <f t="shared" si="5"/>
        <v>-3.9832716267403034E-2</v>
      </c>
      <c r="E25" s="83">
        <v>55.771716853224028</v>
      </c>
      <c r="F25" s="28">
        <f t="shared" si="5"/>
        <v>-4.5498430163541936E-3</v>
      </c>
      <c r="G25" s="82">
        <v>51.02904569466947</v>
      </c>
      <c r="H25" s="26">
        <f t="shared" si="6"/>
        <v>-5.466754919100647E-2</v>
      </c>
      <c r="I25" s="83">
        <v>46.00685644322008</v>
      </c>
      <c r="J25" s="28">
        <f t="shared" si="7"/>
        <v>-0.11712039065016155</v>
      </c>
      <c r="K25" s="82">
        <v>36.674653887113948</v>
      </c>
      <c r="L25" s="26">
        <f t="shared" si="8"/>
        <v>-6.6802700073436361E-2</v>
      </c>
    </row>
    <row r="26" spans="2:18" outlineLevel="1">
      <c r="B26" s="24" t="s">
        <v>42</v>
      </c>
      <c r="C26" s="82">
        <v>57.372463425654566</v>
      </c>
      <c r="D26" s="26">
        <f t="shared" si="5"/>
        <v>2.2417830811127804E-3</v>
      </c>
      <c r="E26" s="83">
        <v>57.886163563593087</v>
      </c>
      <c r="F26" s="28">
        <f t="shared" si="5"/>
        <v>1.5190521985146921E-2</v>
      </c>
      <c r="G26" s="82">
        <v>60.857908202957212</v>
      </c>
      <c r="H26" s="26">
        <f t="shared" si="6"/>
        <v>1.0425173550675959E-2</v>
      </c>
      <c r="I26" s="83">
        <v>57.754317367220594</v>
      </c>
      <c r="J26" s="28">
        <f t="shared" si="7"/>
        <v>-5.6610301090810222E-2</v>
      </c>
      <c r="K26" s="82">
        <v>36.670359682572403</v>
      </c>
      <c r="L26" s="26">
        <f t="shared" si="8"/>
        <v>-0.21527156681848048</v>
      </c>
    </row>
    <row r="27" spans="2:18" outlineLevel="1">
      <c r="B27" s="24" t="s">
        <v>43</v>
      </c>
      <c r="C27" s="82">
        <v>60.950099889757524</v>
      </c>
      <c r="D27" s="26">
        <f t="shared" si="5"/>
        <v>4.05339196311294E-3</v>
      </c>
      <c r="E27" s="83">
        <v>60.88</v>
      </c>
      <c r="F27" s="28">
        <f t="shared" si="5"/>
        <v>7.1133167907362349E-3</v>
      </c>
      <c r="G27" s="82">
        <v>62.58</v>
      </c>
      <c r="H27" s="26">
        <f t="shared" si="6"/>
        <v>-2.931596091205213E-2</v>
      </c>
      <c r="I27" s="83">
        <v>68.56</v>
      </c>
      <c r="J27" s="28">
        <f t="shared" si="7"/>
        <v>4.2262085740346622E-2</v>
      </c>
      <c r="K27" s="82">
        <v>49.39</v>
      </c>
      <c r="L27" s="26">
        <f t="shared" si="8"/>
        <v>-0.10880548538433776</v>
      </c>
    </row>
    <row r="28" spans="2:18" outlineLevel="1">
      <c r="B28" s="24" t="s">
        <v>44</v>
      </c>
      <c r="C28" s="82">
        <v>58.264728887807387</v>
      </c>
      <c r="D28" s="26">
        <f t="shared" si="5"/>
        <v>-2.2362553070906399E-2</v>
      </c>
      <c r="E28" s="83">
        <v>59.11</v>
      </c>
      <c r="F28" s="28">
        <f t="shared" si="5"/>
        <v>-3.4150326797385722E-2</v>
      </c>
      <c r="G28" s="82">
        <v>61.43</v>
      </c>
      <c r="H28" s="26">
        <f t="shared" si="6"/>
        <v>-2.4456090201683378E-2</v>
      </c>
      <c r="I28" s="83">
        <v>64.69</v>
      </c>
      <c r="J28" s="28">
        <f t="shared" si="7"/>
        <v>-2.6632560938910532E-2</v>
      </c>
      <c r="K28" s="82">
        <v>36.9</v>
      </c>
      <c r="L28" s="26">
        <f t="shared" si="8"/>
        <v>-0.12205567451820132</v>
      </c>
    </row>
    <row r="29" spans="2:18" ht="15" customHeight="1">
      <c r="B29" s="35">
        <v>2010</v>
      </c>
      <c r="C29" s="86">
        <v>56.104302420489866</v>
      </c>
      <c r="D29" s="37">
        <f>C29/C42-1</f>
        <v>4.0435818049023187E-2</v>
      </c>
      <c r="E29" s="86">
        <v>59.458591936992967</v>
      </c>
      <c r="F29" s="37">
        <f>E29/E42-1</f>
        <v>4.5572847159077501E-2</v>
      </c>
      <c r="G29" s="86">
        <v>59.522066888293921</v>
      </c>
      <c r="H29" s="37">
        <f>G29/G42-1</f>
        <v>5.8326171297294671E-2</v>
      </c>
      <c r="I29" s="86">
        <v>53.009782628853443</v>
      </c>
      <c r="J29" s="37">
        <f>I29/I42-1</f>
        <v>-2.4803804613551916E-2</v>
      </c>
      <c r="K29" s="86">
        <v>40.157146518918708</v>
      </c>
      <c r="L29" s="37">
        <f>K29/K42-1</f>
        <v>1.2990317321541989E-2</v>
      </c>
      <c r="O29" s="21"/>
      <c r="P29" s="21"/>
      <c r="Q29" s="21"/>
      <c r="R29" s="21"/>
    </row>
    <row r="30" spans="2:18" ht="15" hidden="1" customHeight="1" outlineLevel="1">
      <c r="B30" s="24" t="s">
        <v>33</v>
      </c>
      <c r="C30" s="82">
        <v>53.539055226095769</v>
      </c>
      <c r="D30" s="26">
        <f t="shared" si="5"/>
        <v>-7.6514199942942507E-2</v>
      </c>
      <c r="E30" s="83">
        <v>55.501833903122694</v>
      </c>
      <c r="F30" s="28">
        <f t="shared" si="5"/>
        <v>-6.8292195683688162E-2</v>
      </c>
      <c r="G30" s="82">
        <v>54.36676779141996</v>
      </c>
      <c r="H30" s="26">
        <f t="shared" ref="H30:H67" si="9">G30/G43-1</f>
        <v>-0.10285861730330104</v>
      </c>
      <c r="I30" s="83">
        <v>57.508510578039591</v>
      </c>
      <c r="J30" s="28">
        <f t="shared" ref="J30:J67" si="10">I30/I43-1</f>
        <v>-9.0055212372791349E-2</v>
      </c>
      <c r="K30" s="82">
        <v>46.475316912295163</v>
      </c>
      <c r="L30" s="26">
        <f t="shared" ref="L30:L67" si="11">K30/K43-1</f>
        <v>5.2430183702336208E-2</v>
      </c>
      <c r="N30" s="29"/>
      <c r="O30" s="29"/>
      <c r="P30" s="29"/>
    </row>
    <row r="31" spans="2:18" ht="15" hidden="1" customHeight="1" outlineLevel="1">
      <c r="B31" s="24" t="s">
        <v>34</v>
      </c>
      <c r="C31" s="82">
        <v>54.913279549801061</v>
      </c>
      <c r="D31" s="26">
        <f t="shared" si="5"/>
        <v>-9.5231853005462996E-2</v>
      </c>
      <c r="E31" s="83">
        <v>58.71787348600666</v>
      </c>
      <c r="F31" s="28">
        <f t="shared" si="5"/>
        <v>-6.8118179876104357E-2</v>
      </c>
      <c r="G31" s="82">
        <v>54.603405251960439</v>
      </c>
      <c r="H31" s="26">
        <f t="shared" si="9"/>
        <v>-0.14628822307754163</v>
      </c>
      <c r="I31" s="83">
        <v>57.06725197541703</v>
      </c>
      <c r="J31" s="28">
        <f t="shared" si="10"/>
        <v>-7.5085057124521404E-2</v>
      </c>
      <c r="K31" s="82">
        <v>36.879659211927581</v>
      </c>
      <c r="L31" s="26">
        <f t="shared" si="11"/>
        <v>-0.27316398872826997</v>
      </c>
      <c r="O31" s="29"/>
      <c r="P31" s="29"/>
      <c r="Q31" s="29"/>
    </row>
    <row r="32" spans="2:18" ht="15" hidden="1" customHeight="1" outlineLevel="1">
      <c r="B32" s="24" t="s">
        <v>35</v>
      </c>
      <c r="C32" s="82">
        <v>51.010781288890179</v>
      </c>
      <c r="D32" s="26">
        <f t="shared" si="5"/>
        <v>-0.10228116041542146</v>
      </c>
      <c r="E32" s="83">
        <v>54.716067561758173</v>
      </c>
      <c r="F32" s="28">
        <f t="shared" si="5"/>
        <v>-0.12384199260595408</v>
      </c>
      <c r="G32" s="82">
        <v>55.379656895756852</v>
      </c>
      <c r="H32" s="26">
        <f t="shared" si="9"/>
        <v>-7.6389978389645563E-2</v>
      </c>
      <c r="I32" s="83">
        <v>42.456257611373871</v>
      </c>
      <c r="J32" s="28">
        <f t="shared" si="10"/>
        <v>-0.18416107587675112</v>
      </c>
      <c r="K32" s="82">
        <v>37.320931670617334</v>
      </c>
      <c r="L32" s="26">
        <f t="shared" si="11"/>
        <v>-0.25178565215282012</v>
      </c>
    </row>
    <row r="33" spans="2:17" ht="15" hidden="1" customHeight="1" outlineLevel="1">
      <c r="B33" s="24" t="s">
        <v>36</v>
      </c>
      <c r="C33" s="82">
        <v>49.779626739355038</v>
      </c>
      <c r="D33" s="26">
        <f t="shared" si="5"/>
        <v>-9.6216339181741883E-2</v>
      </c>
      <c r="E33" s="83">
        <v>54.44</v>
      </c>
      <c r="F33" s="28">
        <f t="shared" si="5"/>
        <v>-8.9784317003845593E-2</v>
      </c>
      <c r="G33" s="82">
        <v>51.97</v>
      </c>
      <c r="H33" s="26">
        <f t="shared" si="9"/>
        <v>-8.1639865700653846E-2</v>
      </c>
      <c r="I33" s="83">
        <v>45.87</v>
      </c>
      <c r="J33" s="28">
        <f t="shared" si="10"/>
        <v>-0.19441517386722873</v>
      </c>
      <c r="K33" s="82">
        <v>34.43</v>
      </c>
      <c r="L33" s="26">
        <f t="shared" si="11"/>
        <v>-0.15654091131798142</v>
      </c>
    </row>
    <row r="34" spans="2:17" ht="15" hidden="1" customHeight="1" outlineLevel="1">
      <c r="B34" s="24" t="s">
        <v>37</v>
      </c>
      <c r="C34" s="82">
        <v>63.285896324051336</v>
      </c>
      <c r="D34" s="26">
        <f t="shared" si="5"/>
        <v>-0.11812677448346953</v>
      </c>
      <c r="E34" s="83">
        <v>69.58</v>
      </c>
      <c r="F34" s="28">
        <f t="shared" si="5"/>
        <v>-0.10346604818966632</v>
      </c>
      <c r="G34" s="82">
        <v>64.83</v>
      </c>
      <c r="H34" s="26">
        <f t="shared" si="9"/>
        <v>-9.7954640322805098E-2</v>
      </c>
      <c r="I34" s="83">
        <v>63.88</v>
      </c>
      <c r="J34" s="28">
        <f t="shared" si="10"/>
        <v>-0.21242756750092462</v>
      </c>
      <c r="K34" s="82">
        <v>27.55</v>
      </c>
      <c r="L34" s="26">
        <f t="shared" si="11"/>
        <v>-0.25338753387533874</v>
      </c>
    </row>
    <row r="35" spans="2:17" ht="15" hidden="1" customHeight="1" outlineLevel="1">
      <c r="B35" s="24" t="s">
        <v>38</v>
      </c>
      <c r="C35" s="82">
        <v>56.358772844823612</v>
      </c>
      <c r="D35" s="26">
        <f t="shared" si="5"/>
        <v>-0.14143615653805086</v>
      </c>
      <c r="E35" s="83">
        <v>61.24</v>
      </c>
      <c r="F35" s="28">
        <f t="shared" si="5"/>
        <v>-0.1560088202866593</v>
      </c>
      <c r="G35" s="82">
        <v>60.33</v>
      </c>
      <c r="H35" s="26">
        <f t="shared" si="9"/>
        <v>-0.11617345443891014</v>
      </c>
      <c r="I35" s="83">
        <v>51.49</v>
      </c>
      <c r="J35" s="28">
        <f t="shared" si="10"/>
        <v>-0.21124387254901955</v>
      </c>
      <c r="K35" s="82">
        <v>35.119999999999997</v>
      </c>
      <c r="L35" s="26">
        <f t="shared" si="11"/>
        <v>-0.28165268971159751</v>
      </c>
      <c r="O35" s="21"/>
      <c r="P35" s="21"/>
      <c r="Q35" s="21"/>
    </row>
    <row r="36" spans="2:17" ht="15" hidden="1" customHeight="1" outlineLevel="1">
      <c r="B36" s="24" t="s">
        <v>39</v>
      </c>
      <c r="C36" s="82">
        <v>46.245728503887108</v>
      </c>
      <c r="D36" s="26">
        <f t="shared" si="5"/>
        <v>-0.16609189311090755</v>
      </c>
      <c r="E36" s="83">
        <v>49.310000966670231</v>
      </c>
      <c r="F36" s="28">
        <f t="shared" si="5"/>
        <v>-0.17789261476041629</v>
      </c>
      <c r="G36" s="82">
        <v>48.650921001232007</v>
      </c>
      <c r="H36" s="26">
        <f t="shared" si="9"/>
        <v>-0.18027091826062336</v>
      </c>
      <c r="I36" s="83">
        <v>46.666435554322959</v>
      </c>
      <c r="J36" s="28">
        <f t="shared" si="10"/>
        <v>-0.18013992350100216</v>
      </c>
      <c r="K36" s="82">
        <v>37.010404319768206</v>
      </c>
      <c r="L36" s="26">
        <f t="shared" si="11"/>
        <v>-0.20901038000067951</v>
      </c>
    </row>
    <row r="37" spans="2:17" ht="15" hidden="1" customHeight="1" outlineLevel="1">
      <c r="B37" s="24" t="s">
        <v>40</v>
      </c>
      <c r="C37" s="82">
        <v>42.218823494154968</v>
      </c>
      <c r="D37" s="26">
        <f t="shared" si="5"/>
        <v>-0.18192074877661413</v>
      </c>
      <c r="E37" s="83">
        <v>44.41</v>
      </c>
      <c r="F37" s="28">
        <f t="shared" si="5"/>
        <v>-0.22400838720950556</v>
      </c>
      <c r="G37" s="82">
        <v>43.49</v>
      </c>
      <c r="H37" s="26">
        <f t="shared" si="9"/>
        <v>-0.14909019761299158</v>
      </c>
      <c r="I37" s="83">
        <v>42.28</v>
      </c>
      <c r="J37" s="28">
        <f t="shared" si="10"/>
        <v>-0.23709852038975099</v>
      </c>
      <c r="K37" s="82">
        <v>38.42</v>
      </c>
      <c r="L37" s="26">
        <f t="shared" si="11"/>
        <v>-0.29979952615272454</v>
      </c>
    </row>
    <row r="38" spans="2:17" ht="15" hidden="1" customHeight="1" outlineLevel="1">
      <c r="B38" s="24" t="s">
        <v>41</v>
      </c>
      <c r="C38" s="82">
        <v>52.544227313809579</v>
      </c>
      <c r="D38" s="26">
        <f t="shared" si="5"/>
        <v>-0.13382983920848956</v>
      </c>
      <c r="E38" s="83">
        <v>56.026629220914671</v>
      </c>
      <c r="F38" s="28">
        <f t="shared" si="5"/>
        <v>-0.13725547858154186</v>
      </c>
      <c r="G38" s="82">
        <v>53.98</v>
      </c>
      <c r="H38" s="26">
        <f t="shared" si="9"/>
        <v>-8.2440931497535286E-2</v>
      </c>
      <c r="I38" s="83">
        <v>52.11</v>
      </c>
      <c r="J38" s="28">
        <f t="shared" si="10"/>
        <v>-0.24324716816729597</v>
      </c>
      <c r="K38" s="82">
        <v>39.299999999999997</v>
      </c>
      <c r="L38" s="26">
        <f t="shared" si="11"/>
        <v>-0.22147385103011097</v>
      </c>
    </row>
    <row r="39" spans="2:17" ht="15" hidden="1" customHeight="1" outlineLevel="1">
      <c r="B39" s="24" t="s">
        <v>42</v>
      </c>
      <c r="C39" s="82">
        <v>57.244134493454197</v>
      </c>
      <c r="D39" s="26">
        <f t="shared" si="5"/>
        <v>-0.1732634566793938</v>
      </c>
      <c r="E39" s="83">
        <v>57.02</v>
      </c>
      <c r="F39" s="28">
        <f t="shared" si="5"/>
        <v>-0.20871495975575904</v>
      </c>
      <c r="G39" s="82">
        <v>60.23</v>
      </c>
      <c r="H39" s="26">
        <f t="shared" si="9"/>
        <v>-0.16102521242512902</v>
      </c>
      <c r="I39" s="83">
        <v>61.22</v>
      </c>
      <c r="J39" s="28">
        <f t="shared" si="10"/>
        <v>-0.14995834490419324</v>
      </c>
      <c r="K39" s="82">
        <v>46.73</v>
      </c>
      <c r="L39" s="26">
        <f t="shared" si="11"/>
        <v>-0.15998561927017807</v>
      </c>
    </row>
    <row r="40" spans="2:17" ht="15" hidden="1" customHeight="1" outlineLevel="1">
      <c r="B40" s="24" t="s">
        <v>43</v>
      </c>
      <c r="C40" s="82">
        <v>60.704042611308388</v>
      </c>
      <c r="D40" s="26">
        <f t="shared" si="5"/>
        <v>-0.12847181637072957</v>
      </c>
      <c r="E40" s="83">
        <v>60.45</v>
      </c>
      <c r="F40" s="28">
        <f t="shared" si="5"/>
        <v>-0.15134072722167624</v>
      </c>
      <c r="G40" s="82">
        <v>64.47</v>
      </c>
      <c r="H40" s="26">
        <f t="shared" si="9"/>
        <v>-0.13509525087201513</v>
      </c>
      <c r="I40" s="83">
        <v>65.78</v>
      </c>
      <c r="J40" s="28">
        <f t="shared" si="10"/>
        <v>-0.10564242012236569</v>
      </c>
      <c r="K40" s="82">
        <v>55.42</v>
      </c>
      <c r="L40" s="26">
        <f t="shared" si="11"/>
        <v>-7.7102414654454554E-2</v>
      </c>
    </row>
    <row r="41" spans="2:17" ht="15" hidden="1" customHeight="1" outlineLevel="1">
      <c r="B41" s="24" t="s">
        <v>44</v>
      </c>
      <c r="C41" s="82">
        <v>59.597480713147469</v>
      </c>
      <c r="D41" s="26">
        <f t="shared" si="5"/>
        <v>-9.7720527496153009E-2</v>
      </c>
      <c r="E41" s="83">
        <v>61.2</v>
      </c>
      <c r="F41" s="28">
        <f t="shared" si="5"/>
        <v>-0.11560693641618491</v>
      </c>
      <c r="G41" s="82">
        <v>62.97</v>
      </c>
      <c r="H41" s="26">
        <f t="shared" si="9"/>
        <v>-0.10324693819424668</v>
      </c>
      <c r="I41" s="83">
        <v>66.459999999999994</v>
      </c>
      <c r="J41" s="28">
        <f t="shared" si="10"/>
        <v>-4.0981240981241007E-2</v>
      </c>
      <c r="K41" s="82">
        <v>42.03</v>
      </c>
      <c r="L41" s="26">
        <f t="shared" si="11"/>
        <v>-0.15568501406187218</v>
      </c>
    </row>
    <row r="42" spans="2:17" collapsed="1">
      <c r="B42" s="38">
        <v>2009</v>
      </c>
      <c r="C42" s="87">
        <v>53.92384753313668</v>
      </c>
      <c r="D42" s="40">
        <f t="shared" si="5"/>
        <v>-0.12627383890505806</v>
      </c>
      <c r="E42" s="87">
        <v>56.867000801089766</v>
      </c>
      <c r="F42" s="40">
        <f>E42/E55-1</f>
        <v>-0.13599251003488066</v>
      </c>
      <c r="G42" s="87">
        <v>56.241703647309272</v>
      </c>
      <c r="H42" s="40">
        <f>G42/G55-1</f>
        <v>-0.12002217254634506</v>
      </c>
      <c r="I42" s="87">
        <v>54.358069565526627</v>
      </c>
      <c r="J42" s="40">
        <f>I42/I55-1</f>
        <v>-0.15964622936945139</v>
      </c>
      <c r="K42" s="87">
        <v>39.642181995479113</v>
      </c>
      <c r="L42" s="40">
        <f>K42/K55-1</f>
        <v>-0.19169539818276027</v>
      </c>
    </row>
    <row r="43" spans="2:17" ht="15" hidden="1" customHeight="1" outlineLevel="1">
      <c r="B43" s="24" t="s">
        <v>33</v>
      </c>
      <c r="C43" s="82">
        <v>57.974963148093735</v>
      </c>
      <c r="D43" s="26">
        <f t="shared" si="5"/>
        <v>-7.7130545293367381E-2</v>
      </c>
      <c r="E43" s="83">
        <v>59.57</v>
      </c>
      <c r="F43" s="28">
        <f t="shared" si="5"/>
        <v>-7.6863474353014105E-2</v>
      </c>
      <c r="G43" s="82">
        <v>60.6</v>
      </c>
      <c r="H43" s="26">
        <f t="shared" si="9"/>
        <v>-9.1181763647270597E-2</v>
      </c>
      <c r="I43" s="83">
        <v>63.2</v>
      </c>
      <c r="J43" s="28">
        <f t="shared" si="10"/>
        <v>-3.8198143357175307E-2</v>
      </c>
      <c r="K43" s="82">
        <v>44.16</v>
      </c>
      <c r="L43" s="26">
        <f t="shared" si="11"/>
        <v>-0.12692763938315543</v>
      </c>
    </row>
    <row r="44" spans="2:17" ht="15" hidden="1" customHeight="1" outlineLevel="1">
      <c r="B44" s="24" t="s">
        <v>34</v>
      </c>
      <c r="C44" s="82">
        <v>60.693206024341421</v>
      </c>
      <c r="D44" s="26">
        <f t="shared" si="5"/>
        <v>-7.1829271559538221E-2</v>
      </c>
      <c r="E44" s="83">
        <v>63.01</v>
      </c>
      <c r="F44" s="28">
        <f t="shared" si="5"/>
        <v>-7.1196933962264231E-2</v>
      </c>
      <c r="G44" s="82">
        <v>63.96</v>
      </c>
      <c r="H44" s="26">
        <f t="shared" si="9"/>
        <v>-7.1967498549042386E-2</v>
      </c>
      <c r="I44" s="83">
        <v>61.7</v>
      </c>
      <c r="J44" s="28">
        <f t="shared" si="10"/>
        <v>-5.9881151912235198E-2</v>
      </c>
      <c r="K44" s="82">
        <v>50.74</v>
      </c>
      <c r="L44" s="26">
        <f t="shared" si="11"/>
        <v>-6.4872834500552812E-2</v>
      </c>
    </row>
    <row r="45" spans="2:17" ht="15" hidden="1" customHeight="1" outlineLevel="1">
      <c r="B45" s="24" t="s">
        <v>35</v>
      </c>
      <c r="C45" s="82">
        <v>56.822669904639113</v>
      </c>
      <c r="D45" s="26">
        <f t="shared" si="5"/>
        <v>-4.9017781936257276E-2</v>
      </c>
      <c r="E45" s="83">
        <v>62.45</v>
      </c>
      <c r="F45" s="28">
        <f t="shared" si="5"/>
        <v>-4.2618427104093248E-2</v>
      </c>
      <c r="G45" s="82">
        <v>59.96</v>
      </c>
      <c r="H45" s="26">
        <f t="shared" si="9"/>
        <v>-2.1540469973890364E-2</v>
      </c>
      <c r="I45" s="83">
        <v>52.04</v>
      </c>
      <c r="J45" s="28">
        <f t="shared" si="10"/>
        <v>-4.0029514849658776E-2</v>
      </c>
      <c r="K45" s="82">
        <v>49.88</v>
      </c>
      <c r="L45" s="26">
        <f t="shared" si="11"/>
        <v>-5.7979225684608116E-2</v>
      </c>
    </row>
    <row r="46" spans="2:17" ht="15" hidden="1" customHeight="1" outlineLevel="1">
      <c r="B46" s="24" t="s">
        <v>36</v>
      </c>
      <c r="C46" s="82">
        <v>55.079139950689175</v>
      </c>
      <c r="D46" s="26">
        <f t="shared" si="5"/>
        <v>-4.5257818262839034E-2</v>
      </c>
      <c r="E46" s="83">
        <v>59.81</v>
      </c>
      <c r="F46" s="28">
        <f t="shared" si="5"/>
        <v>-1.9025750369033867E-2</v>
      </c>
      <c r="G46" s="82">
        <v>56.59</v>
      </c>
      <c r="H46" s="26">
        <f t="shared" si="9"/>
        <v>-2.1611341632088554E-2</v>
      </c>
      <c r="I46" s="83">
        <v>56.94</v>
      </c>
      <c r="J46" s="28">
        <f t="shared" si="10"/>
        <v>-5.9153998678122988E-2</v>
      </c>
      <c r="K46" s="82">
        <v>40.82</v>
      </c>
      <c r="L46" s="26">
        <f t="shared" si="11"/>
        <v>-0.11778690296088179</v>
      </c>
    </row>
    <row r="47" spans="2:17" ht="13.5" hidden="1" customHeight="1" outlineLevel="1">
      <c r="B47" s="24" t="s">
        <v>37</v>
      </c>
      <c r="C47" s="82">
        <v>71.763031797437264</v>
      </c>
      <c r="D47" s="26">
        <f t="shared" si="5"/>
        <v>-2.1725537089390734E-2</v>
      </c>
      <c r="E47" s="83">
        <v>77.61</v>
      </c>
      <c r="F47" s="28">
        <f t="shared" si="5"/>
        <v>-9.0113285272919175E-4</v>
      </c>
      <c r="G47" s="82">
        <v>71.87</v>
      </c>
      <c r="H47" s="26">
        <f t="shared" si="9"/>
        <v>-8.3414430696515662E-4</v>
      </c>
      <c r="I47" s="83">
        <v>81.11</v>
      </c>
      <c r="J47" s="28">
        <f t="shared" si="10"/>
        <v>3.4640603736235676E-3</v>
      </c>
      <c r="K47" s="82">
        <v>36.9</v>
      </c>
      <c r="L47" s="26">
        <f t="shared" si="11"/>
        <v>0.12226277372262762</v>
      </c>
    </row>
    <row r="48" spans="2:17" ht="13.5" hidden="1" customHeight="1" outlineLevel="1">
      <c r="B48" s="24" t="s">
        <v>38</v>
      </c>
      <c r="C48" s="82">
        <v>65.643077418180823</v>
      </c>
      <c r="D48" s="26">
        <f t="shared" si="5"/>
        <v>2.7911086986943445E-2</v>
      </c>
      <c r="E48" s="83">
        <v>72.56</v>
      </c>
      <c r="F48" s="28">
        <f t="shared" si="5"/>
        <v>8.282345918519618E-2</v>
      </c>
      <c r="G48" s="82">
        <v>68.260000000000005</v>
      </c>
      <c r="H48" s="26">
        <f t="shared" si="9"/>
        <v>4.3730886850152917E-2</v>
      </c>
      <c r="I48" s="83">
        <v>65.28</v>
      </c>
      <c r="J48" s="28">
        <f t="shared" si="10"/>
        <v>-4.7980166253463463E-2</v>
      </c>
      <c r="K48" s="82">
        <v>48.89</v>
      </c>
      <c r="L48" s="26">
        <f t="shared" si="11"/>
        <v>-3.9677862895305394E-2</v>
      </c>
    </row>
    <row r="49" spans="2:14" ht="15" hidden="1" customHeight="1" outlineLevel="1">
      <c r="B49" s="24" t="s">
        <v>39</v>
      </c>
      <c r="C49" s="82">
        <v>55.456624203364015</v>
      </c>
      <c r="D49" s="26">
        <f t="shared" si="5"/>
        <v>5.0001488404924466E-2</v>
      </c>
      <c r="E49" s="83">
        <v>59.98</v>
      </c>
      <c r="F49" s="28">
        <f t="shared" si="5"/>
        <v>0.1134211991832188</v>
      </c>
      <c r="G49" s="82">
        <v>59.35</v>
      </c>
      <c r="H49" s="26">
        <f t="shared" si="9"/>
        <v>0.11602106054907857</v>
      </c>
      <c r="I49" s="83">
        <v>56.92</v>
      </c>
      <c r="J49" s="28">
        <f t="shared" si="10"/>
        <v>-9.3978419770275323E-3</v>
      </c>
      <c r="K49" s="82">
        <v>46.79</v>
      </c>
      <c r="L49" s="26">
        <f t="shared" si="11"/>
        <v>-0.12705223880597016</v>
      </c>
    </row>
    <row r="50" spans="2:14" ht="15" hidden="1" customHeight="1" outlineLevel="1">
      <c r="B50" s="24" t="s">
        <v>40</v>
      </c>
      <c r="C50" s="82">
        <v>51.607253736137892</v>
      </c>
      <c r="D50" s="26">
        <f t="shared" si="5"/>
        <v>9.2375821819973281E-2</v>
      </c>
      <c r="E50" s="83">
        <v>57.23</v>
      </c>
      <c r="F50" s="28">
        <f t="shared" si="5"/>
        <v>0.19903624554787336</v>
      </c>
      <c r="G50" s="82">
        <v>51.11</v>
      </c>
      <c r="H50" s="26">
        <f t="shared" si="9"/>
        <v>2.5275827482447388E-2</v>
      </c>
      <c r="I50" s="83">
        <v>55.42</v>
      </c>
      <c r="J50" s="28">
        <f t="shared" si="10"/>
        <v>0.2058311575282854</v>
      </c>
      <c r="K50" s="82">
        <v>54.87</v>
      </c>
      <c r="L50" s="26">
        <f t="shared" si="11"/>
        <v>1.8563207722294361E-2</v>
      </c>
    </row>
    <row r="51" spans="2:14" ht="15" hidden="1" customHeight="1" outlineLevel="1">
      <c r="B51" s="24" t="s">
        <v>41</v>
      </c>
      <c r="C51" s="82">
        <v>60.662707736080876</v>
      </c>
      <c r="D51" s="26">
        <f t="shared" si="5"/>
        <v>1.989692699997514E-2</v>
      </c>
      <c r="E51" s="83">
        <v>64.94</v>
      </c>
      <c r="F51" s="28">
        <f t="shared" si="5"/>
        <v>2.0427404148334327E-2</v>
      </c>
      <c r="G51" s="82">
        <v>58.83</v>
      </c>
      <c r="H51" s="26">
        <f t="shared" si="9"/>
        <v>4.5680767863490956E-2</v>
      </c>
      <c r="I51" s="83">
        <v>68.86</v>
      </c>
      <c r="J51" s="28">
        <f t="shared" si="10"/>
        <v>0.1242448979591837</v>
      </c>
      <c r="K51" s="82">
        <v>50.48</v>
      </c>
      <c r="L51" s="26">
        <f t="shared" si="11"/>
        <v>-0.10401135960241403</v>
      </c>
    </row>
    <row r="52" spans="2:14" ht="15" hidden="1" customHeight="1" outlineLevel="1">
      <c r="B52" s="24" t="s">
        <v>42</v>
      </c>
      <c r="C52" s="82">
        <v>69.241084062320297</v>
      </c>
      <c r="D52" s="26">
        <f t="shared" si="5"/>
        <v>2.7754726081888892E-2</v>
      </c>
      <c r="E52" s="83">
        <v>72.06</v>
      </c>
      <c r="F52" s="28">
        <f t="shared" si="5"/>
        <v>7.0251002524877482E-2</v>
      </c>
      <c r="G52" s="82">
        <v>71.790000000000006</v>
      </c>
      <c r="H52" s="26">
        <f t="shared" si="9"/>
        <v>4.6044004079848655E-2</v>
      </c>
      <c r="I52" s="83">
        <v>72.02</v>
      </c>
      <c r="J52" s="28">
        <f t="shared" si="10"/>
        <v>-9.3535075653371491E-3</v>
      </c>
      <c r="K52" s="82">
        <v>55.63</v>
      </c>
      <c r="L52" s="26">
        <f t="shared" si="11"/>
        <v>-8.45812078328122E-2</v>
      </c>
    </row>
    <row r="53" spans="2:14" ht="15" hidden="1" customHeight="1" outlineLevel="1">
      <c r="B53" s="24" t="s">
        <v>43</v>
      </c>
      <c r="C53" s="82">
        <v>69.652414863419494</v>
      </c>
      <c r="D53" s="26">
        <f t="shared" si="5"/>
        <v>1.9612984767295005E-2</v>
      </c>
      <c r="E53" s="83">
        <v>71.23</v>
      </c>
      <c r="F53" s="28">
        <f t="shared" si="5"/>
        <v>5.1055039102847921E-2</v>
      </c>
      <c r="G53" s="82">
        <v>74.540000000000006</v>
      </c>
      <c r="H53" s="26">
        <f t="shared" si="9"/>
        <v>4.779308405960081E-2</v>
      </c>
      <c r="I53" s="83">
        <v>73.55</v>
      </c>
      <c r="J53" s="28">
        <f t="shared" si="10"/>
        <v>-4.6014345648938138E-3</v>
      </c>
      <c r="K53" s="82">
        <v>60.05</v>
      </c>
      <c r="L53" s="26">
        <f t="shared" si="11"/>
        <v>9.8810612991765856E-2</v>
      </c>
    </row>
    <row r="54" spans="2:14" ht="15" hidden="1" customHeight="1" outlineLevel="1">
      <c r="B54" s="24" t="s">
        <v>44</v>
      </c>
      <c r="C54" s="82">
        <v>66.052129666391551</v>
      </c>
      <c r="D54" s="26">
        <f t="shared" si="5"/>
        <v>1.1932664685926131E-2</v>
      </c>
      <c r="E54" s="83">
        <v>69.2</v>
      </c>
      <c r="F54" s="28">
        <f t="shared" si="5"/>
        <v>3.7636827110511417E-2</v>
      </c>
      <c r="G54" s="82">
        <v>70.22</v>
      </c>
      <c r="H54" s="26">
        <f t="shared" si="9"/>
        <v>4.6030090868464324E-2</v>
      </c>
      <c r="I54" s="83">
        <v>69.3</v>
      </c>
      <c r="J54" s="28">
        <f t="shared" si="10"/>
        <v>4.93039443155463E-3</v>
      </c>
      <c r="K54" s="82">
        <v>49.78</v>
      </c>
      <c r="L54" s="26">
        <f t="shared" si="11"/>
        <v>4.4262638976295454E-2</v>
      </c>
    </row>
    <row r="55" spans="2:14" collapsed="1">
      <c r="B55" s="38">
        <v>2008</v>
      </c>
      <c r="C55" s="87">
        <v>61.717103063000927</v>
      </c>
      <c r="D55" s="40">
        <f t="shared" si="5"/>
        <v>-3.5023520967877309E-3</v>
      </c>
      <c r="E55" s="87">
        <v>65.817717394308161</v>
      </c>
      <c r="F55" s="40">
        <f>E55/E68-1</f>
        <v>2.5365732768151794E-2</v>
      </c>
      <c r="G55" s="87">
        <v>63.912637219568246</v>
      </c>
      <c r="H55" s="40">
        <f>G55/G68-1</f>
        <v>1.1812566476002706E-2</v>
      </c>
      <c r="I55" s="87">
        <v>64.684745240971253</v>
      </c>
      <c r="J55" s="40">
        <f>I55/I68-1</f>
        <v>1.0161953465488427E-3</v>
      </c>
      <c r="K55" s="87">
        <v>49.043617846978854</v>
      </c>
      <c r="L55" s="40">
        <f>K55/K68-1</f>
        <v>-4.1529867590950564E-2</v>
      </c>
    </row>
    <row r="56" spans="2:14" ht="15" hidden="1" customHeight="1" outlineLevel="1">
      <c r="B56" s="24" t="s">
        <v>33</v>
      </c>
      <c r="C56" s="82">
        <v>62.820329411079243</v>
      </c>
      <c r="D56" s="26">
        <f t="shared" si="5"/>
        <v>5.1172792302491832E-3</v>
      </c>
      <c r="E56" s="83">
        <v>64.53</v>
      </c>
      <c r="F56" s="28">
        <f t="shared" si="5"/>
        <v>3.5628310062590263E-2</v>
      </c>
      <c r="G56" s="82">
        <v>66.680000000000007</v>
      </c>
      <c r="H56" s="26">
        <f t="shared" si="9"/>
        <v>8.621993646952264E-3</v>
      </c>
      <c r="I56" s="83">
        <v>65.709999999999994</v>
      </c>
      <c r="J56" s="28">
        <f t="shared" si="10"/>
        <v>9.6803933620159821E-3</v>
      </c>
      <c r="K56" s="82">
        <v>50.58</v>
      </c>
      <c r="L56" s="26">
        <f t="shared" si="11"/>
        <v>-9.9358974358974339E-2</v>
      </c>
    </row>
    <row r="57" spans="2:14" ht="15" hidden="1" customHeight="1" outlineLevel="1">
      <c r="B57" s="24" t="s">
        <v>34</v>
      </c>
      <c r="C57" s="82">
        <v>65.39013154004526</v>
      </c>
      <c r="D57" s="26">
        <f t="shared" si="5"/>
        <v>1.2115844891495975E-2</v>
      </c>
      <c r="E57" s="83">
        <v>67.84</v>
      </c>
      <c r="F57" s="28">
        <f t="shared" si="5"/>
        <v>4.3050430504304904E-2</v>
      </c>
      <c r="G57" s="82">
        <v>68.92</v>
      </c>
      <c r="H57" s="26">
        <f t="shared" si="9"/>
        <v>3.1119090365050894E-2</v>
      </c>
      <c r="I57" s="83">
        <v>65.63</v>
      </c>
      <c r="J57" s="28">
        <f t="shared" si="10"/>
        <v>-1.2042751768779336E-2</v>
      </c>
      <c r="K57" s="82">
        <v>54.26</v>
      </c>
      <c r="L57" s="26">
        <f t="shared" si="11"/>
        <v>-6.5449534963830547E-2</v>
      </c>
    </row>
    <row r="58" spans="2:14" ht="15" hidden="1" customHeight="1" outlineLevel="1">
      <c r="B58" s="24" t="s">
        <v>35</v>
      </c>
      <c r="C58" s="82">
        <v>59.75155878343709</v>
      </c>
      <c r="D58" s="26">
        <f t="shared" si="5"/>
        <v>-7.0934011952755394E-2</v>
      </c>
      <c r="E58" s="83">
        <v>65.23</v>
      </c>
      <c r="F58" s="28">
        <f t="shared" si="5"/>
        <v>-2.4233358264771687E-2</v>
      </c>
      <c r="G58" s="82">
        <v>61.28</v>
      </c>
      <c r="H58" s="26">
        <f t="shared" si="9"/>
        <v>-0.10761613513907098</v>
      </c>
      <c r="I58" s="83">
        <v>54.21</v>
      </c>
      <c r="J58" s="28">
        <f t="shared" si="10"/>
        <v>-9.7252289758534505E-2</v>
      </c>
      <c r="K58" s="82">
        <v>52.95</v>
      </c>
      <c r="L58" s="26">
        <f t="shared" si="11"/>
        <v>6.3893911995177799E-2</v>
      </c>
    </row>
    <row r="59" spans="2:14" ht="15" hidden="1" customHeight="1" outlineLevel="1">
      <c r="B59" s="24" t="s">
        <v>36</v>
      </c>
      <c r="C59" s="82">
        <v>57.690066495723741</v>
      </c>
      <c r="D59" s="26">
        <f t="shared" si="5"/>
        <v>-8.1787987863093048E-2</v>
      </c>
      <c r="E59" s="83">
        <v>60.97</v>
      </c>
      <c r="F59" s="28">
        <f t="shared" si="5"/>
        <v>-5.7067738942158996E-2</v>
      </c>
      <c r="G59" s="82">
        <v>57.84</v>
      </c>
      <c r="H59" s="26">
        <f t="shared" si="9"/>
        <v>-9.0994813767090954E-2</v>
      </c>
      <c r="I59" s="83">
        <v>60.52</v>
      </c>
      <c r="J59" s="28">
        <f t="shared" si="10"/>
        <v>-0.11221945137157108</v>
      </c>
      <c r="K59" s="82">
        <v>46.27</v>
      </c>
      <c r="L59" s="26">
        <f t="shared" si="11"/>
        <v>-4.2028985507246208E-2</v>
      </c>
    </row>
    <row r="60" spans="2:14" ht="15" hidden="1" customHeight="1" outlineLevel="1">
      <c r="B60" s="24" t="s">
        <v>37</v>
      </c>
      <c r="C60" s="82">
        <v>73.356746514597177</v>
      </c>
      <c r="D60" s="26">
        <f t="shared" si="5"/>
        <v>-7.486000149323413E-2</v>
      </c>
      <c r="E60" s="83">
        <v>77.680000000000007</v>
      </c>
      <c r="F60" s="28">
        <f t="shared" si="5"/>
        <v>-5.7738961669092537E-2</v>
      </c>
      <c r="G60" s="82">
        <v>71.930000000000007</v>
      </c>
      <c r="H60" s="26">
        <f t="shared" si="9"/>
        <v>-9.9974974974974873E-2</v>
      </c>
      <c r="I60" s="83">
        <v>80.83</v>
      </c>
      <c r="J60" s="28">
        <f t="shared" si="10"/>
        <v>-3.3596365375418435E-2</v>
      </c>
      <c r="K60" s="82">
        <v>32.880000000000003</v>
      </c>
      <c r="L60" s="26">
        <f t="shared" si="11"/>
        <v>-0.18634001484780982</v>
      </c>
    </row>
    <row r="61" spans="2:14" ht="15" hidden="1" customHeight="1" outlineLevel="1">
      <c r="B61" s="24" t="s">
        <v>38</v>
      </c>
      <c r="C61" s="82">
        <v>63.860657063828924</v>
      </c>
      <c r="D61" s="26">
        <f t="shared" si="5"/>
        <v>-9.0719090399179803E-2</v>
      </c>
      <c r="E61" s="83">
        <v>67.010000000000005</v>
      </c>
      <c r="F61" s="28">
        <f t="shared" si="5"/>
        <v>-7.661568141105124E-2</v>
      </c>
      <c r="G61" s="82">
        <v>65.400000000000006</v>
      </c>
      <c r="H61" s="26">
        <f t="shared" si="9"/>
        <v>-8.1718618365627549E-2</v>
      </c>
      <c r="I61" s="83">
        <v>68.569999999999993</v>
      </c>
      <c r="J61" s="28">
        <f t="shared" si="10"/>
        <v>-9.5501912676428047E-2</v>
      </c>
      <c r="K61" s="82">
        <v>50.91</v>
      </c>
      <c r="L61" s="26">
        <f t="shared" si="11"/>
        <v>0.14020156774916015</v>
      </c>
    </row>
    <row r="62" spans="2:14" ht="15" hidden="1" customHeight="1" outlineLevel="1" thickBot="1">
      <c r="B62" s="24" t="s">
        <v>39</v>
      </c>
      <c r="C62" s="82">
        <v>52.815757706790627</v>
      </c>
      <c r="D62" s="26">
        <f t="shared" si="5"/>
        <v>-8.1411747683396096E-2</v>
      </c>
      <c r="E62" s="83">
        <v>53.87</v>
      </c>
      <c r="F62" s="28">
        <f t="shared" si="5"/>
        <v>-9.0033783783783905E-2</v>
      </c>
      <c r="G62" s="82">
        <v>53.18</v>
      </c>
      <c r="H62" s="26">
        <f t="shared" si="9"/>
        <v>-9.5732018364223848E-2</v>
      </c>
      <c r="I62" s="83">
        <v>57.46</v>
      </c>
      <c r="J62" s="28">
        <f t="shared" si="10"/>
        <v>-5.4156378600823007E-2</v>
      </c>
      <c r="K62" s="82">
        <v>53.6</v>
      </c>
      <c r="L62" s="26">
        <f t="shared" si="11"/>
        <v>0.20179372197309409</v>
      </c>
    </row>
    <row r="63" spans="2:14" ht="16.5" hidden="1" customHeight="1" outlineLevel="1" thickBot="1">
      <c r="B63" s="24" t="s">
        <v>40</v>
      </c>
      <c r="C63" s="82">
        <v>47.243130711330338</v>
      </c>
      <c r="D63" s="26">
        <f t="shared" si="5"/>
        <v>-9.5136023733904174E-2</v>
      </c>
      <c r="E63" s="83">
        <v>47.73</v>
      </c>
      <c r="F63" s="28">
        <f t="shared" si="5"/>
        <v>-0.11447124304267164</v>
      </c>
      <c r="G63" s="82">
        <v>49.85</v>
      </c>
      <c r="H63" s="26">
        <f t="shared" si="9"/>
        <v>-5.5871212121212044E-2</v>
      </c>
      <c r="I63" s="83">
        <v>45.96</v>
      </c>
      <c r="J63" s="28">
        <f t="shared" si="10"/>
        <v>-0.15592286501377417</v>
      </c>
      <c r="K63" s="82">
        <v>53.87</v>
      </c>
      <c r="L63" s="26">
        <f t="shared" si="11"/>
        <v>0.27021928790379635</v>
      </c>
      <c r="N63" s="41" t="s">
        <v>45</v>
      </c>
    </row>
    <row r="64" spans="2:14" ht="15" hidden="1" customHeight="1" outlineLevel="1">
      <c r="B64" s="24" t="s">
        <v>41</v>
      </c>
      <c r="C64" s="82">
        <v>59.479253373691513</v>
      </c>
      <c r="D64" s="26">
        <f t="shared" si="5"/>
        <v>-8.0337278871136064E-2</v>
      </c>
      <c r="E64" s="83">
        <v>63.64</v>
      </c>
      <c r="F64" s="28">
        <f t="shared" si="5"/>
        <v>-8.1408775981524295E-2</v>
      </c>
      <c r="G64" s="82">
        <v>56.26</v>
      </c>
      <c r="H64" s="26">
        <f t="shared" si="9"/>
        <v>-0.12490278425882728</v>
      </c>
      <c r="I64" s="83">
        <v>61.25</v>
      </c>
      <c r="J64" s="28">
        <f t="shared" si="10"/>
        <v>-6.0870898497393466E-2</v>
      </c>
      <c r="K64" s="82">
        <v>56.34</v>
      </c>
      <c r="L64" s="26">
        <f t="shared" si="11"/>
        <v>0.19415006358626541</v>
      </c>
    </row>
    <row r="65" spans="2:12" ht="15" hidden="1" customHeight="1" outlineLevel="1">
      <c r="B65" s="24" t="s">
        <v>42</v>
      </c>
      <c r="C65" s="82">
        <v>67.371214459200985</v>
      </c>
      <c r="D65" s="26">
        <f t="shared" si="5"/>
        <v>-3.1740398771837874E-3</v>
      </c>
      <c r="E65" s="83">
        <v>67.33</v>
      </c>
      <c r="F65" s="28">
        <f t="shared" si="5"/>
        <v>-1.8942153577152787E-2</v>
      </c>
      <c r="G65" s="82">
        <v>68.63</v>
      </c>
      <c r="H65" s="26">
        <f t="shared" si="9"/>
        <v>-1.0382119682768587E-2</v>
      </c>
      <c r="I65" s="83">
        <v>72.7</v>
      </c>
      <c r="J65" s="28">
        <f t="shared" si="10"/>
        <v>-9.1317977374949511E-3</v>
      </c>
      <c r="K65" s="82">
        <v>60.77</v>
      </c>
      <c r="L65" s="26">
        <f t="shared" si="11"/>
        <v>0.12976389663506227</v>
      </c>
    </row>
    <row r="66" spans="2:12" ht="15" hidden="1" customHeight="1" outlineLevel="1">
      <c r="B66" s="24" t="s">
        <v>43</v>
      </c>
      <c r="C66" s="82">
        <v>68.312600863273801</v>
      </c>
      <c r="D66" s="26">
        <f t="shared" si="5"/>
        <v>-1.1654096319740681E-2</v>
      </c>
      <c r="E66" s="83">
        <v>67.77</v>
      </c>
      <c r="F66" s="28">
        <f t="shared" si="5"/>
        <v>-3.0749427917620253E-2</v>
      </c>
      <c r="G66" s="82">
        <v>71.14</v>
      </c>
      <c r="H66" s="26">
        <f t="shared" si="9"/>
        <v>-1.6839741790626306E-3</v>
      </c>
      <c r="I66" s="83">
        <v>73.89</v>
      </c>
      <c r="J66" s="28">
        <f t="shared" si="10"/>
        <v>-9.7829000268024879E-3</v>
      </c>
      <c r="K66" s="82">
        <v>54.65</v>
      </c>
      <c r="L66" s="26">
        <f t="shared" si="11"/>
        <v>-6.8677573278800308E-2</v>
      </c>
    </row>
    <row r="67" spans="2:12" ht="15" hidden="1" customHeight="1" outlineLevel="1">
      <c r="B67" s="24" t="s">
        <v>44</v>
      </c>
      <c r="C67" s="82">
        <v>65.27324590998569</v>
      </c>
      <c r="D67" s="26">
        <f t="shared" si="5"/>
        <v>-6.6156871770760572E-3</v>
      </c>
      <c r="E67" s="83">
        <v>66.69</v>
      </c>
      <c r="F67" s="28">
        <f t="shared" si="5"/>
        <v>-4.5239799570508166E-2</v>
      </c>
      <c r="G67" s="82">
        <v>67.13</v>
      </c>
      <c r="H67" s="26">
        <f t="shared" si="9"/>
        <v>-1.7849305047549335E-2</v>
      </c>
      <c r="I67" s="83">
        <v>68.959999999999994</v>
      </c>
      <c r="J67" s="28">
        <f t="shared" si="10"/>
        <v>3.0638170677028898E-2</v>
      </c>
      <c r="K67" s="82">
        <v>47.67</v>
      </c>
      <c r="L67" s="26">
        <f t="shared" si="11"/>
        <v>0.14895155459146792</v>
      </c>
    </row>
    <row r="68" spans="2:12" collapsed="1">
      <c r="B68" s="38">
        <v>2007</v>
      </c>
      <c r="C68" s="87">
        <v>61.934017800105615</v>
      </c>
      <c r="D68" s="40">
        <f t="shared" si="5"/>
        <v>-4.782533547071699E-2</v>
      </c>
      <c r="E68" s="87">
        <v>64.189503599483345</v>
      </c>
      <c r="F68" s="40">
        <f>E68/E81-1</f>
        <v>-4.2822574517340728E-2</v>
      </c>
      <c r="G68" s="87">
        <v>63.166478987473681</v>
      </c>
      <c r="H68" s="40">
        <f>G68/G81-1</f>
        <v>-5.3994960589662244E-2</v>
      </c>
      <c r="I68" s="87">
        <v>64.619079632949976</v>
      </c>
      <c r="J68" s="40">
        <f>I68/I81-1</f>
        <v>-4.7618018101246662E-2</v>
      </c>
      <c r="K68" s="87">
        <v>51.168644894245226</v>
      </c>
      <c r="L68" s="40">
        <f>K68/K81-1</f>
        <v>5.062093020086289E-2</v>
      </c>
    </row>
    <row r="69" spans="2:12" ht="15" hidden="1" customHeight="1" outlineLevel="1">
      <c r="B69" s="24" t="s">
        <v>33</v>
      </c>
      <c r="C69" s="82">
        <v>62.500496916329055</v>
      </c>
      <c r="D69" s="25"/>
      <c r="E69" s="83">
        <v>62.31</v>
      </c>
      <c r="F69" s="28"/>
      <c r="G69" s="82">
        <v>66.11</v>
      </c>
      <c r="H69" s="25"/>
      <c r="I69" s="83">
        <v>65.08</v>
      </c>
      <c r="J69" s="28"/>
      <c r="K69" s="82">
        <v>56.16</v>
      </c>
      <c r="L69" s="25"/>
    </row>
    <row r="70" spans="2:12" ht="15" hidden="1" customHeight="1" outlineLevel="1">
      <c r="B70" s="24" t="s">
        <v>34</v>
      </c>
      <c r="C70" s="82">
        <v>64.607358801951591</v>
      </c>
      <c r="D70" s="25"/>
      <c r="E70" s="83">
        <v>65.040000000000006</v>
      </c>
      <c r="F70" s="28"/>
      <c r="G70" s="82">
        <v>66.84</v>
      </c>
      <c r="H70" s="25"/>
      <c r="I70" s="83">
        <v>66.430000000000007</v>
      </c>
      <c r="J70" s="28"/>
      <c r="K70" s="82">
        <v>58.06</v>
      </c>
      <c r="L70" s="25"/>
    </row>
    <row r="71" spans="2:12" ht="15" hidden="1" customHeight="1" outlineLevel="1">
      <c r="B71" s="24" t="s">
        <v>35</v>
      </c>
      <c r="C71" s="82">
        <v>64.313578962271322</v>
      </c>
      <c r="D71" s="25"/>
      <c r="E71" s="83">
        <v>66.849999999999994</v>
      </c>
      <c r="F71" s="28"/>
      <c r="G71" s="82">
        <v>68.67</v>
      </c>
      <c r="H71" s="25"/>
      <c r="I71" s="83">
        <v>60.05</v>
      </c>
      <c r="J71" s="28"/>
      <c r="K71" s="82">
        <v>49.77</v>
      </c>
      <c r="L71" s="25"/>
    </row>
    <row r="72" spans="2:12" ht="15" hidden="1" customHeight="1" outlineLevel="1">
      <c r="B72" s="24" t="s">
        <v>36</v>
      </c>
      <c r="C72" s="82">
        <v>62.828699399678577</v>
      </c>
      <c r="D72" s="25"/>
      <c r="E72" s="83">
        <v>64.66</v>
      </c>
      <c r="F72" s="28"/>
      <c r="G72" s="82">
        <v>63.63</v>
      </c>
      <c r="H72" s="25"/>
      <c r="I72" s="83">
        <v>68.17</v>
      </c>
      <c r="J72" s="28"/>
      <c r="K72" s="82">
        <v>48.3</v>
      </c>
      <c r="L72" s="25"/>
    </row>
    <row r="73" spans="2:12" ht="15" hidden="1" customHeight="1" outlineLevel="1">
      <c r="B73" s="24" t="s">
        <v>37</v>
      </c>
      <c r="C73" s="82">
        <v>79.292589913958508</v>
      </c>
      <c r="D73" s="25"/>
      <c r="E73" s="83">
        <v>82.44</v>
      </c>
      <c r="F73" s="28"/>
      <c r="G73" s="82">
        <v>79.92</v>
      </c>
      <c r="H73" s="25"/>
      <c r="I73" s="83">
        <v>83.64</v>
      </c>
      <c r="J73" s="28"/>
      <c r="K73" s="82">
        <v>40.409999999999997</v>
      </c>
      <c r="L73" s="25"/>
    </row>
    <row r="74" spans="2:12" ht="15" hidden="1" customHeight="1" outlineLevel="1">
      <c r="B74" s="24" t="s">
        <v>38</v>
      </c>
      <c r="C74" s="82">
        <v>70.232044233573689</v>
      </c>
      <c r="D74" s="25"/>
      <c r="E74" s="83">
        <v>72.569999999999993</v>
      </c>
      <c r="F74" s="28"/>
      <c r="G74" s="82">
        <v>71.22</v>
      </c>
      <c r="H74" s="25"/>
      <c r="I74" s="83">
        <v>75.81</v>
      </c>
      <c r="J74" s="28"/>
      <c r="K74" s="82">
        <v>44.65</v>
      </c>
      <c r="L74" s="25"/>
    </row>
    <row r="75" spans="2:12" ht="15" hidden="1" customHeight="1" outlineLevel="1">
      <c r="B75" s="24" t="s">
        <v>39</v>
      </c>
      <c r="C75" s="82">
        <v>57.496661397088019</v>
      </c>
      <c r="D75" s="25"/>
      <c r="E75" s="83">
        <v>59.2</v>
      </c>
      <c r="F75" s="28"/>
      <c r="G75" s="82">
        <v>58.81</v>
      </c>
      <c r="H75" s="25"/>
      <c r="I75" s="83">
        <v>60.75</v>
      </c>
      <c r="J75" s="28"/>
      <c r="K75" s="82">
        <v>44.6</v>
      </c>
      <c r="L75" s="25"/>
    </row>
    <row r="76" spans="2:12" ht="15" hidden="1" customHeight="1" outlineLevel="1">
      <c r="B76" s="24" t="s">
        <v>40</v>
      </c>
      <c r="C76" s="82">
        <v>52.210201699351792</v>
      </c>
      <c r="D76" s="25"/>
      <c r="E76" s="83">
        <v>53.9</v>
      </c>
      <c r="F76" s="28"/>
      <c r="G76" s="82">
        <v>52.8</v>
      </c>
      <c r="H76" s="25"/>
      <c r="I76" s="83">
        <v>54.45</v>
      </c>
      <c r="J76" s="28"/>
      <c r="K76" s="82">
        <v>42.41</v>
      </c>
      <c r="L76" s="25"/>
    </row>
    <row r="77" spans="2:12" ht="15" hidden="1" customHeight="1" outlineLevel="1">
      <c r="B77" s="24" t="s">
        <v>41</v>
      </c>
      <c r="C77" s="82">
        <v>64.675072727403972</v>
      </c>
      <c r="D77" s="25"/>
      <c r="E77" s="83">
        <v>69.28</v>
      </c>
      <c r="F77" s="28"/>
      <c r="G77" s="82">
        <v>64.290000000000006</v>
      </c>
      <c r="H77" s="25"/>
      <c r="I77" s="83">
        <v>65.22</v>
      </c>
      <c r="J77" s="28"/>
      <c r="K77" s="82">
        <v>47.18</v>
      </c>
      <c r="L77" s="25"/>
    </row>
    <row r="78" spans="2:12" ht="15" hidden="1" customHeight="1" outlineLevel="1">
      <c r="B78" s="24" t="s">
        <v>42</v>
      </c>
      <c r="C78" s="82">
        <v>67.585734274918323</v>
      </c>
      <c r="D78" s="25"/>
      <c r="E78" s="83">
        <v>68.63</v>
      </c>
      <c r="F78" s="28"/>
      <c r="G78" s="82">
        <v>69.349999999999994</v>
      </c>
      <c r="H78" s="25"/>
      <c r="I78" s="83">
        <v>73.37</v>
      </c>
      <c r="J78" s="28"/>
      <c r="K78" s="82">
        <v>53.79</v>
      </c>
      <c r="L78" s="25"/>
    </row>
    <row r="79" spans="2:12" ht="15" hidden="1" customHeight="1" outlineLevel="1">
      <c r="B79" s="24" t="s">
        <v>43</v>
      </c>
      <c r="C79" s="82">
        <v>69.118109974353345</v>
      </c>
      <c r="D79" s="25"/>
      <c r="E79" s="83">
        <v>69.92</v>
      </c>
      <c r="F79" s="28"/>
      <c r="G79" s="82">
        <v>71.260000000000005</v>
      </c>
      <c r="H79" s="25"/>
      <c r="I79" s="83">
        <v>74.62</v>
      </c>
      <c r="J79" s="28"/>
      <c r="K79" s="82">
        <v>58.68</v>
      </c>
      <c r="L79" s="25"/>
    </row>
    <row r="80" spans="2:12" ht="15" hidden="1" customHeight="1" outlineLevel="1">
      <c r="B80" s="24" t="s">
        <v>44</v>
      </c>
      <c r="C80" s="82">
        <v>65.707949146586728</v>
      </c>
      <c r="D80" s="25"/>
      <c r="E80" s="83">
        <v>69.849999999999994</v>
      </c>
      <c r="F80" s="28"/>
      <c r="G80" s="82">
        <v>68.349999999999994</v>
      </c>
      <c r="H80" s="25"/>
      <c r="I80" s="83">
        <v>66.91</v>
      </c>
      <c r="J80" s="28"/>
      <c r="K80" s="82">
        <v>41.49</v>
      </c>
      <c r="L80" s="25"/>
    </row>
    <row r="81" spans="2:12" collapsed="1">
      <c r="B81" s="38">
        <v>2006</v>
      </c>
      <c r="C81" s="87">
        <v>65.044807541401354</v>
      </c>
      <c r="D81" s="39"/>
      <c r="E81" s="87">
        <v>67.06123848158623</v>
      </c>
      <c r="F81" s="40"/>
      <c r="G81" s="87">
        <v>66.771820821215186</v>
      </c>
      <c r="H81" s="40"/>
      <c r="I81" s="87">
        <v>67.849960269218485</v>
      </c>
      <c r="J81" s="40"/>
      <c r="K81" s="87">
        <v>48.703241505442456</v>
      </c>
      <c r="L81" s="40"/>
    </row>
    <row r="82" spans="2:12" ht="15" customHeight="1">
      <c r="B82" s="42" t="s">
        <v>46</v>
      </c>
      <c r="C82" s="42"/>
      <c r="D82" s="42"/>
      <c r="E82" s="42"/>
      <c r="F82" s="42"/>
      <c r="G82" s="42"/>
      <c r="H82" s="42"/>
      <c r="I82" s="43"/>
      <c r="J82" s="43"/>
      <c r="K82" s="43"/>
      <c r="L82" s="43"/>
    </row>
  </sheetData>
  <mergeCells count="7">
    <mergeCell ref="B82:H82"/>
    <mergeCell ref="B5:L5"/>
    <mergeCell ref="C6:D6"/>
    <mergeCell ref="E6:F6"/>
    <mergeCell ref="G6:H6"/>
    <mergeCell ref="I6:J6"/>
    <mergeCell ref="K6:L6"/>
  </mergeCells>
  <hyperlinks>
    <hyperlink ref="N6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88" customWidth="1"/>
    <col min="2" max="2" width="21.7109375" style="88" customWidth="1"/>
    <col min="3" max="4" width="11.140625" style="88" customWidth="1"/>
    <col min="5" max="6" width="10.7109375" style="88" customWidth="1"/>
    <col min="7" max="12" width="11.42578125" style="88"/>
    <col min="13" max="13" width="13.7109375" style="88" customWidth="1"/>
    <col min="14" max="256" width="11.42578125" style="88"/>
    <col min="257" max="257" width="13.28515625" style="88" customWidth="1"/>
    <col min="258" max="258" width="30.85546875" style="88" customWidth="1"/>
    <col min="259" max="261" width="12.7109375" style="88" customWidth="1"/>
    <col min="262" max="262" width="10.7109375" style="88" customWidth="1"/>
    <col min="263" max="268" width="11.42578125" style="88"/>
    <col min="269" max="269" width="13.7109375" style="88" customWidth="1"/>
    <col min="270" max="512" width="11.42578125" style="88"/>
    <col min="513" max="513" width="13.28515625" style="88" customWidth="1"/>
    <col min="514" max="514" width="30.85546875" style="88" customWidth="1"/>
    <col min="515" max="517" width="12.7109375" style="88" customWidth="1"/>
    <col min="518" max="518" width="10.7109375" style="88" customWidth="1"/>
    <col min="519" max="524" width="11.42578125" style="88"/>
    <col min="525" max="525" width="13.7109375" style="88" customWidth="1"/>
    <col min="526" max="768" width="11.42578125" style="88"/>
    <col min="769" max="769" width="13.28515625" style="88" customWidth="1"/>
    <col min="770" max="770" width="30.85546875" style="88" customWidth="1"/>
    <col min="771" max="773" width="12.7109375" style="88" customWidth="1"/>
    <col min="774" max="774" width="10.7109375" style="88" customWidth="1"/>
    <col min="775" max="780" width="11.42578125" style="88"/>
    <col min="781" max="781" width="13.7109375" style="88" customWidth="1"/>
    <col min="782" max="1024" width="11.42578125" style="88"/>
    <col min="1025" max="1025" width="13.28515625" style="88" customWidth="1"/>
    <col min="1026" max="1026" width="30.85546875" style="88" customWidth="1"/>
    <col min="1027" max="1029" width="12.7109375" style="88" customWidth="1"/>
    <col min="1030" max="1030" width="10.7109375" style="88" customWidth="1"/>
    <col min="1031" max="1036" width="11.42578125" style="88"/>
    <col min="1037" max="1037" width="13.7109375" style="88" customWidth="1"/>
    <col min="1038" max="1280" width="11.42578125" style="88"/>
    <col min="1281" max="1281" width="13.28515625" style="88" customWidth="1"/>
    <col min="1282" max="1282" width="30.85546875" style="88" customWidth="1"/>
    <col min="1283" max="1285" width="12.7109375" style="88" customWidth="1"/>
    <col min="1286" max="1286" width="10.7109375" style="88" customWidth="1"/>
    <col min="1287" max="1292" width="11.42578125" style="88"/>
    <col min="1293" max="1293" width="13.7109375" style="88" customWidth="1"/>
    <col min="1294" max="1536" width="11.42578125" style="88"/>
    <col min="1537" max="1537" width="13.28515625" style="88" customWidth="1"/>
    <col min="1538" max="1538" width="30.85546875" style="88" customWidth="1"/>
    <col min="1539" max="1541" width="12.7109375" style="88" customWidth="1"/>
    <col min="1542" max="1542" width="10.7109375" style="88" customWidth="1"/>
    <col min="1543" max="1548" width="11.42578125" style="88"/>
    <col min="1549" max="1549" width="13.7109375" style="88" customWidth="1"/>
    <col min="1550" max="1792" width="11.42578125" style="88"/>
    <col min="1793" max="1793" width="13.28515625" style="88" customWidth="1"/>
    <col min="1794" max="1794" width="30.85546875" style="88" customWidth="1"/>
    <col min="1795" max="1797" width="12.7109375" style="88" customWidth="1"/>
    <col min="1798" max="1798" width="10.7109375" style="88" customWidth="1"/>
    <col min="1799" max="1804" width="11.42578125" style="88"/>
    <col min="1805" max="1805" width="13.7109375" style="88" customWidth="1"/>
    <col min="1806" max="2048" width="11.42578125" style="88"/>
    <col min="2049" max="2049" width="13.28515625" style="88" customWidth="1"/>
    <col min="2050" max="2050" width="30.85546875" style="88" customWidth="1"/>
    <col min="2051" max="2053" width="12.7109375" style="88" customWidth="1"/>
    <col min="2054" max="2054" width="10.7109375" style="88" customWidth="1"/>
    <col min="2055" max="2060" width="11.42578125" style="88"/>
    <col min="2061" max="2061" width="13.7109375" style="88" customWidth="1"/>
    <col min="2062" max="2304" width="11.42578125" style="88"/>
    <col min="2305" max="2305" width="13.28515625" style="88" customWidth="1"/>
    <col min="2306" max="2306" width="30.85546875" style="88" customWidth="1"/>
    <col min="2307" max="2309" width="12.7109375" style="88" customWidth="1"/>
    <col min="2310" max="2310" width="10.7109375" style="88" customWidth="1"/>
    <col min="2311" max="2316" width="11.42578125" style="88"/>
    <col min="2317" max="2317" width="13.7109375" style="88" customWidth="1"/>
    <col min="2318" max="2560" width="11.42578125" style="88"/>
    <col min="2561" max="2561" width="13.28515625" style="88" customWidth="1"/>
    <col min="2562" max="2562" width="30.85546875" style="88" customWidth="1"/>
    <col min="2563" max="2565" width="12.7109375" style="88" customWidth="1"/>
    <col min="2566" max="2566" width="10.7109375" style="88" customWidth="1"/>
    <col min="2567" max="2572" width="11.42578125" style="88"/>
    <col min="2573" max="2573" width="13.7109375" style="88" customWidth="1"/>
    <col min="2574" max="2816" width="11.42578125" style="88"/>
    <col min="2817" max="2817" width="13.28515625" style="88" customWidth="1"/>
    <col min="2818" max="2818" width="30.85546875" style="88" customWidth="1"/>
    <col min="2819" max="2821" width="12.7109375" style="88" customWidth="1"/>
    <col min="2822" max="2822" width="10.7109375" style="88" customWidth="1"/>
    <col min="2823" max="2828" width="11.42578125" style="88"/>
    <col min="2829" max="2829" width="13.7109375" style="88" customWidth="1"/>
    <col min="2830" max="3072" width="11.42578125" style="88"/>
    <col min="3073" max="3073" width="13.28515625" style="88" customWidth="1"/>
    <col min="3074" max="3074" width="30.85546875" style="88" customWidth="1"/>
    <col min="3075" max="3077" width="12.7109375" style="88" customWidth="1"/>
    <col min="3078" max="3078" width="10.7109375" style="88" customWidth="1"/>
    <col min="3079" max="3084" width="11.42578125" style="88"/>
    <col min="3085" max="3085" width="13.7109375" style="88" customWidth="1"/>
    <col min="3086" max="3328" width="11.42578125" style="88"/>
    <col min="3329" max="3329" width="13.28515625" style="88" customWidth="1"/>
    <col min="3330" max="3330" width="30.85546875" style="88" customWidth="1"/>
    <col min="3331" max="3333" width="12.7109375" style="88" customWidth="1"/>
    <col min="3334" max="3334" width="10.7109375" style="88" customWidth="1"/>
    <col min="3335" max="3340" width="11.42578125" style="88"/>
    <col min="3341" max="3341" width="13.7109375" style="88" customWidth="1"/>
    <col min="3342" max="3584" width="11.42578125" style="88"/>
    <col min="3585" max="3585" width="13.28515625" style="88" customWidth="1"/>
    <col min="3586" max="3586" width="30.85546875" style="88" customWidth="1"/>
    <col min="3587" max="3589" width="12.7109375" style="88" customWidth="1"/>
    <col min="3590" max="3590" width="10.7109375" style="88" customWidth="1"/>
    <col min="3591" max="3596" width="11.42578125" style="88"/>
    <col min="3597" max="3597" width="13.7109375" style="88" customWidth="1"/>
    <col min="3598" max="3840" width="11.42578125" style="88"/>
    <col min="3841" max="3841" width="13.28515625" style="88" customWidth="1"/>
    <col min="3842" max="3842" width="30.85546875" style="88" customWidth="1"/>
    <col min="3843" max="3845" width="12.7109375" style="88" customWidth="1"/>
    <col min="3846" max="3846" width="10.7109375" style="88" customWidth="1"/>
    <col min="3847" max="3852" width="11.42578125" style="88"/>
    <col min="3853" max="3853" width="13.7109375" style="88" customWidth="1"/>
    <col min="3854" max="4096" width="11.42578125" style="88"/>
    <col min="4097" max="4097" width="13.28515625" style="88" customWidth="1"/>
    <col min="4098" max="4098" width="30.85546875" style="88" customWidth="1"/>
    <col min="4099" max="4101" width="12.7109375" style="88" customWidth="1"/>
    <col min="4102" max="4102" width="10.7109375" style="88" customWidth="1"/>
    <col min="4103" max="4108" width="11.42578125" style="88"/>
    <col min="4109" max="4109" width="13.7109375" style="88" customWidth="1"/>
    <col min="4110" max="4352" width="11.42578125" style="88"/>
    <col min="4353" max="4353" width="13.28515625" style="88" customWidth="1"/>
    <col min="4354" max="4354" width="30.85546875" style="88" customWidth="1"/>
    <col min="4355" max="4357" width="12.7109375" style="88" customWidth="1"/>
    <col min="4358" max="4358" width="10.7109375" style="88" customWidth="1"/>
    <col min="4359" max="4364" width="11.42578125" style="88"/>
    <col min="4365" max="4365" width="13.7109375" style="88" customWidth="1"/>
    <col min="4366" max="4608" width="11.42578125" style="88"/>
    <col min="4609" max="4609" width="13.28515625" style="88" customWidth="1"/>
    <col min="4610" max="4610" width="30.85546875" style="88" customWidth="1"/>
    <col min="4611" max="4613" width="12.7109375" style="88" customWidth="1"/>
    <col min="4614" max="4614" width="10.7109375" style="88" customWidth="1"/>
    <col min="4615" max="4620" width="11.42578125" style="88"/>
    <col min="4621" max="4621" width="13.7109375" style="88" customWidth="1"/>
    <col min="4622" max="4864" width="11.42578125" style="88"/>
    <col min="4865" max="4865" width="13.28515625" style="88" customWidth="1"/>
    <col min="4866" max="4866" width="30.85546875" style="88" customWidth="1"/>
    <col min="4867" max="4869" width="12.7109375" style="88" customWidth="1"/>
    <col min="4870" max="4870" width="10.7109375" style="88" customWidth="1"/>
    <col min="4871" max="4876" width="11.42578125" style="88"/>
    <col min="4877" max="4877" width="13.7109375" style="88" customWidth="1"/>
    <col min="4878" max="5120" width="11.42578125" style="88"/>
    <col min="5121" max="5121" width="13.28515625" style="88" customWidth="1"/>
    <col min="5122" max="5122" width="30.85546875" style="88" customWidth="1"/>
    <col min="5123" max="5125" width="12.7109375" style="88" customWidth="1"/>
    <col min="5126" max="5126" width="10.7109375" style="88" customWidth="1"/>
    <col min="5127" max="5132" width="11.42578125" style="88"/>
    <col min="5133" max="5133" width="13.7109375" style="88" customWidth="1"/>
    <col min="5134" max="5376" width="11.42578125" style="88"/>
    <col min="5377" max="5377" width="13.28515625" style="88" customWidth="1"/>
    <col min="5378" max="5378" width="30.85546875" style="88" customWidth="1"/>
    <col min="5379" max="5381" width="12.7109375" style="88" customWidth="1"/>
    <col min="5382" max="5382" width="10.7109375" style="88" customWidth="1"/>
    <col min="5383" max="5388" width="11.42578125" style="88"/>
    <col min="5389" max="5389" width="13.7109375" style="88" customWidth="1"/>
    <col min="5390" max="5632" width="11.42578125" style="88"/>
    <col min="5633" max="5633" width="13.28515625" style="88" customWidth="1"/>
    <col min="5634" max="5634" width="30.85546875" style="88" customWidth="1"/>
    <col min="5635" max="5637" width="12.7109375" style="88" customWidth="1"/>
    <col min="5638" max="5638" width="10.7109375" style="88" customWidth="1"/>
    <col min="5639" max="5644" width="11.42578125" style="88"/>
    <col min="5645" max="5645" width="13.7109375" style="88" customWidth="1"/>
    <col min="5646" max="5888" width="11.42578125" style="88"/>
    <col min="5889" max="5889" width="13.28515625" style="88" customWidth="1"/>
    <col min="5890" max="5890" width="30.85546875" style="88" customWidth="1"/>
    <col min="5891" max="5893" width="12.7109375" style="88" customWidth="1"/>
    <col min="5894" max="5894" width="10.7109375" style="88" customWidth="1"/>
    <col min="5895" max="5900" width="11.42578125" style="88"/>
    <col min="5901" max="5901" width="13.7109375" style="88" customWidth="1"/>
    <col min="5902" max="6144" width="11.42578125" style="88"/>
    <col min="6145" max="6145" width="13.28515625" style="88" customWidth="1"/>
    <col min="6146" max="6146" width="30.85546875" style="88" customWidth="1"/>
    <col min="6147" max="6149" width="12.7109375" style="88" customWidth="1"/>
    <col min="6150" max="6150" width="10.7109375" style="88" customWidth="1"/>
    <col min="6151" max="6156" width="11.42578125" style="88"/>
    <col min="6157" max="6157" width="13.7109375" style="88" customWidth="1"/>
    <col min="6158" max="6400" width="11.42578125" style="88"/>
    <col min="6401" max="6401" width="13.28515625" style="88" customWidth="1"/>
    <col min="6402" max="6402" width="30.85546875" style="88" customWidth="1"/>
    <col min="6403" max="6405" width="12.7109375" style="88" customWidth="1"/>
    <col min="6406" max="6406" width="10.7109375" style="88" customWidth="1"/>
    <col min="6407" max="6412" width="11.42578125" style="88"/>
    <col min="6413" max="6413" width="13.7109375" style="88" customWidth="1"/>
    <col min="6414" max="6656" width="11.42578125" style="88"/>
    <col min="6657" max="6657" width="13.28515625" style="88" customWidth="1"/>
    <col min="6658" max="6658" width="30.85546875" style="88" customWidth="1"/>
    <col min="6659" max="6661" width="12.7109375" style="88" customWidth="1"/>
    <col min="6662" max="6662" width="10.7109375" style="88" customWidth="1"/>
    <col min="6663" max="6668" width="11.42578125" style="88"/>
    <col min="6669" max="6669" width="13.7109375" style="88" customWidth="1"/>
    <col min="6670" max="6912" width="11.42578125" style="88"/>
    <col min="6913" max="6913" width="13.28515625" style="88" customWidth="1"/>
    <col min="6914" max="6914" width="30.85546875" style="88" customWidth="1"/>
    <col min="6915" max="6917" width="12.7109375" style="88" customWidth="1"/>
    <col min="6918" max="6918" width="10.7109375" style="88" customWidth="1"/>
    <col min="6919" max="6924" width="11.42578125" style="88"/>
    <col min="6925" max="6925" width="13.7109375" style="88" customWidth="1"/>
    <col min="6926" max="7168" width="11.42578125" style="88"/>
    <col min="7169" max="7169" width="13.28515625" style="88" customWidth="1"/>
    <col min="7170" max="7170" width="30.85546875" style="88" customWidth="1"/>
    <col min="7171" max="7173" width="12.7109375" style="88" customWidth="1"/>
    <col min="7174" max="7174" width="10.7109375" style="88" customWidth="1"/>
    <col min="7175" max="7180" width="11.42578125" style="88"/>
    <col min="7181" max="7181" width="13.7109375" style="88" customWidth="1"/>
    <col min="7182" max="7424" width="11.42578125" style="88"/>
    <col min="7425" max="7425" width="13.28515625" style="88" customWidth="1"/>
    <col min="7426" max="7426" width="30.85546875" style="88" customWidth="1"/>
    <col min="7427" max="7429" width="12.7109375" style="88" customWidth="1"/>
    <col min="7430" max="7430" width="10.7109375" style="88" customWidth="1"/>
    <col min="7431" max="7436" width="11.42578125" style="88"/>
    <col min="7437" max="7437" width="13.7109375" style="88" customWidth="1"/>
    <col min="7438" max="7680" width="11.42578125" style="88"/>
    <col min="7681" max="7681" width="13.28515625" style="88" customWidth="1"/>
    <col min="7682" max="7682" width="30.85546875" style="88" customWidth="1"/>
    <col min="7683" max="7685" width="12.7109375" style="88" customWidth="1"/>
    <col min="7686" max="7686" width="10.7109375" style="88" customWidth="1"/>
    <col min="7687" max="7692" width="11.42578125" style="88"/>
    <col min="7693" max="7693" width="13.7109375" style="88" customWidth="1"/>
    <col min="7694" max="7936" width="11.42578125" style="88"/>
    <col min="7937" max="7937" width="13.28515625" style="88" customWidth="1"/>
    <col min="7938" max="7938" width="30.85546875" style="88" customWidth="1"/>
    <col min="7939" max="7941" width="12.7109375" style="88" customWidth="1"/>
    <col min="7942" max="7942" width="10.7109375" style="88" customWidth="1"/>
    <col min="7943" max="7948" width="11.42578125" style="88"/>
    <col min="7949" max="7949" width="13.7109375" style="88" customWidth="1"/>
    <col min="7950" max="8192" width="11.42578125" style="88"/>
    <col min="8193" max="8193" width="13.28515625" style="88" customWidth="1"/>
    <col min="8194" max="8194" width="30.85546875" style="88" customWidth="1"/>
    <col min="8195" max="8197" width="12.7109375" style="88" customWidth="1"/>
    <col min="8198" max="8198" width="10.7109375" style="88" customWidth="1"/>
    <col min="8199" max="8204" width="11.42578125" style="88"/>
    <col min="8205" max="8205" width="13.7109375" style="88" customWidth="1"/>
    <col min="8206" max="8448" width="11.42578125" style="88"/>
    <col min="8449" max="8449" width="13.28515625" style="88" customWidth="1"/>
    <col min="8450" max="8450" width="30.85546875" style="88" customWidth="1"/>
    <col min="8451" max="8453" width="12.7109375" style="88" customWidth="1"/>
    <col min="8454" max="8454" width="10.7109375" style="88" customWidth="1"/>
    <col min="8455" max="8460" width="11.42578125" style="88"/>
    <col min="8461" max="8461" width="13.7109375" style="88" customWidth="1"/>
    <col min="8462" max="8704" width="11.42578125" style="88"/>
    <col min="8705" max="8705" width="13.28515625" style="88" customWidth="1"/>
    <col min="8706" max="8706" width="30.85546875" style="88" customWidth="1"/>
    <col min="8707" max="8709" width="12.7109375" style="88" customWidth="1"/>
    <col min="8710" max="8710" width="10.7109375" style="88" customWidth="1"/>
    <col min="8711" max="8716" width="11.42578125" style="88"/>
    <col min="8717" max="8717" width="13.7109375" style="88" customWidth="1"/>
    <col min="8718" max="8960" width="11.42578125" style="88"/>
    <col min="8961" max="8961" width="13.28515625" style="88" customWidth="1"/>
    <col min="8962" max="8962" width="30.85546875" style="88" customWidth="1"/>
    <col min="8963" max="8965" width="12.7109375" style="88" customWidth="1"/>
    <col min="8966" max="8966" width="10.7109375" style="88" customWidth="1"/>
    <col min="8967" max="8972" width="11.42578125" style="88"/>
    <col min="8973" max="8973" width="13.7109375" style="88" customWidth="1"/>
    <col min="8974" max="9216" width="11.42578125" style="88"/>
    <col min="9217" max="9217" width="13.28515625" style="88" customWidth="1"/>
    <col min="9218" max="9218" width="30.85546875" style="88" customWidth="1"/>
    <col min="9219" max="9221" width="12.7109375" style="88" customWidth="1"/>
    <col min="9222" max="9222" width="10.7109375" style="88" customWidth="1"/>
    <col min="9223" max="9228" width="11.42578125" style="88"/>
    <col min="9229" max="9229" width="13.7109375" style="88" customWidth="1"/>
    <col min="9230" max="9472" width="11.42578125" style="88"/>
    <col min="9473" max="9473" width="13.28515625" style="88" customWidth="1"/>
    <col min="9474" max="9474" width="30.85546875" style="88" customWidth="1"/>
    <col min="9475" max="9477" width="12.7109375" style="88" customWidth="1"/>
    <col min="9478" max="9478" width="10.7109375" style="88" customWidth="1"/>
    <col min="9479" max="9484" width="11.42578125" style="88"/>
    <col min="9485" max="9485" width="13.7109375" style="88" customWidth="1"/>
    <col min="9486" max="9728" width="11.42578125" style="88"/>
    <col min="9729" max="9729" width="13.28515625" style="88" customWidth="1"/>
    <col min="9730" max="9730" width="30.85546875" style="88" customWidth="1"/>
    <col min="9731" max="9733" width="12.7109375" style="88" customWidth="1"/>
    <col min="9734" max="9734" width="10.7109375" style="88" customWidth="1"/>
    <col min="9735" max="9740" width="11.42578125" style="88"/>
    <col min="9741" max="9741" width="13.7109375" style="88" customWidth="1"/>
    <col min="9742" max="9984" width="11.42578125" style="88"/>
    <col min="9985" max="9985" width="13.28515625" style="88" customWidth="1"/>
    <col min="9986" max="9986" width="30.85546875" style="88" customWidth="1"/>
    <col min="9987" max="9989" width="12.7109375" style="88" customWidth="1"/>
    <col min="9990" max="9990" width="10.7109375" style="88" customWidth="1"/>
    <col min="9991" max="9996" width="11.42578125" style="88"/>
    <col min="9997" max="9997" width="13.7109375" style="88" customWidth="1"/>
    <col min="9998" max="10240" width="11.42578125" style="88"/>
    <col min="10241" max="10241" width="13.28515625" style="88" customWidth="1"/>
    <col min="10242" max="10242" width="30.85546875" style="88" customWidth="1"/>
    <col min="10243" max="10245" width="12.7109375" style="88" customWidth="1"/>
    <col min="10246" max="10246" width="10.7109375" style="88" customWidth="1"/>
    <col min="10247" max="10252" width="11.42578125" style="88"/>
    <col min="10253" max="10253" width="13.7109375" style="88" customWidth="1"/>
    <col min="10254" max="10496" width="11.42578125" style="88"/>
    <col min="10497" max="10497" width="13.28515625" style="88" customWidth="1"/>
    <col min="10498" max="10498" width="30.85546875" style="88" customWidth="1"/>
    <col min="10499" max="10501" width="12.7109375" style="88" customWidth="1"/>
    <col min="10502" max="10502" width="10.7109375" style="88" customWidth="1"/>
    <col min="10503" max="10508" width="11.42578125" style="88"/>
    <col min="10509" max="10509" width="13.7109375" style="88" customWidth="1"/>
    <col min="10510" max="10752" width="11.42578125" style="88"/>
    <col min="10753" max="10753" width="13.28515625" style="88" customWidth="1"/>
    <col min="10754" max="10754" width="30.85546875" style="88" customWidth="1"/>
    <col min="10755" max="10757" width="12.7109375" style="88" customWidth="1"/>
    <col min="10758" max="10758" width="10.7109375" style="88" customWidth="1"/>
    <col min="10759" max="10764" width="11.42578125" style="88"/>
    <col min="10765" max="10765" width="13.7109375" style="88" customWidth="1"/>
    <col min="10766" max="11008" width="11.42578125" style="88"/>
    <col min="11009" max="11009" width="13.28515625" style="88" customWidth="1"/>
    <col min="11010" max="11010" width="30.85546875" style="88" customWidth="1"/>
    <col min="11011" max="11013" width="12.7109375" style="88" customWidth="1"/>
    <col min="11014" max="11014" width="10.7109375" style="88" customWidth="1"/>
    <col min="11015" max="11020" width="11.42578125" style="88"/>
    <col min="11021" max="11021" width="13.7109375" style="88" customWidth="1"/>
    <col min="11022" max="11264" width="11.42578125" style="88"/>
    <col min="11265" max="11265" width="13.28515625" style="88" customWidth="1"/>
    <col min="11266" max="11266" width="30.85546875" style="88" customWidth="1"/>
    <col min="11267" max="11269" width="12.7109375" style="88" customWidth="1"/>
    <col min="11270" max="11270" width="10.7109375" style="88" customWidth="1"/>
    <col min="11271" max="11276" width="11.42578125" style="88"/>
    <col min="11277" max="11277" width="13.7109375" style="88" customWidth="1"/>
    <col min="11278" max="11520" width="11.42578125" style="88"/>
    <col min="11521" max="11521" width="13.28515625" style="88" customWidth="1"/>
    <col min="11522" max="11522" width="30.85546875" style="88" customWidth="1"/>
    <col min="11523" max="11525" width="12.7109375" style="88" customWidth="1"/>
    <col min="11526" max="11526" width="10.7109375" style="88" customWidth="1"/>
    <col min="11527" max="11532" width="11.42578125" style="88"/>
    <col min="11533" max="11533" width="13.7109375" style="88" customWidth="1"/>
    <col min="11534" max="11776" width="11.42578125" style="88"/>
    <col min="11777" max="11777" width="13.28515625" style="88" customWidth="1"/>
    <col min="11778" max="11778" width="30.85546875" style="88" customWidth="1"/>
    <col min="11779" max="11781" width="12.7109375" style="88" customWidth="1"/>
    <col min="11782" max="11782" width="10.7109375" style="88" customWidth="1"/>
    <col min="11783" max="11788" width="11.42578125" style="88"/>
    <col min="11789" max="11789" width="13.7109375" style="88" customWidth="1"/>
    <col min="11790" max="12032" width="11.42578125" style="88"/>
    <col min="12033" max="12033" width="13.28515625" style="88" customWidth="1"/>
    <col min="12034" max="12034" width="30.85546875" style="88" customWidth="1"/>
    <col min="12035" max="12037" width="12.7109375" style="88" customWidth="1"/>
    <col min="12038" max="12038" width="10.7109375" style="88" customWidth="1"/>
    <col min="12039" max="12044" width="11.42578125" style="88"/>
    <col min="12045" max="12045" width="13.7109375" style="88" customWidth="1"/>
    <col min="12046" max="12288" width="11.42578125" style="88"/>
    <col min="12289" max="12289" width="13.28515625" style="88" customWidth="1"/>
    <col min="12290" max="12290" width="30.85546875" style="88" customWidth="1"/>
    <col min="12291" max="12293" width="12.7109375" style="88" customWidth="1"/>
    <col min="12294" max="12294" width="10.7109375" style="88" customWidth="1"/>
    <col min="12295" max="12300" width="11.42578125" style="88"/>
    <col min="12301" max="12301" width="13.7109375" style="88" customWidth="1"/>
    <col min="12302" max="12544" width="11.42578125" style="88"/>
    <col min="12545" max="12545" width="13.28515625" style="88" customWidth="1"/>
    <col min="12546" max="12546" width="30.85546875" style="88" customWidth="1"/>
    <col min="12547" max="12549" width="12.7109375" style="88" customWidth="1"/>
    <col min="12550" max="12550" width="10.7109375" style="88" customWidth="1"/>
    <col min="12551" max="12556" width="11.42578125" style="88"/>
    <col min="12557" max="12557" width="13.7109375" style="88" customWidth="1"/>
    <col min="12558" max="12800" width="11.42578125" style="88"/>
    <col min="12801" max="12801" width="13.28515625" style="88" customWidth="1"/>
    <col min="12802" max="12802" width="30.85546875" style="88" customWidth="1"/>
    <col min="12803" max="12805" width="12.7109375" style="88" customWidth="1"/>
    <col min="12806" max="12806" width="10.7109375" style="88" customWidth="1"/>
    <col min="12807" max="12812" width="11.42578125" style="88"/>
    <col min="12813" max="12813" width="13.7109375" style="88" customWidth="1"/>
    <col min="12814" max="13056" width="11.42578125" style="88"/>
    <col min="13057" max="13057" width="13.28515625" style="88" customWidth="1"/>
    <col min="13058" max="13058" width="30.85546875" style="88" customWidth="1"/>
    <col min="13059" max="13061" width="12.7109375" style="88" customWidth="1"/>
    <col min="13062" max="13062" width="10.7109375" style="88" customWidth="1"/>
    <col min="13063" max="13068" width="11.42578125" style="88"/>
    <col min="13069" max="13069" width="13.7109375" style="88" customWidth="1"/>
    <col min="13070" max="13312" width="11.42578125" style="88"/>
    <col min="13313" max="13313" width="13.28515625" style="88" customWidth="1"/>
    <col min="13314" max="13314" width="30.85546875" style="88" customWidth="1"/>
    <col min="13315" max="13317" width="12.7109375" style="88" customWidth="1"/>
    <col min="13318" max="13318" width="10.7109375" style="88" customWidth="1"/>
    <col min="13319" max="13324" width="11.42578125" style="88"/>
    <col min="13325" max="13325" width="13.7109375" style="88" customWidth="1"/>
    <col min="13326" max="13568" width="11.42578125" style="88"/>
    <col min="13569" max="13569" width="13.28515625" style="88" customWidth="1"/>
    <col min="13570" max="13570" width="30.85546875" style="88" customWidth="1"/>
    <col min="13571" max="13573" width="12.7109375" style="88" customWidth="1"/>
    <col min="13574" max="13574" width="10.7109375" style="88" customWidth="1"/>
    <col min="13575" max="13580" width="11.42578125" style="88"/>
    <col min="13581" max="13581" width="13.7109375" style="88" customWidth="1"/>
    <col min="13582" max="13824" width="11.42578125" style="88"/>
    <col min="13825" max="13825" width="13.28515625" style="88" customWidth="1"/>
    <col min="13826" max="13826" width="30.85546875" style="88" customWidth="1"/>
    <col min="13827" max="13829" width="12.7109375" style="88" customWidth="1"/>
    <col min="13830" max="13830" width="10.7109375" style="88" customWidth="1"/>
    <col min="13831" max="13836" width="11.42578125" style="88"/>
    <col min="13837" max="13837" width="13.7109375" style="88" customWidth="1"/>
    <col min="13838" max="14080" width="11.42578125" style="88"/>
    <col min="14081" max="14081" width="13.28515625" style="88" customWidth="1"/>
    <col min="14082" max="14082" width="30.85546875" style="88" customWidth="1"/>
    <col min="14083" max="14085" width="12.7109375" style="88" customWidth="1"/>
    <col min="14086" max="14086" width="10.7109375" style="88" customWidth="1"/>
    <col min="14087" max="14092" width="11.42578125" style="88"/>
    <col min="14093" max="14093" width="13.7109375" style="88" customWidth="1"/>
    <col min="14094" max="14336" width="11.42578125" style="88"/>
    <col min="14337" max="14337" width="13.28515625" style="88" customWidth="1"/>
    <col min="14338" max="14338" width="30.85546875" style="88" customWidth="1"/>
    <col min="14339" max="14341" width="12.7109375" style="88" customWidth="1"/>
    <col min="14342" max="14342" width="10.7109375" style="88" customWidth="1"/>
    <col min="14343" max="14348" width="11.42578125" style="88"/>
    <col min="14349" max="14349" width="13.7109375" style="88" customWidth="1"/>
    <col min="14350" max="14592" width="11.42578125" style="88"/>
    <col min="14593" max="14593" width="13.28515625" style="88" customWidth="1"/>
    <col min="14594" max="14594" width="30.85546875" style="88" customWidth="1"/>
    <col min="14595" max="14597" width="12.7109375" style="88" customWidth="1"/>
    <col min="14598" max="14598" width="10.7109375" style="88" customWidth="1"/>
    <col min="14599" max="14604" width="11.42578125" style="88"/>
    <col min="14605" max="14605" width="13.7109375" style="88" customWidth="1"/>
    <col min="14606" max="14848" width="11.42578125" style="88"/>
    <col min="14849" max="14849" width="13.28515625" style="88" customWidth="1"/>
    <col min="14850" max="14850" width="30.85546875" style="88" customWidth="1"/>
    <col min="14851" max="14853" width="12.7109375" style="88" customWidth="1"/>
    <col min="14854" max="14854" width="10.7109375" style="88" customWidth="1"/>
    <col min="14855" max="14860" width="11.42578125" style="88"/>
    <col min="14861" max="14861" width="13.7109375" style="88" customWidth="1"/>
    <col min="14862" max="15104" width="11.42578125" style="88"/>
    <col min="15105" max="15105" width="13.28515625" style="88" customWidth="1"/>
    <col min="15106" max="15106" width="30.85546875" style="88" customWidth="1"/>
    <col min="15107" max="15109" width="12.7109375" style="88" customWidth="1"/>
    <col min="15110" max="15110" width="10.7109375" style="88" customWidth="1"/>
    <col min="15111" max="15116" width="11.42578125" style="88"/>
    <col min="15117" max="15117" width="13.7109375" style="88" customWidth="1"/>
    <col min="15118" max="15360" width="11.42578125" style="88"/>
    <col min="15361" max="15361" width="13.28515625" style="88" customWidth="1"/>
    <col min="15362" max="15362" width="30.85546875" style="88" customWidth="1"/>
    <col min="15363" max="15365" width="12.7109375" style="88" customWidth="1"/>
    <col min="15366" max="15366" width="10.7109375" style="88" customWidth="1"/>
    <col min="15367" max="15372" width="11.42578125" style="88"/>
    <col min="15373" max="15373" width="13.7109375" style="88" customWidth="1"/>
    <col min="15374" max="15616" width="11.42578125" style="88"/>
    <col min="15617" max="15617" width="13.28515625" style="88" customWidth="1"/>
    <col min="15618" max="15618" width="30.85546875" style="88" customWidth="1"/>
    <col min="15619" max="15621" width="12.7109375" style="88" customWidth="1"/>
    <col min="15622" max="15622" width="10.7109375" style="88" customWidth="1"/>
    <col min="15623" max="15628" width="11.42578125" style="88"/>
    <col min="15629" max="15629" width="13.7109375" style="88" customWidth="1"/>
    <col min="15630" max="15872" width="11.42578125" style="88"/>
    <col min="15873" max="15873" width="13.28515625" style="88" customWidth="1"/>
    <col min="15874" max="15874" width="30.85546875" style="88" customWidth="1"/>
    <col min="15875" max="15877" width="12.7109375" style="88" customWidth="1"/>
    <col min="15878" max="15878" width="10.7109375" style="88" customWidth="1"/>
    <col min="15879" max="15884" width="11.42578125" style="88"/>
    <col min="15885" max="15885" width="13.7109375" style="88" customWidth="1"/>
    <col min="15886" max="16128" width="11.42578125" style="88"/>
    <col min="16129" max="16129" width="13.28515625" style="88" customWidth="1"/>
    <col min="16130" max="16130" width="30.85546875" style="88" customWidth="1"/>
    <col min="16131" max="16133" width="12.7109375" style="88" customWidth="1"/>
    <col min="16134" max="16134" width="10.7109375" style="88" customWidth="1"/>
    <col min="16135" max="16140" width="11.42578125" style="88"/>
    <col min="16141" max="16141" width="13.7109375" style="88" customWidth="1"/>
    <col min="16142" max="16384" width="11.42578125" style="88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89" t="s">
        <v>94</v>
      </c>
      <c r="C5" s="89"/>
      <c r="D5" s="89"/>
      <c r="E5" s="89"/>
    </row>
    <row r="6" spans="2:6" ht="30" customHeight="1">
      <c r="B6" s="90" t="s">
        <v>48</v>
      </c>
      <c r="C6" s="47" t="str">
        <f>actualizaciones!A3</f>
        <v>acumulado agosto 2010</v>
      </c>
      <c r="D6" s="47" t="str">
        <f>actualizaciones!A2</f>
        <v xml:space="preserve">acumulado agosto 2011 </v>
      </c>
      <c r="E6" s="91" t="s">
        <v>95</v>
      </c>
    </row>
    <row r="7" spans="2:6" ht="15" customHeight="1">
      <c r="B7" s="92" t="s">
        <v>51</v>
      </c>
      <c r="C7" s="93"/>
      <c r="D7" s="93"/>
      <c r="E7" s="93"/>
    </row>
    <row r="8" spans="2:6" ht="15" customHeight="1">
      <c r="B8" s="94" t="s">
        <v>96</v>
      </c>
      <c r="C8" s="95">
        <v>55.867241183010883</v>
      </c>
      <c r="D8" s="95">
        <v>63.789546613562408</v>
      </c>
      <c r="E8" s="96">
        <f>D8/C8-1</f>
        <v>0.1418059181515603</v>
      </c>
    </row>
    <row r="9" spans="2:6" ht="15" customHeight="1">
      <c r="B9" s="97" t="s">
        <v>67</v>
      </c>
      <c r="C9" s="98">
        <v>65.332502463578365</v>
      </c>
      <c r="D9" s="98">
        <v>74.742292751792348</v>
      </c>
      <c r="E9" s="99">
        <f t="shared" ref="E9:E25" si="0">D9/C9-1</f>
        <v>0.14402923404716916</v>
      </c>
      <c r="F9" s="100"/>
    </row>
    <row r="10" spans="2:6" ht="15" customHeight="1">
      <c r="B10" s="97" t="s">
        <v>73</v>
      </c>
      <c r="C10" s="98">
        <v>46.919716091694326</v>
      </c>
      <c r="D10" s="98">
        <v>52.879457853487452</v>
      </c>
      <c r="E10" s="99">
        <f t="shared" si="0"/>
        <v>0.12701998772000489</v>
      </c>
      <c r="F10" s="100"/>
    </row>
    <row r="11" spans="2:6" ht="15" customHeight="1">
      <c r="B11" s="92" t="s">
        <v>55</v>
      </c>
      <c r="C11" s="101"/>
      <c r="D11" s="101"/>
      <c r="E11" s="102"/>
    </row>
    <row r="12" spans="2:6" ht="15" customHeight="1">
      <c r="B12" s="94" t="s">
        <v>96</v>
      </c>
      <c r="C12" s="95">
        <v>59.11323544430271</v>
      </c>
      <c r="D12" s="95">
        <v>67.338912495521484</v>
      </c>
      <c r="E12" s="96">
        <f t="shared" si="0"/>
        <v>0.13915118990516295</v>
      </c>
    </row>
    <row r="13" spans="2:6" ht="15" customHeight="1">
      <c r="B13" s="97" t="s">
        <v>67</v>
      </c>
      <c r="C13" s="98">
        <v>71.755932194898023</v>
      </c>
      <c r="D13" s="98">
        <v>82.252913358295359</v>
      </c>
      <c r="E13" s="99">
        <f t="shared" si="0"/>
        <v>0.14628729419731079</v>
      </c>
      <c r="F13" s="100"/>
    </row>
    <row r="14" spans="2:6" ht="15" customHeight="1">
      <c r="B14" s="97" t="s">
        <v>73</v>
      </c>
      <c r="C14" s="98">
        <v>45.453671970417183</v>
      </c>
      <c r="D14" s="98">
        <v>50.588805558286488</v>
      </c>
      <c r="E14" s="99">
        <f t="shared" si="0"/>
        <v>0.11297510993636384</v>
      </c>
      <c r="F14" s="100"/>
    </row>
    <row r="15" spans="2:6" ht="15" customHeight="1">
      <c r="B15" s="92" t="s">
        <v>56</v>
      </c>
      <c r="C15" s="101"/>
      <c r="D15" s="101"/>
      <c r="E15" s="102"/>
      <c r="F15" s="100"/>
    </row>
    <row r="16" spans="2:6" ht="15" customHeight="1">
      <c r="B16" s="94" t="s">
        <v>96</v>
      </c>
      <c r="C16" s="95">
        <v>58.74398489839048</v>
      </c>
      <c r="D16" s="95">
        <v>66.068549960274098</v>
      </c>
      <c r="E16" s="96">
        <f t="shared" si="0"/>
        <v>0.12468621382347367</v>
      </c>
    </row>
    <row r="17" spans="2:12" ht="15" customHeight="1">
      <c r="B17" s="97" t="s">
        <v>67</v>
      </c>
      <c r="C17" s="98">
        <v>68.537551500751974</v>
      </c>
      <c r="D17" s="98">
        <v>80.055201002287177</v>
      </c>
      <c r="E17" s="99">
        <f t="shared" si="0"/>
        <v>0.16804874480245813</v>
      </c>
      <c r="F17" s="100"/>
    </row>
    <row r="18" spans="2:12" ht="15" customHeight="1">
      <c r="B18" s="97" t="s">
        <v>73</v>
      </c>
      <c r="C18" s="98">
        <v>52.735028464579848</v>
      </c>
      <c r="D18" s="98">
        <v>57.486877911798629</v>
      </c>
      <c r="E18" s="99">
        <f t="shared" si="0"/>
        <v>9.0108028488321112E-2</v>
      </c>
      <c r="F18" s="100"/>
    </row>
    <row r="19" spans="2:12" ht="15" customHeight="1">
      <c r="B19" s="92" t="s">
        <v>57</v>
      </c>
      <c r="C19" s="101"/>
      <c r="D19" s="101"/>
      <c r="E19" s="102"/>
      <c r="F19" s="100"/>
    </row>
    <row r="20" spans="2:12" ht="15" customHeight="1">
      <c r="B20" s="94" t="s">
        <v>96</v>
      </c>
      <c r="C20" s="95">
        <v>54.252621733387919</v>
      </c>
      <c r="D20" s="95">
        <v>59.778285767982979</v>
      </c>
      <c r="E20" s="96">
        <f t="shared" si="0"/>
        <v>0.10185063611763634</v>
      </c>
    </row>
    <row r="21" spans="2:12" ht="15" customHeight="1">
      <c r="B21" s="97" t="s">
        <v>67</v>
      </c>
      <c r="C21" s="98">
        <v>60.140987551404066</v>
      </c>
      <c r="D21" s="98">
        <v>66.312109509921285</v>
      </c>
      <c r="E21" s="99">
        <f t="shared" si="0"/>
        <v>0.10261091827337565</v>
      </c>
      <c r="F21" s="100"/>
    </row>
    <row r="22" spans="2:12" ht="15" customHeight="1">
      <c r="B22" s="97" t="s">
        <v>73</v>
      </c>
      <c r="C22" s="98">
        <v>45.037746293136586</v>
      </c>
      <c r="D22" s="98">
        <v>47.69807230752356</v>
      </c>
      <c r="E22" s="99">
        <f t="shared" si="0"/>
        <v>5.906880857385155E-2</v>
      </c>
      <c r="F22" s="100"/>
    </row>
    <row r="23" spans="2:12" ht="15" customHeight="1">
      <c r="B23" s="92" t="s">
        <v>58</v>
      </c>
      <c r="C23" s="101"/>
      <c r="D23" s="101"/>
      <c r="E23" s="102"/>
      <c r="F23" s="100"/>
    </row>
    <row r="24" spans="2:12" ht="15" customHeight="1">
      <c r="B24" s="94" t="s">
        <v>96</v>
      </c>
      <c r="C24" s="95">
        <v>37.684732497238379</v>
      </c>
      <c r="D24" s="95">
        <v>46.4747257506693</v>
      </c>
      <c r="E24" s="96">
        <f t="shared" si="0"/>
        <v>0.23325078011566291</v>
      </c>
    </row>
    <row r="25" spans="2:12" ht="15" customHeight="1">
      <c r="B25" s="97" t="s">
        <v>67</v>
      </c>
      <c r="C25" s="98">
        <v>37.684732497238379</v>
      </c>
      <c r="D25" s="98">
        <v>46.4747257506693</v>
      </c>
      <c r="E25" s="99">
        <f t="shared" si="0"/>
        <v>0.23325078011566291</v>
      </c>
    </row>
    <row r="26" spans="2:12" ht="15" customHeight="1">
      <c r="B26" s="97" t="s">
        <v>73</v>
      </c>
      <c r="C26" s="98" t="s">
        <v>86</v>
      </c>
      <c r="D26" s="98" t="s">
        <v>86</v>
      </c>
      <c r="E26" s="99" t="s">
        <v>86</v>
      </c>
    </row>
    <row r="27" spans="2:12" ht="15" customHeight="1">
      <c r="B27" s="103" t="s">
        <v>74</v>
      </c>
      <c r="C27" s="103"/>
      <c r="D27" s="103"/>
      <c r="E27" s="103"/>
    </row>
    <row r="28" spans="2:12" ht="15" customHeight="1" thickBot="1">
      <c r="B28" s="104"/>
      <c r="C28" s="105"/>
      <c r="D28" s="105"/>
    </row>
    <row r="29" spans="2:12" ht="30" customHeight="1" thickBot="1">
      <c r="B29" s="106"/>
      <c r="C29" s="106"/>
      <c r="D29" s="106"/>
      <c r="E29" s="41" t="s">
        <v>45</v>
      </c>
      <c r="F29" s="106"/>
      <c r="G29" s="106"/>
      <c r="H29" s="106"/>
      <c r="I29" s="106"/>
      <c r="J29" s="106"/>
      <c r="K29" s="106"/>
      <c r="L29" s="106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07"/>
    </row>
    <row r="4" spans="21:21">
      <c r="U4" s="107"/>
    </row>
    <row r="5" spans="21:21">
      <c r="U5" s="107"/>
    </row>
    <row r="8" spans="21:21" ht="25.5" customHeight="1"/>
    <row r="9" spans="21:21" ht="25.5" customHeight="1"/>
    <row r="11" spans="21:21">
      <c r="U11" s="107"/>
    </row>
    <row r="12" spans="21:21">
      <c r="U12" s="107"/>
    </row>
    <row r="15" spans="21:21">
      <c r="U15" s="107"/>
    </row>
    <row r="16" spans="21:21">
      <c r="U16" s="107"/>
    </row>
    <row r="17" spans="2:21">
      <c r="U17" s="107"/>
    </row>
    <row r="19" spans="2:21">
      <c r="U19" s="107"/>
    </row>
    <row r="20" spans="2:21">
      <c r="U20" s="107"/>
    </row>
    <row r="21" spans="2:21">
      <c r="U21" s="107"/>
    </row>
    <row r="23" spans="2:21">
      <c r="U23" s="107"/>
    </row>
    <row r="24" spans="2:21" ht="16.5" customHeight="1">
      <c r="U24" s="107"/>
    </row>
    <row r="25" spans="2:21">
      <c r="U25" s="107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/>
  </sheetPr>
  <dimension ref="B1:L4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30" customHeight="1">
      <c r="B6" s="67" t="s">
        <v>63</v>
      </c>
      <c r="C6" s="47" t="str">
        <f>actualizaciones!$A$3</f>
        <v>acumulado agosto 2010</v>
      </c>
      <c r="D6" s="47" t="str">
        <f>actualizaciones!$A$2</f>
        <v xml:space="preserve">acumulado agosto 2011 </v>
      </c>
      <c r="E6" s="69" t="s">
        <v>50</v>
      </c>
      <c r="G6" s="67" t="s">
        <v>63</v>
      </c>
      <c r="H6" s="47" t="str">
        <f>actualizaciones!$A$3</f>
        <v>acumulado agosto 2010</v>
      </c>
      <c r="I6" s="47" t="str">
        <f>actualizaciones!$A$2</f>
        <v xml:space="preserve">acumulado agosto 2011 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08">
        <v>59.11323544430271</v>
      </c>
      <c r="D8" s="108">
        <v>67.338912495521484</v>
      </c>
      <c r="E8" s="54">
        <f>D8/C8-1</f>
        <v>0.13915118990516295</v>
      </c>
      <c r="G8" s="70" t="s">
        <v>99</v>
      </c>
      <c r="H8" s="108">
        <v>58.74398489839048</v>
      </c>
      <c r="I8" s="108">
        <v>66.068549960274098</v>
      </c>
      <c r="J8" s="54">
        <f>I8/H8-1</f>
        <v>0.12468621382347367</v>
      </c>
    </row>
    <row r="9" spans="2:10" ht="15" customHeight="1">
      <c r="B9" s="50" t="s">
        <v>66</v>
      </c>
      <c r="C9" s="109"/>
      <c r="D9" s="109"/>
      <c r="E9" s="57"/>
      <c r="G9" s="50" t="s">
        <v>66</v>
      </c>
      <c r="H9" s="109"/>
      <c r="I9" s="109"/>
      <c r="J9" s="57"/>
    </row>
    <row r="10" spans="2:10" ht="15" customHeight="1">
      <c r="B10" s="72" t="s">
        <v>67</v>
      </c>
      <c r="C10" s="110">
        <v>71.755932194898023</v>
      </c>
      <c r="D10" s="110">
        <v>82.252913358295359</v>
      </c>
      <c r="E10" s="74">
        <f>D10/C10-1</f>
        <v>0.14628729419731079</v>
      </c>
      <c r="G10" s="72" t="s">
        <v>67</v>
      </c>
      <c r="H10" s="110">
        <v>68.537551500751974</v>
      </c>
      <c r="I10" s="110">
        <v>80.055201002287177</v>
      </c>
      <c r="J10" s="74">
        <f>I10/H10-1</f>
        <v>0.16804874480245813</v>
      </c>
    </row>
    <row r="11" spans="2:10" ht="15" customHeight="1">
      <c r="B11" s="75" t="s">
        <v>68</v>
      </c>
      <c r="C11" s="111">
        <v>66.997109972396999</v>
      </c>
      <c r="D11" s="111">
        <v>79.523145445503886</v>
      </c>
      <c r="E11" s="61">
        <f>D11/C11-1</f>
        <v>0.18696381796569517</v>
      </c>
      <c r="G11" s="75" t="s">
        <v>68</v>
      </c>
      <c r="H11" s="111">
        <v>67.233649723469384</v>
      </c>
      <c r="I11" s="111">
        <v>76.444099713442355</v>
      </c>
      <c r="J11" s="61">
        <f>I11/H11-1</f>
        <v>0.13699167050807692</v>
      </c>
    </row>
    <row r="12" spans="2:10" ht="15" customHeight="1">
      <c r="B12" s="75" t="s">
        <v>69</v>
      </c>
      <c r="C12" s="111">
        <v>75.243933222539511</v>
      </c>
      <c r="D12" s="111">
        <v>85.60946887808241</v>
      </c>
      <c r="E12" s="61">
        <f>D12/C12-1</f>
        <v>0.13775908849536167</v>
      </c>
      <c r="G12" s="75" t="s">
        <v>69</v>
      </c>
      <c r="H12" s="111">
        <v>76.615583763210267</v>
      </c>
      <c r="I12" s="111">
        <v>103.88891093037095</v>
      </c>
      <c r="J12" s="61">
        <f>I12/H12-1</f>
        <v>0.35597623652457178</v>
      </c>
    </row>
    <row r="13" spans="2:10" ht="15" customHeight="1">
      <c r="B13" s="75" t="s">
        <v>70</v>
      </c>
      <c r="C13" s="111">
        <v>63.060563378386924</v>
      </c>
      <c r="D13" s="111">
        <v>74.695416978914452</v>
      </c>
      <c r="E13" s="61">
        <f>D13/C13-1</f>
        <v>0.18450284896305269</v>
      </c>
      <c r="G13" s="75" t="s">
        <v>70</v>
      </c>
      <c r="H13" s="111">
        <v>57.93220190779504</v>
      </c>
      <c r="I13" s="111">
        <v>66.05212291613941</v>
      </c>
      <c r="J13" s="61">
        <f>I13/H13-1</f>
        <v>0.14016247856879405</v>
      </c>
    </row>
    <row r="14" spans="2:10" ht="15" customHeight="1">
      <c r="B14" s="75" t="s">
        <v>71</v>
      </c>
      <c r="C14" s="111">
        <v>70.161106733210758</v>
      </c>
      <c r="D14" s="111">
        <v>57.887517146776403</v>
      </c>
      <c r="E14" s="61">
        <f>D14/C14-1</f>
        <v>-0.17493437828888536</v>
      </c>
      <c r="G14" s="75" t="s">
        <v>71</v>
      </c>
      <c r="H14" s="111">
        <v>46.430125420804742</v>
      </c>
      <c r="I14" s="111">
        <v>52.814143619416939</v>
      </c>
      <c r="J14" s="61">
        <f>I14/H14-1</f>
        <v>0.1374973283133023</v>
      </c>
    </row>
    <row r="15" spans="2:10" ht="15" customHeight="1">
      <c r="B15" s="50" t="s">
        <v>72</v>
      </c>
      <c r="C15" s="109"/>
      <c r="D15" s="109"/>
      <c r="E15" s="57"/>
      <c r="G15" s="50" t="s">
        <v>72</v>
      </c>
      <c r="H15" s="109"/>
      <c r="I15" s="109"/>
      <c r="J15" s="57"/>
    </row>
    <row r="16" spans="2:10" ht="15" customHeight="1">
      <c r="B16" s="72" t="s">
        <v>73</v>
      </c>
      <c r="C16" s="110">
        <v>45.453671970417183</v>
      </c>
      <c r="D16" s="110">
        <v>50.588805558286488</v>
      </c>
      <c r="E16" s="74">
        <f>D16/C16-1</f>
        <v>0.11297510993636384</v>
      </c>
      <c r="G16" s="72" t="s">
        <v>73</v>
      </c>
      <c r="H16" s="110">
        <v>52.735028464579848</v>
      </c>
      <c r="I16" s="110">
        <v>57.486877911798629</v>
      </c>
      <c r="J16" s="74">
        <f>I16/H16-1</f>
        <v>9.0108028488321112E-2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30" customHeight="1">
      <c r="B20" s="67" t="s">
        <v>63</v>
      </c>
      <c r="C20" s="47" t="str">
        <f>actualizaciones!$A$3</f>
        <v>acumulado agosto 2010</v>
      </c>
      <c r="D20" s="47" t="str">
        <f>actualizaciones!$A$2</f>
        <v xml:space="preserve">acumulado agosto 2011 </v>
      </c>
      <c r="E20" s="69" t="s">
        <v>50</v>
      </c>
      <c r="G20" s="67" t="s">
        <v>63</v>
      </c>
      <c r="H20" s="47" t="str">
        <f>actualizaciones!$A$3</f>
        <v>acumulado agosto 2010</v>
      </c>
      <c r="I20" s="47" t="str">
        <f>actualizaciones!$A$2</f>
        <v xml:space="preserve">acumulado agosto 2011 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08">
        <v>54.252621733387919</v>
      </c>
      <c r="D22" s="108">
        <v>59.778285767982979</v>
      </c>
      <c r="E22" s="54">
        <f>D22/C22-1</f>
        <v>0.10185063611763634</v>
      </c>
      <c r="G22" s="70" t="s">
        <v>99</v>
      </c>
      <c r="H22" s="108">
        <v>37.684732497238379</v>
      </c>
      <c r="I22" s="108">
        <v>46.4747257506693</v>
      </c>
      <c r="J22" s="54">
        <f>I22/H22-1</f>
        <v>0.23325078011566291</v>
      </c>
    </row>
    <row r="23" spans="2:12" ht="15" customHeight="1">
      <c r="B23" s="50" t="s">
        <v>66</v>
      </c>
      <c r="C23" s="109"/>
      <c r="D23" s="109"/>
      <c r="E23" s="57"/>
      <c r="G23" s="50" t="s">
        <v>66</v>
      </c>
      <c r="H23" s="109"/>
      <c r="I23" s="109"/>
      <c r="J23" s="57"/>
    </row>
    <row r="24" spans="2:12" ht="15" customHeight="1">
      <c r="B24" s="72" t="s">
        <v>67</v>
      </c>
      <c r="C24" s="110">
        <v>60.140987551404066</v>
      </c>
      <c r="D24" s="110">
        <v>66.312109509921285</v>
      </c>
      <c r="E24" s="74">
        <f>D24/C24-1</f>
        <v>0.10261091827337565</v>
      </c>
      <c r="G24" s="72" t="s">
        <v>67</v>
      </c>
      <c r="H24" s="110">
        <v>37.684732497238379</v>
      </c>
      <c r="I24" s="110">
        <v>46.4747257506693</v>
      </c>
      <c r="J24" s="74">
        <f>I24/H24-1</f>
        <v>0.23325078011566291</v>
      </c>
    </row>
    <row r="25" spans="2:12" ht="15" customHeight="1">
      <c r="B25" s="75" t="s">
        <v>77</v>
      </c>
      <c r="C25" s="111">
        <v>63.905160789246729</v>
      </c>
      <c r="D25" s="111">
        <v>68.696850848166534</v>
      </c>
      <c r="E25" s="61">
        <f>D25/C25-1</f>
        <v>7.498126911412295E-2</v>
      </c>
      <c r="G25" s="75" t="s">
        <v>77</v>
      </c>
      <c r="H25" s="111">
        <v>63.905160789246729</v>
      </c>
      <c r="I25" s="111">
        <v>68.696850848166534</v>
      </c>
      <c r="J25" s="61">
        <f>I25/H25-1</f>
        <v>7.498126911412295E-2</v>
      </c>
    </row>
    <row r="26" spans="2:12" ht="15" customHeight="1">
      <c r="B26" s="75" t="s">
        <v>70</v>
      </c>
      <c r="C26" s="111">
        <v>48.191975580913933</v>
      </c>
      <c r="D26" s="111">
        <v>60.272891258283686</v>
      </c>
      <c r="E26" s="61">
        <f>D26/C26-1</f>
        <v>0.25068313825578681</v>
      </c>
      <c r="G26" s="75" t="s">
        <v>70</v>
      </c>
      <c r="H26" s="111">
        <v>45.982687668511424</v>
      </c>
      <c r="I26" s="111">
        <v>49.814814814814817</v>
      </c>
      <c r="J26" s="61">
        <f>I26/H26-1</f>
        <v>8.3338476731267708E-2</v>
      </c>
    </row>
    <row r="27" spans="2:12" ht="15" customHeight="1">
      <c r="B27" s="75" t="s">
        <v>71</v>
      </c>
      <c r="C27" s="111">
        <v>26.839439976169199</v>
      </c>
      <c r="D27" s="111">
        <v>21.552824680010215</v>
      </c>
      <c r="E27" s="61">
        <f>D27/C27-1</f>
        <v>-0.19697189288796568</v>
      </c>
      <c r="G27" s="75" t="s">
        <v>78</v>
      </c>
      <c r="H27" s="111">
        <v>41.238353421010856</v>
      </c>
      <c r="I27" s="111">
        <v>45.730910600676509</v>
      </c>
      <c r="J27" s="61">
        <f>I27/H27-1</f>
        <v>0.10894123569387482</v>
      </c>
    </row>
    <row r="28" spans="2:12" ht="15" customHeight="1">
      <c r="B28" s="50" t="s">
        <v>72</v>
      </c>
      <c r="C28" s="109"/>
      <c r="D28" s="109"/>
      <c r="E28" s="57"/>
      <c r="G28" s="75" t="s">
        <v>79</v>
      </c>
      <c r="H28" s="111">
        <v>41.382716049382715</v>
      </c>
      <c r="I28" s="111">
        <v>37.477415469328058</v>
      </c>
      <c r="J28" s="61">
        <f>I28/H28-1</f>
        <v>-9.4370330245950873E-2</v>
      </c>
    </row>
    <row r="29" spans="2:12" ht="15" customHeight="1">
      <c r="B29" s="72" t="s">
        <v>73</v>
      </c>
      <c r="C29" s="110">
        <v>45.037746293136586</v>
      </c>
      <c r="D29" s="110">
        <v>47.69807230752356</v>
      </c>
      <c r="E29" s="74">
        <f>D29/C29-1</f>
        <v>5.906880857385155E-2</v>
      </c>
      <c r="G29" s="50" t="s">
        <v>72</v>
      </c>
      <c r="H29" s="109"/>
      <c r="I29" s="109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10">
        <v>0</v>
      </c>
      <c r="I30" s="110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12"/>
      <c r="C35" s="112"/>
      <c r="D35" s="112"/>
      <c r="E35" s="112"/>
    </row>
    <row r="36" spans="2:5" ht="30" customHeight="1">
      <c r="B36" s="67" t="s">
        <v>63</v>
      </c>
      <c r="C36" s="47" t="str">
        <f>actualizaciones!$A$3</f>
        <v>acumulado agosto 2010</v>
      </c>
      <c r="D36" s="47" t="str">
        <f>actualizaciones!$A$2</f>
        <v xml:space="preserve">acumulado agosto 2011 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08">
        <v>55.867241183010883</v>
      </c>
      <c r="D38" s="108">
        <v>63.789546613562408</v>
      </c>
      <c r="E38" s="54">
        <f>D38/C38-1</f>
        <v>0.1418059181515603</v>
      </c>
    </row>
    <row r="39" spans="2:5" ht="15" customHeight="1">
      <c r="B39" s="50" t="s">
        <v>66</v>
      </c>
      <c r="C39" s="109"/>
      <c r="D39" s="109"/>
      <c r="E39" s="57"/>
    </row>
    <row r="40" spans="2:5" ht="15" customHeight="1">
      <c r="B40" s="72" t="s">
        <v>67</v>
      </c>
      <c r="C40" s="110">
        <v>65.332502463578365</v>
      </c>
      <c r="D40" s="110">
        <v>74.742292751792348</v>
      </c>
      <c r="E40" s="74">
        <f t="shared" ref="E40:E45" si="0">D40/C40-1</f>
        <v>0.14402923404716916</v>
      </c>
    </row>
    <row r="41" spans="2:5" ht="15" customHeight="1">
      <c r="B41" s="75" t="s">
        <v>68</v>
      </c>
      <c r="C41" s="111">
        <v>59.021979652440223</v>
      </c>
      <c r="D41" s="111">
        <v>71.001738011405806</v>
      </c>
      <c r="E41" s="61">
        <f t="shared" si="0"/>
        <v>0.20297113769328279</v>
      </c>
    </row>
    <row r="42" spans="2:5" ht="15" customHeight="1">
      <c r="B42" s="75" t="s">
        <v>69</v>
      </c>
      <c r="C42" s="111">
        <v>71.11372887119056</v>
      </c>
      <c r="D42" s="111">
        <v>80.174986712774526</v>
      </c>
      <c r="E42" s="61">
        <f t="shared" si="0"/>
        <v>0.12741924780792702</v>
      </c>
    </row>
    <row r="43" spans="2:5" ht="15" customHeight="1">
      <c r="B43" s="75" t="s">
        <v>70</v>
      </c>
      <c r="C43" s="111">
        <v>57.149691338212122</v>
      </c>
      <c r="D43" s="111">
        <v>66.139290725554503</v>
      </c>
      <c r="E43" s="61">
        <f t="shared" si="0"/>
        <v>0.15729917654571213</v>
      </c>
    </row>
    <row r="44" spans="2:5" ht="15" customHeight="1">
      <c r="B44" s="75" t="s">
        <v>78</v>
      </c>
      <c r="C44" s="111">
        <v>40.976730608055298</v>
      </c>
      <c r="D44" s="111">
        <v>47.728795868524152</v>
      </c>
      <c r="E44" s="61">
        <f t="shared" si="0"/>
        <v>0.16477803768809007</v>
      </c>
    </row>
    <row r="45" spans="2:5" ht="15" customHeight="1">
      <c r="B45" s="75" t="s">
        <v>79</v>
      </c>
      <c r="C45" s="111">
        <v>50.721492715204569</v>
      </c>
      <c r="D45" s="111">
        <v>52.774700332364105</v>
      </c>
      <c r="E45" s="61">
        <f t="shared" si="0"/>
        <v>4.0480031388036242E-2</v>
      </c>
    </row>
    <row r="46" spans="2:5" ht="15" customHeight="1">
      <c r="B46" s="50" t="s">
        <v>72</v>
      </c>
      <c r="C46" s="109"/>
      <c r="D46" s="109"/>
      <c r="E46" s="57"/>
    </row>
    <row r="47" spans="2:5" ht="15" customHeight="1">
      <c r="B47" s="72" t="s">
        <v>73</v>
      </c>
      <c r="C47" s="110">
        <v>46.919716091694326</v>
      </c>
      <c r="D47" s="110">
        <v>52.879457853487452</v>
      </c>
      <c r="E47" s="74">
        <f>D47/C47-1</f>
        <v>0.12701998772000489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4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3" min="1" max="10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82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113">
        <v>7.9261312519256446</v>
      </c>
      <c r="D8" s="114">
        <f t="shared" ref="D8:D15" si="0">C8/C21-1</f>
        <v>2.316578766244759E-2</v>
      </c>
      <c r="E8" s="115">
        <v>8.65</v>
      </c>
      <c r="F8" s="116">
        <f t="shared" ref="F8:F15" si="1">E8/E21-1</f>
        <v>2.9066938711449497E-2</v>
      </c>
      <c r="G8" s="113">
        <v>8.5299999999999994</v>
      </c>
      <c r="H8" s="114">
        <f t="shared" ref="H8:H15" si="2">G8/G21-1</f>
        <v>1.3148130186951157E-2</v>
      </c>
      <c r="I8" s="115">
        <v>6.6</v>
      </c>
      <c r="J8" s="116">
        <f t="shared" ref="J8:J15" si="3">I8/I21-1</f>
        <v>6.5819598710139537E-2</v>
      </c>
      <c r="K8" s="113">
        <v>2.23</v>
      </c>
      <c r="L8" s="114">
        <f t="shared" ref="L8:L15" si="4">K8/K21-1</f>
        <v>-3.4632034632034681E-2</v>
      </c>
    </row>
    <row r="9" spans="2:18">
      <c r="B9" s="24" t="s">
        <v>38</v>
      </c>
      <c r="C9" s="113">
        <v>7.2500219251282365</v>
      </c>
      <c r="D9" s="114">
        <f t="shared" si="0"/>
        <v>5.589645678326427E-3</v>
      </c>
      <c r="E9" s="115">
        <v>7.83</v>
      </c>
      <c r="F9" s="116">
        <f t="shared" si="1"/>
        <v>-2.0784730243955107E-2</v>
      </c>
      <c r="G9" s="113">
        <v>8.06</v>
      </c>
      <c r="H9" s="114">
        <f t="shared" si="2"/>
        <v>2.1586392015431777E-2</v>
      </c>
      <c r="I9" s="115">
        <v>5.96</v>
      </c>
      <c r="J9" s="116">
        <f t="shared" si="3"/>
        <v>-5.3040035290446985E-3</v>
      </c>
      <c r="K9" s="113">
        <v>2.02</v>
      </c>
      <c r="L9" s="114">
        <f t="shared" si="4"/>
        <v>-6.4814814814814881E-2</v>
      </c>
    </row>
    <row r="10" spans="2:18">
      <c r="B10" s="24" t="s">
        <v>39</v>
      </c>
      <c r="C10" s="113">
        <v>7.51</v>
      </c>
      <c r="D10" s="114">
        <f t="shared" si="0"/>
        <v>5.8073706858975616E-2</v>
      </c>
      <c r="E10" s="115">
        <v>8.06</v>
      </c>
      <c r="F10" s="116">
        <f t="shared" si="1"/>
        <v>4.2411279487799547E-2</v>
      </c>
      <c r="G10" s="113">
        <v>8.1</v>
      </c>
      <c r="H10" s="114">
        <f t="shared" si="2"/>
        <v>3.3344222723266093E-2</v>
      </c>
      <c r="I10" s="115">
        <v>6.61</v>
      </c>
      <c r="J10" s="116">
        <f t="shared" si="3"/>
        <v>3.9658066241914369E-2</v>
      </c>
      <c r="K10" s="113">
        <v>2.09</v>
      </c>
      <c r="L10" s="114">
        <f t="shared" si="4"/>
        <v>1.4482336280476016E-2</v>
      </c>
      <c r="N10" s="29"/>
      <c r="O10" s="29"/>
      <c r="P10" s="29"/>
    </row>
    <row r="11" spans="2:18">
      <c r="B11" s="24" t="s">
        <v>40</v>
      </c>
      <c r="C11" s="113">
        <v>7.3181305488860353</v>
      </c>
      <c r="D11" s="114">
        <f t="shared" si="0"/>
        <v>7.5415464935307819E-2</v>
      </c>
      <c r="E11" s="115">
        <v>7.9582544892836458</v>
      </c>
      <c r="F11" s="116">
        <f t="shared" si="1"/>
        <v>0.10715440309209967</v>
      </c>
      <c r="G11" s="113">
        <v>8.0125650040642835</v>
      </c>
      <c r="H11" s="114">
        <f t="shared" si="2"/>
        <v>7.4625693801092519E-2</v>
      </c>
      <c r="I11" s="115">
        <v>6.5705836575875489</v>
      </c>
      <c r="J11" s="116">
        <f t="shared" si="3"/>
        <v>-1.0218417147906167E-2</v>
      </c>
      <c r="K11" s="113">
        <v>2.0243198054415563</v>
      </c>
      <c r="L11" s="114">
        <f t="shared" si="4"/>
        <v>-7.9105772589118661E-3</v>
      </c>
    </row>
    <row r="12" spans="2:18">
      <c r="B12" s="24" t="s">
        <v>41</v>
      </c>
      <c r="C12" s="113">
        <v>7.1377246896853972</v>
      </c>
      <c r="D12" s="114">
        <f t="shared" si="0"/>
        <v>0.11513241655354345</v>
      </c>
      <c r="E12" s="115">
        <v>7.4778147901399068</v>
      </c>
      <c r="F12" s="116">
        <f t="shared" si="1"/>
        <v>0.10348640518864105</v>
      </c>
      <c r="G12" s="113">
        <v>7.5776976319028009</v>
      </c>
      <c r="H12" s="114">
        <f t="shared" si="2"/>
        <v>0.16119547365297238</v>
      </c>
      <c r="I12" s="115">
        <v>6.9952208544532946</v>
      </c>
      <c r="J12" s="116">
        <f t="shared" si="3"/>
        <v>0.11324540624574397</v>
      </c>
      <c r="K12" s="113">
        <v>2.1224684298308314</v>
      </c>
      <c r="L12" s="114">
        <f t="shared" si="4"/>
        <v>-2.9673688867651982E-2</v>
      </c>
    </row>
    <row r="13" spans="2:18">
      <c r="B13" s="24" t="s">
        <v>42</v>
      </c>
      <c r="C13" s="113">
        <v>8.0508114510135425</v>
      </c>
      <c r="D13" s="114">
        <f t="shared" si="0"/>
        <v>2.429832938717591E-2</v>
      </c>
      <c r="E13" s="115">
        <v>8.4030626571733453</v>
      </c>
      <c r="F13" s="116">
        <f t="shared" si="1"/>
        <v>3.5985935760497467E-2</v>
      </c>
      <c r="G13" s="113">
        <v>8.8313833028641078</v>
      </c>
      <c r="H13" s="114">
        <f t="shared" si="2"/>
        <v>4.6276287078209188E-2</v>
      </c>
      <c r="I13" s="115">
        <v>8.3000000000000007</v>
      </c>
      <c r="J13" s="116">
        <f t="shared" si="3"/>
        <v>8.7396806118598125E-3</v>
      </c>
      <c r="K13" s="113">
        <v>2.1524711490215753</v>
      </c>
      <c r="L13" s="114">
        <f t="shared" si="4"/>
        <v>0.10205917884561533</v>
      </c>
    </row>
    <row r="14" spans="2:18">
      <c r="B14" s="24" t="s">
        <v>43</v>
      </c>
      <c r="C14" s="113">
        <v>8.57</v>
      </c>
      <c r="D14" s="114">
        <f>C14/C27-1</f>
        <v>3.848634006285323E-2</v>
      </c>
      <c r="E14" s="115">
        <v>9.0399999999999991</v>
      </c>
      <c r="F14" s="116">
        <f t="shared" si="1"/>
        <v>4.8723897911832958E-2</v>
      </c>
      <c r="G14" s="113">
        <v>9.2100000000000009</v>
      </c>
      <c r="H14" s="114">
        <f t="shared" si="2"/>
        <v>7.0930232558139572E-2</v>
      </c>
      <c r="I14" s="115">
        <v>9.42</v>
      </c>
      <c r="J14" s="116">
        <f t="shared" si="3"/>
        <v>-1.0504201680672232E-2</v>
      </c>
      <c r="K14" s="113">
        <v>2.3199999999999998</v>
      </c>
      <c r="L14" s="114">
        <f t="shared" si="4"/>
        <v>0.12077294685990347</v>
      </c>
    </row>
    <row r="15" spans="2:18">
      <c r="B15" s="24" t="s">
        <v>44</v>
      </c>
      <c r="C15" s="113">
        <v>8.859663865546219</v>
      </c>
      <c r="D15" s="114">
        <f t="shared" si="0"/>
        <v>4.9216915339237444E-2</v>
      </c>
      <c r="E15" s="115">
        <v>9.39</v>
      </c>
      <c r="F15" s="116">
        <f t="shared" si="1"/>
        <v>6.2217194570135748E-2</v>
      </c>
      <c r="G15" s="113">
        <v>9.4700000000000006</v>
      </c>
      <c r="H15" s="114">
        <f t="shared" si="2"/>
        <v>8.7256027554534876E-2</v>
      </c>
      <c r="I15" s="115">
        <v>9.33</v>
      </c>
      <c r="J15" s="116">
        <f t="shared" si="3"/>
        <v>-1.2698412698412653E-2</v>
      </c>
      <c r="K15" s="113">
        <v>2.2799999999999998</v>
      </c>
      <c r="L15" s="114">
        <f t="shared" si="4"/>
        <v>5.0691244239631228E-2</v>
      </c>
    </row>
    <row r="16" spans="2:18" ht="25.5">
      <c r="B16" s="30" t="str">
        <f>actualizaciones!$A$2</f>
        <v xml:space="preserve">acumulado agosto 2011 </v>
      </c>
      <c r="C16" s="117">
        <v>7.810746427447679</v>
      </c>
      <c r="D16" s="118">
        <v>4.5671104018828679E-2</v>
      </c>
      <c r="E16" s="119">
        <v>8.3209032559054386</v>
      </c>
      <c r="F16" s="120">
        <v>4.7418061204141049E-2</v>
      </c>
      <c r="G16" s="119">
        <v>8.4607791210522176</v>
      </c>
      <c r="H16" s="120">
        <v>5.9413534262251044E-2</v>
      </c>
      <c r="I16" s="119">
        <v>7.4184614699367923</v>
      </c>
      <c r="J16" s="120">
        <v>2.1685548912666164E-2</v>
      </c>
      <c r="K16" s="119">
        <v>2.1533391699538647</v>
      </c>
      <c r="L16" s="120">
        <v>2.1528642651274854E-2</v>
      </c>
      <c r="O16" s="21"/>
      <c r="P16" s="21"/>
      <c r="Q16" s="21"/>
      <c r="R16" s="21"/>
    </row>
    <row r="17" spans="2:18" outlineLevel="1">
      <c r="B17" s="24" t="s">
        <v>33</v>
      </c>
      <c r="C17" s="113">
        <v>7.4864179894831473</v>
      </c>
      <c r="D17" s="114">
        <f>C17/C30-1</f>
        <v>-5.6742507769950601E-2</v>
      </c>
      <c r="E17" s="115">
        <v>8.01</v>
      </c>
      <c r="F17" s="116">
        <f>E17/E30-1</f>
        <v>-5.0509091431284459E-2</v>
      </c>
      <c r="G17" s="113">
        <v>8.27</v>
      </c>
      <c r="H17" s="114">
        <f>G17/G30-1</f>
        <v>-2.0601013876686558E-3</v>
      </c>
      <c r="I17" s="115">
        <v>7.7400869610407605</v>
      </c>
      <c r="J17" s="116">
        <f>I17/I30-1</f>
        <v>-3.8805256241661201E-2</v>
      </c>
      <c r="K17" s="113">
        <v>2.12</v>
      </c>
      <c r="L17" s="114">
        <f>K17/K30-1</f>
        <v>-0.23100343718815819</v>
      </c>
    </row>
    <row r="18" spans="2:18" outlineLevel="1">
      <c r="B18" s="24" t="s">
        <v>34</v>
      </c>
      <c r="C18" s="113">
        <v>8.12033864546855</v>
      </c>
      <c r="D18" s="114">
        <f t="shared" ref="D18:F68" si="5">C18/C31-1</f>
        <v>7.1676117542205375E-3</v>
      </c>
      <c r="E18" s="115">
        <v>8.83</v>
      </c>
      <c r="F18" s="116">
        <f t="shared" si="5"/>
        <v>1.3316884628803871E-2</v>
      </c>
      <c r="G18" s="113">
        <v>8.58</v>
      </c>
      <c r="H18" s="114">
        <f t="shared" ref="H18:H28" si="6">G18/G31-1</f>
        <v>2.2717016978689442E-2</v>
      </c>
      <c r="I18" s="115">
        <v>7.94</v>
      </c>
      <c r="J18" s="116">
        <f t="shared" ref="J18:J28" si="7">I18/I31-1</f>
        <v>-5.2055294699249188E-3</v>
      </c>
      <c r="K18" s="113">
        <v>2.02</v>
      </c>
      <c r="L18" s="114">
        <f t="shared" ref="L18:L28" si="8">K18/K31-1</f>
        <v>2.0062084897487731E-2</v>
      </c>
    </row>
    <row r="19" spans="2:18" outlineLevel="1">
      <c r="B19" s="24" t="s">
        <v>35</v>
      </c>
      <c r="C19" s="113">
        <v>7.0597545703828581</v>
      </c>
      <c r="D19" s="114">
        <f t="shared" si="5"/>
        <v>-6.661817712961926E-3</v>
      </c>
      <c r="E19" s="115">
        <v>7.55</v>
      </c>
      <c r="F19" s="116">
        <f t="shared" si="5"/>
        <v>-8.6862155831124443E-4</v>
      </c>
      <c r="G19" s="113">
        <v>7.81</v>
      </c>
      <c r="H19" s="114">
        <f t="shared" si="6"/>
        <v>1.7172011536862541E-2</v>
      </c>
      <c r="I19" s="115">
        <v>6.25</v>
      </c>
      <c r="J19" s="116">
        <f t="shared" si="7"/>
        <v>-2.3406230988440857E-2</v>
      </c>
      <c r="K19" s="113">
        <v>2.02</v>
      </c>
      <c r="L19" s="114">
        <f t="shared" si="8"/>
        <v>-0.10686296168450116</v>
      </c>
    </row>
    <row r="20" spans="2:18" outlineLevel="1">
      <c r="B20" s="24" t="s">
        <v>36</v>
      </c>
      <c r="C20" s="113">
        <v>7.6183522010157478</v>
      </c>
      <c r="D20" s="114">
        <f t="shared" si="5"/>
        <v>-6.956202540417844E-3</v>
      </c>
      <c r="E20" s="115">
        <v>8.1579150141643062</v>
      </c>
      <c r="F20" s="116">
        <f t="shared" si="5"/>
        <v>-3.9114839321047534E-2</v>
      </c>
      <c r="G20" s="113">
        <v>8.6818645104301151</v>
      </c>
      <c r="H20" s="114">
        <f t="shared" si="6"/>
        <v>7.5819641936817117E-2</v>
      </c>
      <c r="I20" s="115">
        <v>6.1674207335610438</v>
      </c>
      <c r="J20" s="116">
        <f t="shared" si="7"/>
        <v>-0.10095907674037263</v>
      </c>
      <c r="K20" s="113">
        <v>2.160290742157613</v>
      </c>
      <c r="L20" s="114">
        <f t="shared" si="8"/>
        <v>-7.2836591348663937E-2</v>
      </c>
    </row>
    <row r="21" spans="2:18" outlineLevel="1">
      <c r="B21" s="24" t="s">
        <v>37</v>
      </c>
      <c r="C21" s="113">
        <v>7.746673459473171</v>
      </c>
      <c r="D21" s="114">
        <f t="shared" si="5"/>
        <v>1.5090239408137363E-2</v>
      </c>
      <c r="E21" s="115">
        <v>8.4056728232189979</v>
      </c>
      <c r="F21" s="116">
        <f t="shared" si="5"/>
        <v>2.5082051612073109E-2</v>
      </c>
      <c r="G21" s="113">
        <v>8.4193019222430987</v>
      </c>
      <c r="H21" s="114">
        <f t="shared" si="6"/>
        <v>3.6859842640775797E-2</v>
      </c>
      <c r="I21" s="115">
        <v>6.1924175610838397</v>
      </c>
      <c r="J21" s="116">
        <f t="shared" si="7"/>
        <v>-4.2903004469267425E-2</v>
      </c>
      <c r="K21" s="113">
        <v>2.31</v>
      </c>
      <c r="L21" s="114">
        <f t="shared" si="8"/>
        <v>-0.16000000000000003</v>
      </c>
    </row>
    <row r="22" spans="2:18" outlineLevel="1">
      <c r="B22" s="24" t="s">
        <v>38</v>
      </c>
      <c r="C22" s="113">
        <v>7.2097221329657692</v>
      </c>
      <c r="D22" s="114">
        <f t="shared" si="5"/>
        <v>-1.53210634713703E-2</v>
      </c>
      <c r="E22" s="115">
        <v>7.9961988357786877</v>
      </c>
      <c r="F22" s="116">
        <f t="shared" si="5"/>
        <v>-9.145125677981758E-3</v>
      </c>
      <c r="G22" s="113">
        <v>7.8896900575377362</v>
      </c>
      <c r="H22" s="114">
        <f t="shared" si="6"/>
        <v>-2.5676286298690343E-3</v>
      </c>
      <c r="I22" s="115">
        <v>5.9917804245168984</v>
      </c>
      <c r="J22" s="116">
        <f t="shared" si="7"/>
        <v>-3.8237492051862332E-2</v>
      </c>
      <c r="K22" s="113">
        <v>2.16</v>
      </c>
      <c r="L22" s="114">
        <f t="shared" si="8"/>
        <v>-5.6768558951964976E-2</v>
      </c>
    </row>
    <row r="23" spans="2:18" outlineLevel="1">
      <c r="B23" s="24" t="s">
        <v>39</v>
      </c>
      <c r="C23" s="113">
        <v>7.0978041995716685</v>
      </c>
      <c r="D23" s="114">
        <f t="shared" si="5"/>
        <v>-3.3241513826265168E-2</v>
      </c>
      <c r="E23" s="115">
        <v>7.7320728954126166</v>
      </c>
      <c r="F23" s="116">
        <f t="shared" si="5"/>
        <v>-3.1593157858701759E-2</v>
      </c>
      <c r="G23" s="113">
        <v>7.8386270730321908</v>
      </c>
      <c r="H23" s="114">
        <f t="shared" si="6"/>
        <v>-2.0412479793293414E-2</v>
      </c>
      <c r="I23" s="115">
        <v>6.3578595834815008</v>
      </c>
      <c r="J23" s="116">
        <f t="shared" si="7"/>
        <v>-2.3214425449739617E-2</v>
      </c>
      <c r="K23" s="113">
        <v>2.0601640119854912</v>
      </c>
      <c r="L23" s="114">
        <f t="shared" si="8"/>
        <v>-6.5294599928296559E-2</v>
      </c>
      <c r="N23" s="29"/>
      <c r="O23" s="29"/>
      <c r="P23" s="29"/>
    </row>
    <row r="24" spans="2:18" outlineLevel="1">
      <c r="B24" s="24" t="s">
        <v>40</v>
      </c>
      <c r="C24" s="113">
        <v>6.8049333373927823</v>
      </c>
      <c r="D24" s="114">
        <f t="shared" si="5"/>
        <v>-1.6254944659779946E-2</v>
      </c>
      <c r="E24" s="115">
        <v>7.188025867988741</v>
      </c>
      <c r="F24" s="116">
        <f t="shared" si="5"/>
        <v>-1.2633809342205926E-2</v>
      </c>
      <c r="G24" s="113">
        <v>7.4561450096384592</v>
      </c>
      <c r="H24" s="114">
        <f t="shared" si="6"/>
        <v>2.1700281772121244E-3</v>
      </c>
      <c r="I24" s="115">
        <v>6.6384177796622144</v>
      </c>
      <c r="J24" s="116">
        <f t="shared" si="7"/>
        <v>-1.5071546044181927E-2</v>
      </c>
      <c r="K24" s="113">
        <v>2.0404610300636739</v>
      </c>
      <c r="L24" s="114">
        <f t="shared" si="8"/>
        <v>-8.9079897293002808E-2</v>
      </c>
    </row>
    <row r="25" spans="2:18" outlineLevel="1">
      <c r="B25" s="24" t="s">
        <v>41</v>
      </c>
      <c r="C25" s="113">
        <v>6.4007866543288472</v>
      </c>
      <c r="D25" s="114">
        <f t="shared" si="5"/>
        <v>-8.2291084742508458E-2</v>
      </c>
      <c r="E25" s="115">
        <v>6.7765354923983629</v>
      </c>
      <c r="F25" s="116">
        <f t="shared" si="5"/>
        <v>-0.11985141615146566</v>
      </c>
      <c r="G25" s="113">
        <v>6.5257726229885602</v>
      </c>
      <c r="H25" s="114">
        <f t="shared" si="6"/>
        <v>-0.10113324752223685</v>
      </c>
      <c r="I25" s="115">
        <v>6.2836287625418059</v>
      </c>
      <c r="J25" s="116">
        <f t="shared" si="7"/>
        <v>-1.8183005852842826E-2</v>
      </c>
      <c r="K25" s="113">
        <v>2.1873759430000002</v>
      </c>
      <c r="L25" s="114">
        <f t="shared" si="8"/>
        <v>-4.0624586403508633E-2</v>
      </c>
    </row>
    <row r="26" spans="2:18" outlineLevel="1">
      <c r="B26" s="24" t="s">
        <v>42</v>
      </c>
      <c r="C26" s="113">
        <v>7.8598306958386193</v>
      </c>
      <c r="D26" s="114">
        <f t="shared" si="5"/>
        <v>-2.0334208218096728E-2</v>
      </c>
      <c r="E26" s="115">
        <v>8.1111744543180677</v>
      </c>
      <c r="F26" s="116">
        <f t="shared" si="5"/>
        <v>-5.3538570091240634E-2</v>
      </c>
      <c r="G26" s="113">
        <v>8.4407755503341164</v>
      </c>
      <c r="H26" s="114">
        <f t="shared" si="6"/>
        <v>2.065000608635037E-2</v>
      </c>
      <c r="I26" s="115">
        <v>8.2280891289669142</v>
      </c>
      <c r="J26" s="116">
        <f t="shared" si="7"/>
        <v>-2.0465579884891172E-2</v>
      </c>
      <c r="K26" s="113">
        <v>1.9531357211472484</v>
      </c>
      <c r="L26" s="114">
        <f t="shared" si="8"/>
        <v>-0.1653266148943382</v>
      </c>
    </row>
    <row r="27" spans="2:18" outlineLevel="1">
      <c r="B27" s="24" t="s">
        <v>43</v>
      </c>
      <c r="C27" s="113">
        <v>8.2523955004370215</v>
      </c>
      <c r="D27" s="114">
        <f t="shared" si="5"/>
        <v>1.1151403420307515E-2</v>
      </c>
      <c r="E27" s="115">
        <v>8.6199999999999992</v>
      </c>
      <c r="F27" s="116">
        <f t="shared" si="5"/>
        <v>3.9806996381182236E-2</v>
      </c>
      <c r="G27" s="113">
        <v>8.6</v>
      </c>
      <c r="H27" s="114">
        <f t="shared" si="6"/>
        <v>-1.3761467889908396E-2</v>
      </c>
      <c r="I27" s="115">
        <v>9.52</v>
      </c>
      <c r="J27" s="116">
        <f t="shared" si="7"/>
        <v>5.8954393770856539E-2</v>
      </c>
      <c r="K27" s="113">
        <v>2.0699999999999998</v>
      </c>
      <c r="L27" s="114">
        <f t="shared" si="8"/>
        <v>-0.20077220077220082</v>
      </c>
    </row>
    <row r="28" spans="2:18" outlineLevel="1">
      <c r="B28" s="24" t="s">
        <v>44</v>
      </c>
      <c r="C28" s="113">
        <v>8.4440726564932227</v>
      </c>
      <c r="D28" s="114">
        <f t="shared" si="5"/>
        <v>-6.0115443061264817E-2</v>
      </c>
      <c r="E28" s="115">
        <v>8.84</v>
      </c>
      <c r="F28" s="116">
        <f t="shared" si="5"/>
        <v>-3.0701754385964897E-2</v>
      </c>
      <c r="G28" s="113">
        <v>8.7100000000000009</v>
      </c>
      <c r="H28" s="114">
        <f t="shared" si="6"/>
        <v>-7.7330508474576121E-2</v>
      </c>
      <c r="I28" s="115">
        <v>9.4499999999999993</v>
      </c>
      <c r="J28" s="116">
        <f t="shared" si="7"/>
        <v>-8.252427184466038E-2</v>
      </c>
      <c r="K28" s="113">
        <v>2.17</v>
      </c>
      <c r="L28" s="114">
        <f t="shared" si="8"/>
        <v>-0.10699588477366262</v>
      </c>
    </row>
    <row r="29" spans="2:18" ht="15" customHeight="1">
      <c r="B29" s="35">
        <v>2010</v>
      </c>
      <c r="C29" s="121">
        <v>7.4988521782326796</v>
      </c>
      <c r="D29" s="122">
        <f>C29/C42-1</f>
        <v>-2.2747443111520327E-2</v>
      </c>
      <c r="E29" s="121">
        <v>8.0018504852338062</v>
      </c>
      <c r="F29" s="122">
        <f>E29/E42-1</f>
        <v>-2.3979058112307605E-2</v>
      </c>
      <c r="G29" s="121">
        <v>8.0939274883978083</v>
      </c>
      <c r="H29" s="122">
        <f>G29/G42-1</f>
        <v>-4.3738920378029178E-3</v>
      </c>
      <c r="I29" s="121">
        <v>7.1897370610189304</v>
      </c>
      <c r="J29" s="122">
        <f>I29/I42-1</f>
        <v>-2.5714724382263077E-2</v>
      </c>
      <c r="K29" s="121">
        <v>2.096033241781214</v>
      </c>
      <c r="L29" s="122">
        <f>K29/K42-1</f>
        <v>-0.11168139652741826</v>
      </c>
      <c r="O29" s="21"/>
      <c r="P29" s="21"/>
      <c r="Q29" s="21"/>
      <c r="R29" s="21"/>
    </row>
    <row r="30" spans="2:18" ht="15" hidden="1" customHeight="1" outlineLevel="1">
      <c r="B30" s="24" t="s">
        <v>33</v>
      </c>
      <c r="C30" s="113">
        <v>7.9367702362837926</v>
      </c>
      <c r="D30" s="114">
        <f t="shared" si="5"/>
        <v>-3.0459494642648299E-2</v>
      </c>
      <c r="E30" s="115">
        <v>8.4360997327235694</v>
      </c>
      <c r="F30" s="116">
        <f t="shared" si="5"/>
        <v>-2.4728354598431368E-2</v>
      </c>
      <c r="G30" s="113">
        <v>8.2870722089573832</v>
      </c>
      <c r="H30" s="114">
        <f t="shared" ref="H30:H67" si="9">G30/G43-1</f>
        <v>-5.7215903417817571E-2</v>
      </c>
      <c r="I30" s="115">
        <v>8.0525689630557888</v>
      </c>
      <c r="J30" s="116">
        <f t="shared" ref="J30:J67" si="10">I30/I43-1</f>
        <v>-3.6774047481364924E-2</v>
      </c>
      <c r="K30" s="113">
        <v>2.7568393703194252</v>
      </c>
      <c r="L30" s="114">
        <f t="shared" ref="L30:L67" si="11">K30/K43-1</f>
        <v>0.16322336300397677</v>
      </c>
      <c r="N30" s="29"/>
      <c r="O30" s="29"/>
      <c r="P30" s="29"/>
    </row>
    <row r="31" spans="2:18" ht="15" hidden="1" customHeight="1" outlineLevel="1">
      <c r="B31" s="24" t="s">
        <v>34</v>
      </c>
      <c r="C31" s="113">
        <v>8.0625494214662652</v>
      </c>
      <c r="D31" s="114">
        <f t="shared" si="5"/>
        <v>2.3196004959372685E-2</v>
      </c>
      <c r="E31" s="115">
        <v>8.7139572368169773</v>
      </c>
      <c r="F31" s="116">
        <f t="shared" si="5"/>
        <v>3.3684132481254681E-2</v>
      </c>
      <c r="G31" s="113">
        <v>8.3894174610949914</v>
      </c>
      <c r="H31" s="114">
        <f t="shared" si="9"/>
        <v>3.3179490282634561E-2</v>
      </c>
      <c r="I31" s="115">
        <v>7.9815481842889424</v>
      </c>
      <c r="J31" s="116">
        <f t="shared" si="10"/>
        <v>-3.5520369177349798E-3</v>
      </c>
      <c r="K31" s="113">
        <v>1.9802716225875625</v>
      </c>
      <c r="L31" s="114">
        <f t="shared" si="11"/>
        <v>-0.167953099753125</v>
      </c>
      <c r="O31" s="29"/>
      <c r="P31" s="29"/>
      <c r="Q31" s="29"/>
    </row>
    <row r="32" spans="2:18" ht="15" hidden="1" customHeight="1" outlineLevel="1">
      <c r="B32" s="24" t="s">
        <v>35</v>
      </c>
      <c r="C32" s="113">
        <v>7.1071007802485235</v>
      </c>
      <c r="D32" s="114">
        <f t="shared" si="5"/>
        <v>-4.5850611501949912E-2</v>
      </c>
      <c r="E32" s="115">
        <v>7.5565637942184125</v>
      </c>
      <c r="F32" s="116">
        <f t="shared" si="5"/>
        <v>-5.7785063065035835E-2</v>
      </c>
      <c r="G32" s="113">
        <v>7.6781507074695625</v>
      </c>
      <c r="H32" s="114">
        <f t="shared" si="9"/>
        <v>-2.6850353932881821E-2</v>
      </c>
      <c r="I32" s="115">
        <v>6.3997950819672127</v>
      </c>
      <c r="J32" s="116">
        <f t="shared" si="10"/>
        <v>-0.10866363760902331</v>
      </c>
      <c r="K32" s="113">
        <v>2.2616909985166678</v>
      </c>
      <c r="L32" s="114">
        <f t="shared" si="11"/>
        <v>-1.6656087601448766E-2</v>
      </c>
    </row>
    <row r="33" spans="2:17" ht="15" hidden="1" customHeight="1" outlineLevel="1">
      <c r="B33" s="24" t="s">
        <v>36</v>
      </c>
      <c r="C33" s="113">
        <v>7.6717182268346251</v>
      </c>
      <c r="D33" s="114">
        <f t="shared" si="5"/>
        <v>-2.7510196180655866E-2</v>
      </c>
      <c r="E33" s="115">
        <v>8.49</v>
      </c>
      <c r="F33" s="116">
        <f t="shared" si="5"/>
        <v>-2.1889400921658919E-2</v>
      </c>
      <c r="G33" s="113">
        <v>8.07</v>
      </c>
      <c r="H33" s="114">
        <f t="shared" si="9"/>
        <v>-6.380510440835252E-2</v>
      </c>
      <c r="I33" s="115">
        <v>6.86</v>
      </c>
      <c r="J33" s="116">
        <f t="shared" si="10"/>
        <v>-4.9861495844875314E-2</v>
      </c>
      <c r="K33" s="113">
        <v>2.33</v>
      </c>
      <c r="L33" s="114">
        <f t="shared" si="11"/>
        <v>3.0973451327433787E-2</v>
      </c>
    </row>
    <row r="34" spans="2:17" ht="15" hidden="1" customHeight="1" outlineLevel="1">
      <c r="B34" s="24" t="s">
        <v>37</v>
      </c>
      <c r="C34" s="113">
        <v>7.6315121146174931</v>
      </c>
      <c r="D34" s="114">
        <f t="shared" si="5"/>
        <v>-2.3677343140679041E-2</v>
      </c>
      <c r="E34" s="115">
        <v>8.1999999999999993</v>
      </c>
      <c r="F34" s="116">
        <f t="shared" si="5"/>
        <v>-3.6427732079906017E-2</v>
      </c>
      <c r="G34" s="113">
        <v>8.1199999999999992</v>
      </c>
      <c r="H34" s="114">
        <f t="shared" si="9"/>
        <v>-4.4705882352941262E-2</v>
      </c>
      <c r="I34" s="115">
        <v>6.47</v>
      </c>
      <c r="J34" s="116">
        <f t="shared" si="10"/>
        <v>-7.0402298850574696E-2</v>
      </c>
      <c r="K34" s="113">
        <v>2.75</v>
      </c>
      <c r="L34" s="114">
        <f t="shared" si="11"/>
        <v>6.1776061776061875E-2</v>
      </c>
    </row>
    <row r="35" spans="2:17" ht="15" hidden="1" customHeight="1" outlineLevel="1">
      <c r="B35" s="24" t="s">
        <v>38</v>
      </c>
      <c r="C35" s="113">
        <v>7.3219014498094177</v>
      </c>
      <c r="D35" s="114">
        <f t="shared" si="5"/>
        <v>-9.9666139594407621E-2</v>
      </c>
      <c r="E35" s="115">
        <v>8.07</v>
      </c>
      <c r="F35" s="116">
        <f t="shared" si="5"/>
        <v>-0.12944983818770217</v>
      </c>
      <c r="G35" s="113">
        <v>7.91</v>
      </c>
      <c r="H35" s="114">
        <f t="shared" si="9"/>
        <v>-0.10419026047565116</v>
      </c>
      <c r="I35" s="115">
        <v>6.23</v>
      </c>
      <c r="J35" s="116">
        <f t="shared" si="10"/>
        <v>-8.247422680412364E-2</v>
      </c>
      <c r="K35" s="113">
        <v>2.29</v>
      </c>
      <c r="L35" s="114">
        <f t="shared" si="11"/>
        <v>-0.11583011583011582</v>
      </c>
      <c r="O35" s="21"/>
      <c r="P35" s="21"/>
      <c r="Q35" s="21"/>
    </row>
    <row r="36" spans="2:17" ht="15" hidden="1" customHeight="1" outlineLevel="1">
      <c r="B36" s="24" t="s">
        <v>39</v>
      </c>
      <c r="C36" s="113">
        <v>7.3418586969570514</v>
      </c>
      <c r="D36" s="114">
        <f t="shared" si="5"/>
        <v>-4.3003571248072192E-2</v>
      </c>
      <c r="E36" s="115">
        <v>7.9843228681819305</v>
      </c>
      <c r="F36" s="116">
        <f t="shared" si="5"/>
        <v>-3.9190990591825514E-2</v>
      </c>
      <c r="G36" s="113">
        <v>8.0019670640333711</v>
      </c>
      <c r="H36" s="114">
        <f t="shared" si="9"/>
        <v>-2.1764417599832386E-2</v>
      </c>
      <c r="I36" s="115">
        <v>6.5089613822448582</v>
      </c>
      <c r="J36" s="116">
        <f t="shared" si="10"/>
        <v>-6.075593329800022E-2</v>
      </c>
      <c r="K36" s="113">
        <v>2.2040784313725492</v>
      </c>
      <c r="L36" s="114">
        <f t="shared" si="11"/>
        <v>-0.12882275439820179</v>
      </c>
    </row>
    <row r="37" spans="2:17" ht="15" hidden="1" customHeight="1" outlineLevel="1">
      <c r="B37" s="24" t="s">
        <v>40</v>
      </c>
      <c r="C37" s="113">
        <v>6.9173748833119699</v>
      </c>
      <c r="D37" s="114">
        <f t="shared" si="5"/>
        <v>-3.7277840318329036E-2</v>
      </c>
      <c r="E37" s="115">
        <v>7.28</v>
      </c>
      <c r="F37" s="116">
        <f t="shared" si="5"/>
        <v>-6.9053708439897665E-2</v>
      </c>
      <c r="G37" s="113">
        <v>7.44</v>
      </c>
      <c r="H37" s="114">
        <f t="shared" si="9"/>
        <v>-3.8759689922480578E-2</v>
      </c>
      <c r="I37" s="115">
        <v>6.74</v>
      </c>
      <c r="J37" s="116">
        <f t="shared" si="10"/>
        <v>-1.6058394160583855E-2</v>
      </c>
      <c r="K37" s="113">
        <v>2.2400000000000002</v>
      </c>
      <c r="L37" s="114">
        <f t="shared" si="11"/>
        <v>-0.17647058823529405</v>
      </c>
    </row>
    <row r="38" spans="2:17" ht="15" hidden="1" customHeight="1" outlineLevel="1">
      <c r="B38" s="24" t="s">
        <v>41</v>
      </c>
      <c r="C38" s="113">
        <v>6.9747460746122414</v>
      </c>
      <c r="D38" s="114">
        <f t="shared" si="5"/>
        <v>-0.12327190501039598</v>
      </c>
      <c r="E38" s="115">
        <v>7.6993085221671436</v>
      </c>
      <c r="F38" s="116">
        <f t="shared" si="5"/>
        <v>-9.9496079278696747E-2</v>
      </c>
      <c r="G38" s="113">
        <v>7.26</v>
      </c>
      <c r="H38" s="114">
        <f t="shared" si="9"/>
        <v>-0.12</v>
      </c>
      <c r="I38" s="115">
        <v>6.4</v>
      </c>
      <c r="J38" s="116">
        <f t="shared" si="10"/>
        <v>-0.19799498746867172</v>
      </c>
      <c r="K38" s="113">
        <v>2.2799999999999998</v>
      </c>
      <c r="L38" s="114">
        <f t="shared" si="11"/>
        <v>-5.0000000000000044E-2</v>
      </c>
    </row>
    <row r="39" spans="2:17" ht="15" hidden="1" customHeight="1" outlineLevel="1">
      <c r="B39" s="24" t="s">
        <v>42</v>
      </c>
      <c r="C39" s="113">
        <v>8.0229714682008648</v>
      </c>
      <c r="D39" s="114">
        <f t="shared" si="5"/>
        <v>2.3368184021882454E-2</v>
      </c>
      <c r="E39" s="115">
        <v>8.57</v>
      </c>
      <c r="F39" s="116">
        <f t="shared" si="5"/>
        <v>4.1312272174969689E-2</v>
      </c>
      <c r="G39" s="113">
        <v>8.27</v>
      </c>
      <c r="H39" s="114">
        <f t="shared" si="9"/>
        <v>-1.4302741358760529E-2</v>
      </c>
      <c r="I39" s="115">
        <v>8.4</v>
      </c>
      <c r="J39" s="116">
        <f t="shared" si="10"/>
        <v>0.12299465240641716</v>
      </c>
      <c r="K39" s="113">
        <v>2.34</v>
      </c>
      <c r="L39" s="114">
        <f t="shared" si="11"/>
        <v>-0.19310344827586212</v>
      </c>
    </row>
    <row r="40" spans="2:17" ht="15" hidden="1" customHeight="1" outlineLevel="1">
      <c r="B40" s="24" t="s">
        <v>43</v>
      </c>
      <c r="C40" s="113">
        <v>8.1613846082026651</v>
      </c>
      <c r="D40" s="114">
        <f t="shared" si="5"/>
        <v>1.3770349944357552E-3</v>
      </c>
      <c r="E40" s="115">
        <v>8.2899999999999991</v>
      </c>
      <c r="F40" s="116">
        <f t="shared" si="5"/>
        <v>-1.2048192771085819E-3</v>
      </c>
      <c r="G40" s="113">
        <v>8.7200000000000006</v>
      </c>
      <c r="H40" s="114">
        <f t="shared" si="9"/>
        <v>-4.5662100456620447E-3</v>
      </c>
      <c r="I40" s="115">
        <v>8.99</v>
      </c>
      <c r="J40" s="116">
        <f t="shared" si="10"/>
        <v>-2.4945770065075923E-2</v>
      </c>
      <c r="K40" s="113">
        <v>2.59</v>
      </c>
      <c r="L40" s="114">
        <f t="shared" si="11"/>
        <v>3.1872509960159334E-2</v>
      </c>
    </row>
    <row r="41" spans="2:17" ht="15" hidden="1" customHeight="1" outlineLevel="1">
      <c r="B41" s="24" t="s">
        <v>44</v>
      </c>
      <c r="C41" s="113">
        <v>8.9841593780369298</v>
      </c>
      <c r="D41" s="114">
        <f t="shared" si="5"/>
        <v>-3.1204164671607137E-2</v>
      </c>
      <c r="E41" s="115">
        <v>9.1199999999999992</v>
      </c>
      <c r="F41" s="116">
        <f t="shared" si="5"/>
        <v>-7.5050709939148086E-2</v>
      </c>
      <c r="G41" s="113">
        <v>9.44</v>
      </c>
      <c r="H41" s="114">
        <f t="shared" si="9"/>
        <v>-1.8711018711018657E-2</v>
      </c>
      <c r="I41" s="115">
        <v>10.3</v>
      </c>
      <c r="J41" s="116">
        <f t="shared" si="10"/>
        <v>6.4049586776859568E-2</v>
      </c>
      <c r="K41" s="113">
        <v>2.4300000000000002</v>
      </c>
      <c r="L41" s="114">
        <f t="shared" si="11"/>
        <v>-4.0854871699516515E-2</v>
      </c>
    </row>
    <row r="42" spans="2:17" collapsed="1">
      <c r="B42" s="38">
        <v>2009</v>
      </c>
      <c r="C42" s="123">
        <v>7.6734024642602394</v>
      </c>
      <c r="D42" s="124">
        <f t="shared" si="5"/>
        <v>-3.4518551153073118E-2</v>
      </c>
      <c r="E42" s="123">
        <v>8.1984413876998072</v>
      </c>
      <c r="F42" s="124">
        <f>E42/E55-1</f>
        <v>-4.0012751276043534E-2</v>
      </c>
      <c r="G42" s="123">
        <v>8.1294849780145846</v>
      </c>
      <c r="H42" s="124">
        <f>G42/G55-1</f>
        <v>-4.120265966729908E-2</v>
      </c>
      <c r="I42" s="123">
        <v>7.3794988397626575</v>
      </c>
      <c r="J42" s="124">
        <f>I42/I55-1</f>
        <v>-3.5646521201894044E-2</v>
      </c>
      <c r="K42" s="123">
        <v>2.3595512168578701</v>
      </c>
      <c r="L42" s="124">
        <f>K42/K55-1</f>
        <v>-5.7876879477053667E-2</v>
      </c>
    </row>
    <row r="43" spans="2:17" ht="15" hidden="1" customHeight="1" outlineLevel="1">
      <c r="B43" s="24" t="s">
        <v>33</v>
      </c>
      <c r="C43" s="113">
        <v>8.1861151673683512</v>
      </c>
      <c r="D43" s="114">
        <f t="shared" si="5"/>
        <v>-9.5168201128168484E-3</v>
      </c>
      <c r="E43" s="115">
        <v>8.65</v>
      </c>
      <c r="F43" s="116">
        <f t="shared" si="5"/>
        <v>-4.8404840484048361E-2</v>
      </c>
      <c r="G43" s="113">
        <v>8.7899999999999991</v>
      </c>
      <c r="H43" s="114">
        <f t="shared" si="9"/>
        <v>1.0344827586206806E-2</v>
      </c>
      <c r="I43" s="115">
        <v>8.36</v>
      </c>
      <c r="J43" s="116">
        <f t="shared" si="10"/>
        <v>4.761904761904745E-2</v>
      </c>
      <c r="K43" s="113">
        <v>2.37</v>
      </c>
      <c r="L43" s="114">
        <f t="shared" si="11"/>
        <v>-4.0485829959514219E-2</v>
      </c>
    </row>
    <row r="44" spans="2:17" ht="15" hidden="1" customHeight="1" outlineLevel="1">
      <c r="B44" s="24" t="s">
        <v>34</v>
      </c>
      <c r="C44" s="113">
        <v>7.879770232084125</v>
      </c>
      <c r="D44" s="114">
        <f t="shared" si="5"/>
        <v>-1.2075668700906816E-2</v>
      </c>
      <c r="E44" s="115">
        <v>8.43</v>
      </c>
      <c r="F44" s="116">
        <f t="shared" si="5"/>
        <v>9.5808383233533245E-3</v>
      </c>
      <c r="G44" s="113">
        <v>8.1199999999999992</v>
      </c>
      <c r="H44" s="114">
        <f t="shared" si="9"/>
        <v>-5.2508751458576586E-2</v>
      </c>
      <c r="I44" s="115">
        <v>8.01</v>
      </c>
      <c r="J44" s="116">
        <f t="shared" si="10"/>
        <v>3.759398496240518E-3</v>
      </c>
      <c r="K44" s="113">
        <v>2.38</v>
      </c>
      <c r="L44" s="114">
        <f t="shared" si="11"/>
        <v>3.9301310043668103E-2</v>
      </c>
    </row>
    <row r="45" spans="2:17" ht="15" hidden="1" customHeight="1" outlineLevel="1">
      <c r="B45" s="24" t="s">
        <v>35</v>
      </c>
      <c r="C45" s="113">
        <v>7.4486247813206532</v>
      </c>
      <c r="D45" s="114">
        <f t="shared" si="5"/>
        <v>9.8106738963672502E-3</v>
      </c>
      <c r="E45" s="115">
        <v>8.02</v>
      </c>
      <c r="F45" s="116">
        <f t="shared" si="5"/>
        <v>-3.7267080745343462E-3</v>
      </c>
      <c r="G45" s="113">
        <v>7.89</v>
      </c>
      <c r="H45" s="114">
        <f t="shared" si="9"/>
        <v>1.1538461538461497E-2</v>
      </c>
      <c r="I45" s="115">
        <v>7.18</v>
      </c>
      <c r="J45" s="116">
        <f t="shared" si="10"/>
        <v>9.4512195121951192E-2</v>
      </c>
      <c r="K45" s="113">
        <v>2.2999999999999998</v>
      </c>
      <c r="L45" s="114">
        <f t="shared" si="11"/>
        <v>-8.7301587301587324E-2</v>
      </c>
    </row>
    <row r="46" spans="2:17" ht="15" hidden="1" customHeight="1" outlineLevel="1">
      <c r="B46" s="24" t="s">
        <v>36</v>
      </c>
      <c r="C46" s="113">
        <v>7.8887389838996933</v>
      </c>
      <c r="D46" s="114">
        <f t="shared" si="5"/>
        <v>3.8379578828873218E-3</v>
      </c>
      <c r="E46" s="115">
        <v>8.68</v>
      </c>
      <c r="F46" s="116">
        <f t="shared" si="5"/>
        <v>-5.7273768613975706E-3</v>
      </c>
      <c r="G46" s="113">
        <v>8.6199999999999992</v>
      </c>
      <c r="H46" s="114">
        <f t="shared" si="9"/>
        <v>0</v>
      </c>
      <c r="I46" s="115">
        <v>7.22</v>
      </c>
      <c r="J46" s="116">
        <f t="shared" si="10"/>
        <v>5.0946142649199277E-2</v>
      </c>
      <c r="K46" s="113">
        <v>2.2599999999999998</v>
      </c>
      <c r="L46" s="114">
        <f t="shared" si="11"/>
        <v>-0.13740458015267187</v>
      </c>
    </row>
    <row r="47" spans="2:17" ht="13.5" hidden="1" customHeight="1" outlineLevel="1">
      <c r="B47" s="24" t="s">
        <v>37</v>
      </c>
      <c r="C47" s="113">
        <v>7.8165881545419502</v>
      </c>
      <c r="D47" s="114">
        <f t="shared" si="5"/>
        <v>-2.3302494587785327E-2</v>
      </c>
      <c r="E47" s="115">
        <v>8.51</v>
      </c>
      <c r="F47" s="116">
        <f t="shared" si="5"/>
        <v>-3.5147392290249435E-2</v>
      </c>
      <c r="G47" s="113">
        <v>8.5</v>
      </c>
      <c r="H47" s="114">
        <f t="shared" si="9"/>
        <v>-3.0786773090079822E-2</v>
      </c>
      <c r="I47" s="115">
        <v>6.96</v>
      </c>
      <c r="J47" s="116">
        <f t="shared" si="10"/>
        <v>2.9585798816567976E-2</v>
      </c>
      <c r="K47" s="113">
        <v>2.59</v>
      </c>
      <c r="L47" s="114">
        <f t="shared" si="11"/>
        <v>-4.7794117647058987E-2</v>
      </c>
    </row>
    <row r="48" spans="2:17" ht="13.5" hidden="1" customHeight="1" outlineLevel="1">
      <c r="B48" s="24" t="s">
        <v>38</v>
      </c>
      <c r="C48" s="113">
        <v>8.1324292818565844</v>
      </c>
      <c r="D48" s="114">
        <f t="shared" si="5"/>
        <v>2.9442140956630336E-2</v>
      </c>
      <c r="E48" s="115">
        <v>9.27</v>
      </c>
      <c r="F48" s="116">
        <f t="shared" si="5"/>
        <v>5.2213393870601532E-2</v>
      </c>
      <c r="G48" s="113">
        <v>8.83</v>
      </c>
      <c r="H48" s="114">
        <f t="shared" si="9"/>
        <v>-2.2598870056497189E-3</v>
      </c>
      <c r="I48" s="115">
        <v>6.79</v>
      </c>
      <c r="J48" s="116">
        <f t="shared" si="10"/>
        <v>3.348554033485529E-2</v>
      </c>
      <c r="K48" s="113">
        <v>2.59</v>
      </c>
      <c r="L48" s="114">
        <f t="shared" si="11"/>
        <v>-0.11301369863013699</v>
      </c>
    </row>
    <row r="49" spans="2:14" ht="15" hidden="1" customHeight="1" outlineLevel="1">
      <c r="B49" s="24" t="s">
        <v>39</v>
      </c>
      <c r="C49" s="113">
        <v>7.6717723038235128</v>
      </c>
      <c r="D49" s="114">
        <f t="shared" si="5"/>
        <v>7.688078932529252E-2</v>
      </c>
      <c r="E49" s="115">
        <v>8.31</v>
      </c>
      <c r="F49" s="116">
        <f t="shared" si="5"/>
        <v>9.3421052631579071E-2</v>
      </c>
      <c r="G49" s="113">
        <v>8.18</v>
      </c>
      <c r="H49" s="114">
        <f t="shared" si="9"/>
        <v>4.7375160051216447E-2</v>
      </c>
      <c r="I49" s="115">
        <v>6.93</v>
      </c>
      <c r="J49" s="116">
        <f t="shared" si="10"/>
        <v>0.10000000000000009</v>
      </c>
      <c r="K49" s="113">
        <v>2.5299999999999998</v>
      </c>
      <c r="L49" s="114">
        <f t="shared" si="11"/>
        <v>-0.21183800623052962</v>
      </c>
    </row>
    <row r="50" spans="2:14" ht="15" hidden="1" customHeight="1" outlineLevel="1">
      <c r="B50" s="24" t="s">
        <v>40</v>
      </c>
      <c r="C50" s="113">
        <v>7.1852245362246938</v>
      </c>
      <c r="D50" s="114">
        <f t="shared" si="5"/>
        <v>-9.4261389010255381E-2</v>
      </c>
      <c r="E50" s="115">
        <v>7.82</v>
      </c>
      <c r="F50" s="116">
        <f t="shared" si="5"/>
        <v>-9.6997690531177794E-2</v>
      </c>
      <c r="G50" s="113">
        <v>7.74</v>
      </c>
      <c r="H50" s="114">
        <f t="shared" si="9"/>
        <v>-0.10623556581986138</v>
      </c>
      <c r="I50" s="115">
        <v>6.85</v>
      </c>
      <c r="J50" s="116">
        <f t="shared" si="10"/>
        <v>-1.1544011544011523E-2</v>
      </c>
      <c r="K50" s="113">
        <v>2.72</v>
      </c>
      <c r="L50" s="114">
        <f t="shared" si="11"/>
        <v>-8.7248322147650881E-2</v>
      </c>
    </row>
    <row r="51" spans="2:14" ht="15" hidden="1" customHeight="1" outlineLevel="1">
      <c r="B51" s="24" t="s">
        <v>41</v>
      </c>
      <c r="C51" s="113">
        <v>7.9554266761520234</v>
      </c>
      <c r="D51" s="114">
        <f t="shared" si="5"/>
        <v>5.6064765324701282E-2</v>
      </c>
      <c r="E51" s="115">
        <v>8.5500000000000007</v>
      </c>
      <c r="F51" s="116">
        <f t="shared" si="5"/>
        <v>6.079404466501237E-2</v>
      </c>
      <c r="G51" s="113">
        <v>8.25</v>
      </c>
      <c r="H51" s="114">
        <f t="shared" si="9"/>
        <v>1.977750309023496E-2</v>
      </c>
      <c r="I51" s="115">
        <v>7.98</v>
      </c>
      <c r="J51" s="116">
        <f t="shared" si="10"/>
        <v>0.16157205240174677</v>
      </c>
      <c r="K51" s="113">
        <v>2.4</v>
      </c>
      <c r="L51" s="114">
        <f t="shared" si="11"/>
        <v>-0.16376306620209069</v>
      </c>
    </row>
    <row r="52" spans="2:14" ht="15" hidden="1" customHeight="1" outlineLevel="1">
      <c r="B52" s="24" t="s">
        <v>42</v>
      </c>
      <c r="C52" s="113">
        <v>7.8397702737544854</v>
      </c>
      <c r="D52" s="114">
        <f t="shared" si="5"/>
        <v>-7.7829677822055521E-3</v>
      </c>
      <c r="E52" s="115">
        <v>8.23</v>
      </c>
      <c r="F52" s="116">
        <f t="shared" si="5"/>
        <v>1.2300123001230068E-2</v>
      </c>
      <c r="G52" s="113">
        <v>8.39</v>
      </c>
      <c r="H52" s="114">
        <f t="shared" si="9"/>
        <v>-1.1904761904761862E-3</v>
      </c>
      <c r="I52" s="115">
        <v>7.48</v>
      </c>
      <c r="J52" s="116">
        <f t="shared" si="10"/>
        <v>-0.12</v>
      </c>
      <c r="K52" s="113">
        <v>2.9</v>
      </c>
      <c r="L52" s="114">
        <f t="shared" si="11"/>
        <v>0.11111111111111116</v>
      </c>
    </row>
    <row r="53" spans="2:14" ht="15" hidden="1" customHeight="1" outlineLevel="1">
      <c r="B53" s="24" t="s">
        <v>43</v>
      </c>
      <c r="C53" s="113">
        <v>8.1501615505372698</v>
      </c>
      <c r="D53" s="114">
        <f t="shared" si="5"/>
        <v>-2.3749576405047379E-2</v>
      </c>
      <c r="E53" s="115">
        <v>8.3000000000000007</v>
      </c>
      <c r="F53" s="116">
        <f t="shared" si="5"/>
        <v>-2.4676850763807212E-2</v>
      </c>
      <c r="G53" s="113">
        <v>8.76</v>
      </c>
      <c r="H53" s="114">
        <f t="shared" si="9"/>
        <v>4.5871559633026138E-3</v>
      </c>
      <c r="I53" s="115">
        <v>9.2200000000000006</v>
      </c>
      <c r="J53" s="116">
        <f t="shared" si="10"/>
        <v>9.8576122672509037E-3</v>
      </c>
      <c r="K53" s="113">
        <v>2.5099999999999998</v>
      </c>
      <c r="L53" s="114">
        <f t="shared" si="11"/>
        <v>-4.9242424242424421E-2</v>
      </c>
    </row>
    <row r="54" spans="2:14" ht="15" hidden="1" customHeight="1" outlineLevel="1">
      <c r="B54" s="24" t="s">
        <v>44</v>
      </c>
      <c r="C54" s="113">
        <v>9.2735322040185775</v>
      </c>
      <c r="D54" s="114">
        <f t="shared" si="5"/>
        <v>8.5139641714102599E-3</v>
      </c>
      <c r="E54" s="115">
        <v>9.86</v>
      </c>
      <c r="F54" s="116">
        <f t="shared" si="5"/>
        <v>2.7083333333333348E-2</v>
      </c>
      <c r="G54" s="113">
        <v>9.6199999999999992</v>
      </c>
      <c r="H54" s="114">
        <f t="shared" si="9"/>
        <v>2.4494142705005162E-2</v>
      </c>
      <c r="I54" s="115">
        <v>9.68</v>
      </c>
      <c r="J54" s="116">
        <f t="shared" si="10"/>
        <v>-2.0618556701030855E-3</v>
      </c>
      <c r="K54" s="113">
        <v>2.5335060652455543</v>
      </c>
      <c r="L54" s="114">
        <f t="shared" si="11"/>
        <v>-5.4661915953151397E-2</v>
      </c>
    </row>
    <row r="55" spans="2:14" collapsed="1">
      <c r="B55" s="38">
        <v>2008</v>
      </c>
      <c r="C55" s="123">
        <v>7.9477471819107173</v>
      </c>
      <c r="D55" s="124">
        <f t="shared" si="5"/>
        <v>3.6573648895443789E-4</v>
      </c>
      <c r="E55" s="123">
        <v>8.5401565474931243</v>
      </c>
      <c r="F55" s="124">
        <f>E55/E68-1</f>
        <v>1.9839720419601026E-3</v>
      </c>
      <c r="G55" s="123">
        <v>8.4788355537090538</v>
      </c>
      <c r="H55" s="124">
        <f>G55/G68-1</f>
        <v>-6.5037628434604366E-3</v>
      </c>
      <c r="I55" s="123">
        <v>7.6522758532067332</v>
      </c>
      <c r="J55" s="124">
        <f>I55/I68-1</f>
        <v>3.1317011287776308E-2</v>
      </c>
      <c r="K55" s="123">
        <v>2.5045040987298441</v>
      </c>
      <c r="L55" s="124">
        <f>K55/K68-1</f>
        <v>-6.835066990479377E-2</v>
      </c>
    </row>
    <row r="56" spans="2:14" ht="15" hidden="1" customHeight="1" outlineLevel="1">
      <c r="B56" s="24" t="s">
        <v>33</v>
      </c>
      <c r="C56" s="113">
        <v>8.2647694918966277</v>
      </c>
      <c r="D56" s="114">
        <f t="shared" si="5"/>
        <v>5.235609236052241E-2</v>
      </c>
      <c r="E56" s="115">
        <v>9.09</v>
      </c>
      <c r="F56" s="116">
        <f t="shared" si="5"/>
        <v>0.10853658536585375</v>
      </c>
      <c r="G56" s="113">
        <v>8.6999999999999993</v>
      </c>
      <c r="H56" s="114">
        <f t="shared" si="9"/>
        <v>3.2028469750889688E-2</v>
      </c>
      <c r="I56" s="115">
        <v>7.98</v>
      </c>
      <c r="J56" s="116">
        <f t="shared" si="10"/>
        <v>-3.7453183520598232E-3</v>
      </c>
      <c r="K56" s="113">
        <v>2.4700000000000002</v>
      </c>
      <c r="L56" s="114">
        <f t="shared" si="11"/>
        <v>-9.1911764705882359E-2</v>
      </c>
    </row>
    <row r="57" spans="2:14" ht="15" hidden="1" customHeight="1" outlineLevel="1">
      <c r="B57" s="24" t="s">
        <v>34</v>
      </c>
      <c r="C57" s="113">
        <v>7.9760868139794114</v>
      </c>
      <c r="D57" s="114">
        <f t="shared" si="5"/>
        <v>-3.7922636691955391E-2</v>
      </c>
      <c r="E57" s="115">
        <v>8.35</v>
      </c>
      <c r="F57" s="116">
        <f t="shared" si="5"/>
        <v>-4.0229885057471271E-2</v>
      </c>
      <c r="G57" s="113">
        <v>8.57</v>
      </c>
      <c r="H57" s="114">
        <f t="shared" si="9"/>
        <v>-3.8159371492704763E-2</v>
      </c>
      <c r="I57" s="115">
        <v>7.98</v>
      </c>
      <c r="J57" s="116">
        <f t="shared" si="10"/>
        <v>-2.682926829268284E-2</v>
      </c>
      <c r="K57" s="113">
        <v>2.29</v>
      </c>
      <c r="L57" s="114">
        <f t="shared" si="11"/>
        <v>-9.486166007905128E-2</v>
      </c>
    </row>
    <row r="58" spans="2:14" ht="15" hidden="1" customHeight="1" outlineLevel="1">
      <c r="B58" s="24" t="s">
        <v>35</v>
      </c>
      <c r="C58" s="113">
        <v>7.3762587125169112</v>
      </c>
      <c r="D58" s="114">
        <f t="shared" si="5"/>
        <v>-2.4500567326496414E-2</v>
      </c>
      <c r="E58" s="115">
        <v>8.0500000000000007</v>
      </c>
      <c r="F58" s="116">
        <f t="shared" si="5"/>
        <v>1.1306532663316604E-2</v>
      </c>
      <c r="G58" s="113">
        <v>7.8</v>
      </c>
      <c r="H58" s="114">
        <f t="shared" si="9"/>
        <v>-2.3779724655819789E-2</v>
      </c>
      <c r="I58" s="115">
        <v>6.56</v>
      </c>
      <c r="J58" s="116">
        <f t="shared" si="10"/>
        <v>-7.9943899018232845E-2</v>
      </c>
      <c r="K58" s="113">
        <v>2.52</v>
      </c>
      <c r="L58" s="114">
        <f t="shared" si="11"/>
        <v>-2.3255813953488413E-2</v>
      </c>
    </row>
    <row r="59" spans="2:14" ht="15" hidden="1" customHeight="1" outlineLevel="1">
      <c r="B59" s="24" t="s">
        <v>36</v>
      </c>
      <c r="C59" s="113">
        <v>7.8585780921625918</v>
      </c>
      <c r="D59" s="114">
        <f t="shared" si="5"/>
        <v>4.5474545758274143E-2</v>
      </c>
      <c r="E59" s="115">
        <v>8.73</v>
      </c>
      <c r="F59" s="116">
        <f t="shared" si="5"/>
        <v>8.4472049689440887E-2</v>
      </c>
      <c r="G59" s="113">
        <v>8.6199999999999992</v>
      </c>
      <c r="H59" s="114">
        <f t="shared" si="9"/>
        <v>4.106280193236711E-2</v>
      </c>
      <c r="I59" s="115">
        <v>6.87</v>
      </c>
      <c r="J59" s="116">
        <f t="shared" si="10"/>
        <v>1.178203240058906E-2</v>
      </c>
      <c r="K59" s="113">
        <v>2.62</v>
      </c>
      <c r="L59" s="114">
        <f t="shared" si="11"/>
        <v>-1.1320754716981019E-2</v>
      </c>
    </row>
    <row r="60" spans="2:14" ht="15" hidden="1" customHeight="1" outlineLevel="1">
      <c r="B60" s="24" t="s">
        <v>37</v>
      </c>
      <c r="C60" s="113">
        <v>8.0030798801343952</v>
      </c>
      <c r="D60" s="114">
        <f t="shared" si="5"/>
        <v>-6.2029130382388442E-2</v>
      </c>
      <c r="E60" s="115">
        <v>8.82</v>
      </c>
      <c r="F60" s="116">
        <f t="shared" si="5"/>
        <v>-7.3529411764705843E-2</v>
      </c>
      <c r="G60" s="113">
        <v>8.77</v>
      </c>
      <c r="H60" s="114">
        <f t="shared" si="9"/>
        <v>-6.4034151547491924E-2</v>
      </c>
      <c r="I60" s="115">
        <v>6.76</v>
      </c>
      <c r="J60" s="116">
        <f t="shared" si="10"/>
        <v>-2.7338129496402908E-2</v>
      </c>
      <c r="K60" s="113">
        <v>2.72</v>
      </c>
      <c r="L60" s="114">
        <f t="shared" si="11"/>
        <v>-7.1672354948805417E-2</v>
      </c>
    </row>
    <row r="61" spans="2:14" ht="15" hidden="1" customHeight="1" outlineLevel="1">
      <c r="B61" s="24" t="s">
        <v>38</v>
      </c>
      <c r="C61" s="113">
        <v>7.8998410481810639</v>
      </c>
      <c r="D61" s="114">
        <f t="shared" si="5"/>
        <v>-4.6571415184538445E-2</v>
      </c>
      <c r="E61" s="115">
        <v>8.81</v>
      </c>
      <c r="F61" s="116">
        <f t="shared" si="5"/>
        <v>-3.0803080308030695E-2</v>
      </c>
      <c r="G61" s="113">
        <v>8.85</v>
      </c>
      <c r="H61" s="114">
        <f t="shared" si="9"/>
        <v>-6.25E-2</v>
      </c>
      <c r="I61" s="115">
        <v>6.57</v>
      </c>
      <c r="J61" s="116">
        <f t="shared" si="10"/>
        <v>-4.6444121915819925E-2</v>
      </c>
      <c r="K61" s="113">
        <v>2.92</v>
      </c>
      <c r="L61" s="114">
        <f t="shared" si="11"/>
        <v>0.1821862348178136</v>
      </c>
    </row>
    <row r="62" spans="2:14" ht="15" hidden="1" customHeight="1" outlineLevel="1" thickBot="1">
      <c r="B62" s="24" t="s">
        <v>39</v>
      </c>
      <c r="C62" s="113">
        <v>7.1240683090188419</v>
      </c>
      <c r="D62" s="114">
        <f t="shared" si="5"/>
        <v>-4.9419278342255346E-2</v>
      </c>
      <c r="E62" s="115">
        <v>7.6</v>
      </c>
      <c r="F62" s="116">
        <f t="shared" si="5"/>
        <v>-4.4025157232704504E-2</v>
      </c>
      <c r="G62" s="113">
        <v>7.81</v>
      </c>
      <c r="H62" s="114">
        <f t="shared" si="9"/>
        <v>-7.1343638525564912E-2</v>
      </c>
      <c r="I62" s="115">
        <v>6.3</v>
      </c>
      <c r="J62" s="116">
        <f t="shared" si="10"/>
        <v>-8.4302325581395388E-2</v>
      </c>
      <c r="K62" s="113">
        <v>3.21</v>
      </c>
      <c r="L62" s="114">
        <f t="shared" si="11"/>
        <v>0.43946188340807169</v>
      </c>
    </row>
    <row r="63" spans="2:14" ht="16.5" hidden="1" customHeight="1" outlineLevel="1" thickBot="1">
      <c r="B63" s="24" t="s">
        <v>40</v>
      </c>
      <c r="C63" s="113">
        <v>7.9330001493179685</v>
      </c>
      <c r="D63" s="114">
        <f t="shared" si="5"/>
        <v>-1.1920305161834399E-3</v>
      </c>
      <c r="E63" s="115">
        <v>8.66</v>
      </c>
      <c r="F63" s="116">
        <f t="shared" si="5"/>
        <v>1.4051522248243575E-2</v>
      </c>
      <c r="G63" s="113">
        <v>8.66</v>
      </c>
      <c r="H63" s="114">
        <f t="shared" si="9"/>
        <v>-2.3041474654377225E-3</v>
      </c>
      <c r="I63" s="115">
        <v>6.93</v>
      </c>
      <c r="J63" s="116">
        <f t="shared" si="10"/>
        <v>-5.7142857142857162E-2</v>
      </c>
      <c r="K63" s="113">
        <v>2.98</v>
      </c>
      <c r="L63" s="114">
        <f t="shared" si="11"/>
        <v>0.27350427350427364</v>
      </c>
      <c r="N63" s="41" t="s">
        <v>45</v>
      </c>
    </row>
    <row r="64" spans="2:14" ht="15" hidden="1" customHeight="1" outlineLevel="1">
      <c r="B64" s="24" t="s">
        <v>41</v>
      </c>
      <c r="C64" s="113">
        <v>7.533085978591493</v>
      </c>
      <c r="D64" s="114">
        <f t="shared" si="5"/>
        <v>1.7731958630031741E-3</v>
      </c>
      <c r="E64" s="115">
        <v>8.06</v>
      </c>
      <c r="F64" s="116">
        <f t="shared" si="5"/>
        <v>-2.4752475247524774E-3</v>
      </c>
      <c r="G64" s="113">
        <v>8.09</v>
      </c>
      <c r="H64" s="114">
        <f t="shared" si="9"/>
        <v>1.8891687657430767E-2</v>
      </c>
      <c r="I64" s="115">
        <v>6.87</v>
      </c>
      <c r="J64" s="116">
        <f t="shared" si="10"/>
        <v>-1.151079136690647E-2</v>
      </c>
      <c r="K64" s="113">
        <v>2.87</v>
      </c>
      <c r="L64" s="114">
        <f t="shared" si="11"/>
        <v>6.6914498141263934E-2</v>
      </c>
    </row>
    <row r="65" spans="2:12" ht="15" hidden="1" customHeight="1" outlineLevel="1">
      <c r="B65" s="24" t="s">
        <v>42</v>
      </c>
      <c r="C65" s="113">
        <v>7.9012655691175775</v>
      </c>
      <c r="D65" s="114">
        <f t="shared" si="5"/>
        <v>-4.093494255313157E-2</v>
      </c>
      <c r="E65" s="115">
        <v>8.1300000000000008</v>
      </c>
      <c r="F65" s="116">
        <f t="shared" si="5"/>
        <v>-5.2447552447552392E-2</v>
      </c>
      <c r="G65" s="113">
        <v>8.4</v>
      </c>
      <c r="H65" s="114">
        <f t="shared" si="9"/>
        <v>-3.4482758620689502E-2</v>
      </c>
      <c r="I65" s="115">
        <v>8.5</v>
      </c>
      <c r="J65" s="116">
        <f t="shared" si="10"/>
        <v>-3.0786773090079822E-2</v>
      </c>
      <c r="K65" s="113">
        <v>2.61</v>
      </c>
      <c r="L65" s="114">
        <f t="shared" si="11"/>
        <v>3.5714285714285587E-2</v>
      </c>
    </row>
    <row r="66" spans="2:12" ht="15" hidden="1" customHeight="1" outlineLevel="1">
      <c r="B66" s="24" t="s">
        <v>43</v>
      </c>
      <c r="C66" s="113">
        <v>8.3484333051811106</v>
      </c>
      <c r="D66" s="114">
        <f t="shared" si="5"/>
        <v>-1.53466012086374E-2</v>
      </c>
      <c r="E66" s="115">
        <v>8.51</v>
      </c>
      <c r="F66" s="116">
        <f t="shared" si="5"/>
        <v>-3.0751708428245927E-2</v>
      </c>
      <c r="G66" s="113">
        <v>8.7200000000000006</v>
      </c>
      <c r="H66" s="114">
        <f t="shared" si="9"/>
        <v>-4.8034934497816484E-2</v>
      </c>
      <c r="I66" s="115">
        <v>9.1300000000000008</v>
      </c>
      <c r="J66" s="116">
        <f t="shared" si="10"/>
        <v>2.2396416573348343E-2</v>
      </c>
      <c r="K66" s="113">
        <v>2.64</v>
      </c>
      <c r="L66" s="114">
        <f t="shared" si="11"/>
        <v>-3.9999999999999925E-2</v>
      </c>
    </row>
    <row r="67" spans="2:12" ht="15" hidden="1" customHeight="1" outlineLevel="1">
      <c r="B67" s="24" t="s">
        <v>44</v>
      </c>
      <c r="C67" s="113">
        <v>9.1952442241468244</v>
      </c>
      <c r="D67" s="114">
        <f t="shared" si="5"/>
        <v>3.0641762933970806E-2</v>
      </c>
      <c r="E67" s="115">
        <v>9.6</v>
      </c>
      <c r="F67" s="116">
        <f t="shared" si="5"/>
        <v>1.0427528675702735E-3</v>
      </c>
      <c r="G67" s="113">
        <v>9.39</v>
      </c>
      <c r="H67" s="114">
        <f t="shared" si="9"/>
        <v>5.3872053872053849E-2</v>
      </c>
      <c r="I67" s="115">
        <v>9.6999999999999993</v>
      </c>
      <c r="J67" s="116">
        <f t="shared" si="10"/>
        <v>2.5369978858350795E-2</v>
      </c>
      <c r="K67" s="113">
        <v>2.68</v>
      </c>
      <c r="L67" s="114">
        <f t="shared" si="11"/>
        <v>0.13080168776371304</v>
      </c>
    </row>
    <row r="68" spans="2:12" collapsed="1">
      <c r="B68" s="38">
        <v>2007</v>
      </c>
      <c r="C68" s="123">
        <v>7.9448414634885607</v>
      </c>
      <c r="D68" s="124">
        <f t="shared" si="5"/>
        <v>-1.3241054921363515E-2</v>
      </c>
      <c r="E68" s="123">
        <v>8.5232466644042173</v>
      </c>
      <c r="F68" s="124">
        <f>E68/E81-1</f>
        <v>-7.4418794498477547E-3</v>
      </c>
      <c r="G68" s="123">
        <v>8.5343408828362701</v>
      </c>
      <c r="H68" s="124">
        <f>G68/G81-1</f>
        <v>-1.6957846730931703E-2</v>
      </c>
      <c r="I68" s="123">
        <v>7.4199065558431485</v>
      </c>
      <c r="J68" s="124">
        <f>I68/I81-1</f>
        <v>-2.3120630858002311E-2</v>
      </c>
      <c r="K68" s="123">
        <v>2.6882476247515856</v>
      </c>
      <c r="L68" s="124">
        <f>K68/K81-1</f>
        <v>5.1332265862816806E-2</v>
      </c>
    </row>
    <row r="69" spans="2:12" ht="15" hidden="1" customHeight="1" outlineLevel="1">
      <c r="B69" s="24" t="s">
        <v>33</v>
      </c>
      <c r="C69" s="113">
        <v>7.8535863971272892</v>
      </c>
      <c r="D69" s="125"/>
      <c r="E69" s="115">
        <v>8.1999999999999993</v>
      </c>
      <c r="F69" s="116"/>
      <c r="G69" s="113">
        <v>8.43</v>
      </c>
      <c r="H69" s="125"/>
      <c r="I69" s="115">
        <v>8.01</v>
      </c>
      <c r="J69" s="116"/>
      <c r="K69" s="113">
        <v>2.72</v>
      </c>
      <c r="L69" s="125"/>
    </row>
    <row r="70" spans="2:12" ht="15" hidden="1" customHeight="1" outlineLevel="1">
      <c r="B70" s="24" t="s">
        <v>34</v>
      </c>
      <c r="C70" s="113">
        <v>8.2904838198813042</v>
      </c>
      <c r="D70" s="125"/>
      <c r="E70" s="115">
        <v>8.6999999999999993</v>
      </c>
      <c r="F70" s="116"/>
      <c r="G70" s="113">
        <v>8.91</v>
      </c>
      <c r="H70" s="125"/>
      <c r="I70" s="115">
        <v>8.1999999999999993</v>
      </c>
      <c r="J70" s="116"/>
      <c r="K70" s="113">
        <v>2.5299999999999998</v>
      </c>
      <c r="L70" s="125"/>
    </row>
    <row r="71" spans="2:12" ht="15" hidden="1" customHeight="1" outlineLevel="1">
      <c r="B71" s="24" t="s">
        <v>35</v>
      </c>
      <c r="C71" s="113">
        <v>7.5615202484548449</v>
      </c>
      <c r="D71" s="125"/>
      <c r="E71" s="115">
        <v>7.96</v>
      </c>
      <c r="F71" s="116"/>
      <c r="G71" s="113">
        <v>7.99</v>
      </c>
      <c r="H71" s="125"/>
      <c r="I71" s="115">
        <v>7.13</v>
      </c>
      <c r="J71" s="116"/>
      <c r="K71" s="113">
        <v>2.58</v>
      </c>
      <c r="L71" s="125"/>
    </row>
    <row r="72" spans="2:12" ht="15" hidden="1" customHeight="1" outlineLevel="1">
      <c r="B72" s="24" t="s">
        <v>36</v>
      </c>
      <c r="C72" s="113">
        <v>7.5167569827946696</v>
      </c>
      <c r="D72" s="125"/>
      <c r="E72" s="115">
        <v>8.0500000000000007</v>
      </c>
      <c r="F72" s="116"/>
      <c r="G72" s="113">
        <v>8.2799999999999994</v>
      </c>
      <c r="H72" s="125"/>
      <c r="I72" s="115">
        <v>6.79</v>
      </c>
      <c r="J72" s="116"/>
      <c r="K72" s="113">
        <v>2.65</v>
      </c>
      <c r="L72" s="125"/>
    </row>
    <row r="73" spans="2:12" ht="15" hidden="1" customHeight="1" outlineLevel="1">
      <c r="B73" s="24" t="s">
        <v>37</v>
      </c>
      <c r="C73" s="113">
        <v>8.5323330813003402</v>
      </c>
      <c r="D73" s="125"/>
      <c r="E73" s="115">
        <v>9.52</v>
      </c>
      <c r="F73" s="116"/>
      <c r="G73" s="113">
        <v>9.3699999999999992</v>
      </c>
      <c r="H73" s="125"/>
      <c r="I73" s="115">
        <v>6.95</v>
      </c>
      <c r="J73" s="116"/>
      <c r="K73" s="113">
        <v>2.93</v>
      </c>
      <c r="L73" s="125"/>
    </row>
    <row r="74" spans="2:12" ht="15" hidden="1" customHeight="1" outlineLevel="1">
      <c r="B74" s="24" t="s">
        <v>38</v>
      </c>
      <c r="C74" s="113">
        <v>8.2857186935611935</v>
      </c>
      <c r="D74" s="125"/>
      <c r="E74" s="115">
        <v>9.09</v>
      </c>
      <c r="F74" s="116"/>
      <c r="G74" s="113">
        <v>9.44</v>
      </c>
      <c r="H74" s="125"/>
      <c r="I74" s="115">
        <v>6.89</v>
      </c>
      <c r="J74" s="116"/>
      <c r="K74" s="113">
        <v>2.4700000000000002</v>
      </c>
      <c r="L74" s="125"/>
    </row>
    <row r="75" spans="2:12" ht="15" hidden="1" customHeight="1" outlineLevel="1">
      <c r="B75" s="24" t="s">
        <v>39</v>
      </c>
      <c r="C75" s="113">
        <v>7.4944380279404124</v>
      </c>
      <c r="D75" s="125"/>
      <c r="E75" s="115">
        <v>7.95</v>
      </c>
      <c r="F75" s="116"/>
      <c r="G75" s="113">
        <v>8.41</v>
      </c>
      <c r="H75" s="125"/>
      <c r="I75" s="115">
        <v>6.88</v>
      </c>
      <c r="J75" s="116"/>
      <c r="K75" s="113">
        <v>2.23</v>
      </c>
      <c r="L75" s="125"/>
    </row>
    <row r="76" spans="2:12" ht="15" hidden="1" customHeight="1" outlineLevel="1">
      <c r="B76" s="24" t="s">
        <v>40</v>
      </c>
      <c r="C76" s="113">
        <v>7.9424678133252566</v>
      </c>
      <c r="D76" s="125"/>
      <c r="E76" s="115">
        <v>8.5399999999999991</v>
      </c>
      <c r="F76" s="116"/>
      <c r="G76" s="113">
        <v>8.68</v>
      </c>
      <c r="H76" s="125"/>
      <c r="I76" s="115">
        <v>7.35</v>
      </c>
      <c r="J76" s="116"/>
      <c r="K76" s="113">
        <v>2.34</v>
      </c>
      <c r="L76" s="125"/>
    </row>
    <row r="77" spans="2:12" ht="15" hidden="1" customHeight="1" outlineLevel="1">
      <c r="B77" s="24" t="s">
        <v>41</v>
      </c>
      <c r="C77" s="113">
        <v>7.5197519854800294</v>
      </c>
      <c r="D77" s="125"/>
      <c r="E77" s="115">
        <v>8.08</v>
      </c>
      <c r="F77" s="116"/>
      <c r="G77" s="113">
        <v>7.94</v>
      </c>
      <c r="H77" s="125"/>
      <c r="I77" s="115">
        <v>6.95</v>
      </c>
      <c r="J77" s="116"/>
      <c r="K77" s="113">
        <v>2.69</v>
      </c>
      <c r="L77" s="125"/>
    </row>
    <row r="78" spans="2:12" ht="15" hidden="1" customHeight="1" outlineLevel="1">
      <c r="B78" s="24" t="s">
        <v>42</v>
      </c>
      <c r="C78" s="113">
        <v>8.2385084387826346</v>
      </c>
      <c r="D78" s="125"/>
      <c r="E78" s="115">
        <v>8.58</v>
      </c>
      <c r="F78" s="116"/>
      <c r="G78" s="113">
        <v>8.6999999999999993</v>
      </c>
      <c r="H78" s="125"/>
      <c r="I78" s="115">
        <v>8.77</v>
      </c>
      <c r="J78" s="116"/>
      <c r="K78" s="113">
        <v>2.52</v>
      </c>
      <c r="L78" s="125"/>
    </row>
    <row r="79" spans="2:12" ht="15" hidden="1" customHeight="1" outlineLevel="1">
      <c r="B79" s="24" t="s">
        <v>43</v>
      </c>
      <c r="C79" s="113">
        <v>8.4785502344567174</v>
      </c>
      <c r="D79" s="125"/>
      <c r="E79" s="115">
        <v>8.7799999999999994</v>
      </c>
      <c r="F79" s="116"/>
      <c r="G79" s="113">
        <v>9.16</v>
      </c>
      <c r="H79" s="125"/>
      <c r="I79" s="115">
        <v>8.93</v>
      </c>
      <c r="J79" s="116"/>
      <c r="K79" s="113">
        <v>2.75</v>
      </c>
      <c r="L79" s="125"/>
    </row>
    <row r="80" spans="2:12" ht="15" hidden="1" customHeight="1" outlineLevel="1">
      <c r="B80" s="24" t="s">
        <v>44</v>
      </c>
      <c r="C80" s="113">
        <v>8.9218626246721655</v>
      </c>
      <c r="D80" s="125"/>
      <c r="E80" s="115">
        <v>9.59</v>
      </c>
      <c r="F80" s="116"/>
      <c r="G80" s="113">
        <v>8.91</v>
      </c>
      <c r="H80" s="125"/>
      <c r="I80" s="115">
        <v>9.4600000000000009</v>
      </c>
      <c r="J80" s="116"/>
      <c r="K80" s="113">
        <v>2.37</v>
      </c>
      <c r="L80" s="125"/>
    </row>
    <row r="81" spans="2:12" collapsed="1">
      <c r="B81" s="38">
        <v>2006</v>
      </c>
      <c r="C81" s="123">
        <v>8.0514511706356231</v>
      </c>
      <c r="D81" s="126"/>
      <c r="E81" s="123">
        <v>8.5871512085156052</v>
      </c>
      <c r="F81" s="124"/>
      <c r="G81" s="123">
        <v>8.6815614716578047</v>
      </c>
      <c r="H81" s="124"/>
      <c r="I81" s="123">
        <v>7.5955197644926438</v>
      </c>
      <c r="J81" s="124"/>
      <c r="K81" s="123">
        <v>2.5569914593512171</v>
      </c>
      <c r="L81" s="124"/>
    </row>
    <row r="82" spans="2:12" ht="15" customHeight="1">
      <c r="B82" s="42" t="s">
        <v>46</v>
      </c>
      <c r="C82" s="42"/>
      <c r="D82" s="42"/>
      <c r="E82" s="42"/>
      <c r="F82" s="42"/>
      <c r="G82" s="42"/>
      <c r="H82" s="42"/>
      <c r="I82" s="43"/>
      <c r="J82" s="43"/>
      <c r="K82" s="43"/>
      <c r="L82" s="43"/>
    </row>
  </sheetData>
  <mergeCells count="7">
    <mergeCell ref="B82:H82"/>
    <mergeCell ref="B5:L5"/>
    <mergeCell ref="C6:D6"/>
    <mergeCell ref="E6:F6"/>
    <mergeCell ref="G6:H6"/>
    <mergeCell ref="I6:J6"/>
    <mergeCell ref="K6:L6"/>
  </mergeCells>
  <hyperlinks>
    <hyperlink ref="N6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89" t="s">
        <v>104</v>
      </c>
      <c r="C5" s="89"/>
      <c r="D5" s="89"/>
      <c r="E5" s="89"/>
    </row>
    <row r="6" spans="2:5" ht="30" customHeight="1">
      <c r="B6" s="67" t="s">
        <v>48</v>
      </c>
      <c r="C6" s="47" t="str">
        <f>actualizaciones!A3</f>
        <v>acumulado agosto 2010</v>
      </c>
      <c r="D6" s="47" t="str">
        <f>actualizaciones!A2</f>
        <v xml:space="preserve">acumulado agosto 2011 </v>
      </c>
      <c r="E6" s="91" t="s">
        <v>105</v>
      </c>
    </row>
    <row r="7" spans="2:5" ht="15" customHeight="1">
      <c r="B7" s="92" t="s">
        <v>51</v>
      </c>
      <c r="C7" s="93"/>
      <c r="D7" s="93"/>
      <c r="E7" s="93"/>
    </row>
    <row r="8" spans="2:5" ht="15" customHeight="1">
      <c r="B8" s="94" t="s">
        <v>106</v>
      </c>
      <c r="C8" s="95">
        <v>7.4696014812196978</v>
      </c>
      <c r="D8" s="95">
        <v>7.810746427447679</v>
      </c>
      <c r="E8" s="127">
        <f>D8-C8</f>
        <v>0.34114494622798119</v>
      </c>
    </row>
    <row r="9" spans="2:5" ht="15" customHeight="1">
      <c r="B9" s="97" t="s">
        <v>107</v>
      </c>
      <c r="C9" s="98">
        <v>6.9941533826857318</v>
      </c>
      <c r="D9" s="98">
        <v>7.3887023551994151</v>
      </c>
      <c r="E9" s="128">
        <f>D9-C9</f>
        <v>0.39454897251368326</v>
      </c>
    </row>
    <row r="10" spans="2:5" ht="15" customHeight="1">
      <c r="B10" s="97" t="s">
        <v>108</v>
      </c>
      <c r="C10" s="98">
        <v>8.2036398933444179</v>
      </c>
      <c r="D10" s="98">
        <v>8.493836910861102</v>
      </c>
      <c r="E10" s="128">
        <f>D10-C10</f>
        <v>0.29019701751668414</v>
      </c>
    </row>
    <row r="11" spans="2:5" ht="15" customHeight="1">
      <c r="B11" s="92" t="s">
        <v>55</v>
      </c>
      <c r="C11" s="101"/>
      <c r="D11" s="101"/>
      <c r="E11" s="129"/>
    </row>
    <row r="12" spans="2:5" ht="15" customHeight="1">
      <c r="B12" s="94" t="s">
        <v>106</v>
      </c>
      <c r="C12" s="95">
        <v>7.9442044815796811</v>
      </c>
      <c r="D12" s="95">
        <v>8.3209032559054386</v>
      </c>
      <c r="E12" s="127">
        <f>D12-C12</f>
        <v>0.37669877432575749</v>
      </c>
    </row>
    <row r="13" spans="2:5" ht="15" customHeight="1">
      <c r="B13" s="97" t="s">
        <v>107</v>
      </c>
      <c r="C13" s="98">
        <v>7.6109931659722809</v>
      </c>
      <c r="D13" s="98">
        <v>8.0245769095931223</v>
      </c>
      <c r="E13" s="128">
        <f>D13-C13</f>
        <v>0.41358374362084138</v>
      </c>
    </row>
    <row r="14" spans="2:5" ht="15" customHeight="1">
      <c r="B14" s="97" t="s">
        <v>108</v>
      </c>
      <c r="C14" s="98">
        <v>8.5852953430652086</v>
      </c>
      <c r="D14" s="98">
        <v>8.9225735102143364</v>
      </c>
      <c r="E14" s="128">
        <f>D14-C14</f>
        <v>0.33727816714912784</v>
      </c>
    </row>
    <row r="15" spans="2:5" ht="15" customHeight="1">
      <c r="B15" s="92" t="s">
        <v>56</v>
      </c>
      <c r="C15" s="101"/>
      <c r="D15" s="101"/>
      <c r="E15" s="129"/>
    </row>
    <row r="16" spans="2:5" ht="15" customHeight="1">
      <c r="B16" s="94" t="s">
        <v>106</v>
      </c>
      <c r="C16" s="95">
        <v>7.9862856641189621</v>
      </c>
      <c r="D16" s="95">
        <v>8.4607791210522176</v>
      </c>
      <c r="E16" s="127">
        <f>D16-C16</f>
        <v>0.47449345693325551</v>
      </c>
    </row>
    <row r="17" spans="2:12" ht="15" customHeight="1">
      <c r="B17" s="97" t="s">
        <v>107</v>
      </c>
      <c r="C17" s="98">
        <v>7.7574415113682127</v>
      </c>
      <c r="D17" s="98">
        <v>8.35753859791682</v>
      </c>
      <c r="E17" s="128">
        <f>D17-C17</f>
        <v>0.60009708654860727</v>
      </c>
    </row>
    <row r="18" spans="2:12" ht="15" customHeight="1">
      <c r="B18" s="97" t="s">
        <v>108</v>
      </c>
      <c r="C18" s="98">
        <v>8.1786799178916549</v>
      </c>
      <c r="D18" s="98">
        <v>8.5510337383410366</v>
      </c>
      <c r="E18" s="128">
        <f>D18-C18</f>
        <v>0.3723538204493817</v>
      </c>
    </row>
    <row r="19" spans="2:12" ht="15" customHeight="1">
      <c r="B19" s="92" t="s">
        <v>57</v>
      </c>
      <c r="C19" s="101"/>
      <c r="D19" s="101"/>
      <c r="E19" s="129"/>
    </row>
    <row r="20" spans="2:12" ht="15" customHeight="1">
      <c r="B20" s="94" t="s">
        <v>106</v>
      </c>
      <c r="C20" s="95">
        <v>7.2610026419889433</v>
      </c>
      <c r="D20" s="95">
        <v>7.4184614699367923</v>
      </c>
      <c r="E20" s="127">
        <f>D20-C20</f>
        <v>0.15745882794784904</v>
      </c>
    </row>
    <row r="21" spans="2:12" ht="15" customHeight="1">
      <c r="B21" s="97" t="s">
        <v>107</v>
      </c>
      <c r="C21" s="98">
        <v>7.1274322572956548</v>
      </c>
      <c r="D21" s="98">
        <v>7.2670760398243495</v>
      </c>
      <c r="E21" s="128">
        <f>D21-C21</f>
        <v>0.13964378252869469</v>
      </c>
    </row>
    <row r="22" spans="2:12" ht="15" customHeight="1">
      <c r="B22" s="97" t="s">
        <v>108</v>
      </c>
      <c r="C22" s="98">
        <v>7.5569484051542037</v>
      </c>
      <c r="D22" s="98">
        <v>7.8381602663978249</v>
      </c>
      <c r="E22" s="128">
        <f>D22-C22</f>
        <v>0.28121186124362119</v>
      </c>
    </row>
    <row r="23" spans="2:12" ht="15" customHeight="1">
      <c r="B23" s="92" t="s">
        <v>58</v>
      </c>
      <c r="C23" s="101"/>
      <c r="D23" s="101"/>
      <c r="E23" s="129"/>
    </row>
    <row r="24" spans="2:12" ht="15" customHeight="1">
      <c r="B24" s="94" t="s">
        <v>106</v>
      </c>
      <c r="C24" s="95">
        <v>2.1079577018663809</v>
      </c>
      <c r="D24" s="95">
        <v>2.1533391699538647</v>
      </c>
      <c r="E24" s="127">
        <f>D24-C24</f>
        <v>4.5381468087483778E-2</v>
      </c>
    </row>
    <row r="25" spans="2:12" ht="15" customHeight="1">
      <c r="B25" s="97" t="s">
        <v>107</v>
      </c>
      <c r="C25" s="98">
        <v>2.1079577018663809</v>
      </c>
      <c r="D25" s="98">
        <v>2.1533391699538647</v>
      </c>
      <c r="E25" s="128">
        <f>D25-C25</f>
        <v>4.5381468087483778E-2</v>
      </c>
    </row>
    <row r="26" spans="2:12" ht="15" customHeight="1">
      <c r="B26" s="97" t="s">
        <v>108</v>
      </c>
      <c r="C26" s="98" t="s">
        <v>86</v>
      </c>
      <c r="D26" s="98" t="s">
        <v>86</v>
      </c>
      <c r="E26" s="128" t="s">
        <v>86</v>
      </c>
    </row>
    <row r="27" spans="2:12" ht="15" customHeight="1">
      <c r="B27" s="103" t="s">
        <v>109</v>
      </c>
      <c r="C27" s="103"/>
      <c r="D27" s="103"/>
      <c r="E27" s="103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82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25">
        <v>486850</v>
      </c>
      <c r="D8" s="26">
        <f t="shared" ref="D8:D15" si="0">C8/C21-1</f>
        <v>4.6543622285564412E-2</v>
      </c>
      <c r="E8" s="27">
        <v>168963</v>
      </c>
      <c r="F8" s="28">
        <f t="shared" ref="F8:F15" si="1">E8/E21-1</f>
        <v>2.250611217351306E-2</v>
      </c>
      <c r="G8" s="25">
        <v>143128</v>
      </c>
      <c r="H8" s="26">
        <f t="shared" ref="H8:H15" si="2">G8/G21-1</f>
        <v>3.4311316664257907E-2</v>
      </c>
      <c r="I8" s="27">
        <v>75240</v>
      </c>
      <c r="J8" s="28">
        <f t="shared" ref="J8:J15" si="3">I8/I21-1</f>
        <v>4.3348032282219728E-2</v>
      </c>
      <c r="K8" s="25">
        <v>8432</v>
      </c>
      <c r="L8" s="26">
        <f t="shared" ref="L8:L15" si="4">K8/K21-1</f>
        <v>-0.13862498723056493</v>
      </c>
    </row>
    <row r="9" spans="2:18">
      <c r="B9" s="24" t="s">
        <v>38</v>
      </c>
      <c r="C9" s="25">
        <v>490305</v>
      </c>
      <c r="D9" s="26">
        <f t="shared" si="0"/>
        <v>8.6526806113562227E-2</v>
      </c>
      <c r="E9" s="27">
        <v>178465</v>
      </c>
      <c r="F9" s="28">
        <f t="shared" si="1"/>
        <v>9.2390938416242685E-2</v>
      </c>
      <c r="G9" s="25">
        <v>142281</v>
      </c>
      <c r="H9" s="26">
        <f t="shared" si="2"/>
        <v>4.1542831207999731E-2</v>
      </c>
      <c r="I9" s="27">
        <v>69370</v>
      </c>
      <c r="J9" s="28">
        <f t="shared" si="3"/>
        <v>0.1180234338485342</v>
      </c>
      <c r="K9" s="25">
        <v>13158</v>
      </c>
      <c r="L9" s="26">
        <f t="shared" si="4"/>
        <v>0.24003392705682791</v>
      </c>
    </row>
    <row r="10" spans="2:18">
      <c r="B10" s="24" t="s">
        <v>39</v>
      </c>
      <c r="C10" s="25">
        <v>384083</v>
      </c>
      <c r="D10" s="26">
        <f t="shared" si="0"/>
        <v>2.4377038643207172E-2</v>
      </c>
      <c r="E10" s="27">
        <v>140106</v>
      </c>
      <c r="F10" s="28">
        <f t="shared" si="1"/>
        <v>8.6960906770522151E-2</v>
      </c>
      <c r="G10" s="25">
        <v>116545</v>
      </c>
      <c r="H10" s="26">
        <f t="shared" si="2"/>
        <v>8.5239917683977318E-2</v>
      </c>
      <c r="I10" s="27">
        <v>56759</v>
      </c>
      <c r="J10" s="28">
        <f t="shared" si="3"/>
        <v>-0.12245087277168787</v>
      </c>
      <c r="K10" s="25">
        <v>12067</v>
      </c>
      <c r="L10" s="26">
        <f t="shared" si="4"/>
        <v>-4.849392840246014E-2</v>
      </c>
      <c r="N10" s="29"/>
      <c r="O10" s="29"/>
      <c r="P10" s="29"/>
    </row>
    <row r="11" spans="2:18">
      <c r="B11" s="24" t="s">
        <v>40</v>
      </c>
      <c r="C11" s="25">
        <v>358180</v>
      </c>
      <c r="D11" s="26">
        <f t="shared" si="0"/>
        <v>-8.6272512641953902E-3</v>
      </c>
      <c r="E11" s="27">
        <v>129475</v>
      </c>
      <c r="F11" s="28">
        <f t="shared" si="1"/>
        <v>-2.2970291052603731E-2</v>
      </c>
      <c r="G11" s="25">
        <v>102109</v>
      </c>
      <c r="H11" s="26">
        <f t="shared" si="2"/>
        <v>4.2586254376646426E-3</v>
      </c>
      <c r="I11" s="27">
        <v>51400</v>
      </c>
      <c r="J11" s="28">
        <f t="shared" si="3"/>
        <v>-9.1936965585471042E-2</v>
      </c>
      <c r="K11" s="25">
        <v>13158</v>
      </c>
      <c r="L11" s="26">
        <f t="shared" si="4"/>
        <v>6.0530345772547678E-2</v>
      </c>
    </row>
    <row r="12" spans="2:18">
      <c r="B12" s="24" t="s">
        <v>41</v>
      </c>
      <c r="C12" s="25">
        <v>474599</v>
      </c>
      <c r="D12" s="26">
        <f t="shared" si="0"/>
        <v>0.12318098019401291</v>
      </c>
      <c r="E12" s="27">
        <v>172615</v>
      </c>
      <c r="F12" s="28">
        <f t="shared" si="1"/>
        <v>0.10218950137602079</v>
      </c>
      <c r="G12" s="25">
        <v>140577</v>
      </c>
      <c r="H12" s="26">
        <f t="shared" si="2"/>
        <v>0.1159827573888399</v>
      </c>
      <c r="I12" s="27">
        <v>62145</v>
      </c>
      <c r="J12" s="28">
        <f t="shared" si="3"/>
        <v>3.9214046822742432E-2</v>
      </c>
      <c r="K12" s="25">
        <v>12591</v>
      </c>
      <c r="L12" s="26">
        <f t="shared" si="4"/>
        <v>-3.1758634378720174E-4</v>
      </c>
    </row>
    <row r="13" spans="2:18">
      <c r="B13" s="24" t="s">
        <v>42</v>
      </c>
      <c r="C13" s="25">
        <v>454248</v>
      </c>
      <c r="D13" s="26">
        <f t="shared" si="0"/>
        <v>0.12337243205947157</v>
      </c>
      <c r="E13" s="27">
        <v>160253</v>
      </c>
      <c r="F13" s="28">
        <f t="shared" si="1"/>
        <v>0.14198063123089311</v>
      </c>
      <c r="G13" s="25">
        <v>131280</v>
      </c>
      <c r="H13" s="26">
        <f t="shared" si="2"/>
        <v>9.3835924611308297E-2</v>
      </c>
      <c r="I13" s="27">
        <v>66608</v>
      </c>
      <c r="J13" s="28">
        <f t="shared" si="3"/>
        <v>0.12437542201215401</v>
      </c>
      <c r="K13" s="25">
        <v>15944</v>
      </c>
      <c r="L13" s="26">
        <f t="shared" si="4"/>
        <v>9.4003019075065142E-2</v>
      </c>
    </row>
    <row r="14" spans="2:18">
      <c r="B14" s="24" t="s">
        <v>43</v>
      </c>
      <c r="C14" s="25">
        <v>417629</v>
      </c>
      <c r="D14" s="26">
        <f>C14/C27-1</f>
        <v>0.13011064898375579</v>
      </c>
      <c r="E14" s="27">
        <v>145544</v>
      </c>
      <c r="F14" s="28">
        <f t="shared" si="1"/>
        <v>0.16046213093709882</v>
      </c>
      <c r="G14" s="25">
        <v>121950</v>
      </c>
      <c r="H14" s="26">
        <f t="shared" si="2"/>
        <v>0.11483892200241352</v>
      </c>
      <c r="I14" s="27">
        <v>56682</v>
      </c>
      <c r="J14" s="28">
        <f t="shared" si="3"/>
        <v>3.2665925777478177E-2</v>
      </c>
      <c r="K14" s="25">
        <v>13699</v>
      </c>
      <c r="L14" s="26">
        <f t="shared" si="4"/>
        <v>-0.18258845993197681</v>
      </c>
    </row>
    <row r="15" spans="2:18">
      <c r="B15" s="24" t="s">
        <v>44</v>
      </c>
      <c r="C15" s="25">
        <v>385560</v>
      </c>
      <c r="D15" s="26">
        <f t="shared" si="0"/>
        <v>8.69355923157622E-3</v>
      </c>
      <c r="E15" s="27">
        <v>134928</v>
      </c>
      <c r="F15" s="28">
        <f t="shared" si="1"/>
        <v>2.5779818606171734E-2</v>
      </c>
      <c r="G15" s="25">
        <v>117890</v>
      </c>
      <c r="H15" s="26">
        <f t="shared" si="2"/>
        <v>4.3191944319023179E-3</v>
      </c>
      <c r="I15" s="27">
        <v>55722</v>
      </c>
      <c r="J15" s="28">
        <f t="shared" si="3"/>
        <v>-3.5283933518005517E-2</v>
      </c>
      <c r="K15" s="25">
        <v>12608</v>
      </c>
      <c r="L15" s="26">
        <f t="shared" si="4"/>
        <v>-4.3979375189566294E-2</v>
      </c>
    </row>
    <row r="16" spans="2:18" ht="25.5">
      <c r="B16" s="30" t="str">
        <f>actualizaciones!A2</f>
        <v xml:space="preserve">acumulado agosto 2011 </v>
      </c>
      <c r="C16" s="31">
        <v>3451454</v>
      </c>
      <c r="D16" s="32">
        <v>6.810163177405637E-2</v>
      </c>
      <c r="E16" s="33">
        <v>1230349</v>
      </c>
      <c r="F16" s="34">
        <v>7.5548527135035792E-2</v>
      </c>
      <c r="G16" s="31">
        <v>1015760</v>
      </c>
      <c r="H16" s="32">
        <v>6.1612087678941219E-2</v>
      </c>
      <c r="I16" s="33">
        <v>493926</v>
      </c>
      <c r="J16" s="34">
        <v>1.3944856948718387E-2</v>
      </c>
      <c r="K16" s="31">
        <v>101657</v>
      </c>
      <c r="L16" s="32">
        <v>-9.2393158228156747E-3</v>
      </c>
      <c r="O16" s="21"/>
      <c r="P16" s="21"/>
      <c r="Q16" s="21"/>
      <c r="R16" s="21"/>
    </row>
    <row r="17" spans="2:18" outlineLevel="1">
      <c r="B17" s="24" t="s">
        <v>33</v>
      </c>
      <c r="C17" s="25">
        <v>406015</v>
      </c>
      <c r="D17" s="26">
        <f>C17/C30-1</f>
        <v>6.7008832719694489E-2</v>
      </c>
      <c r="E17" s="27">
        <v>141884</v>
      </c>
      <c r="F17" s="28">
        <f>E17/E30-1</f>
        <v>7.4284675898934616E-2</v>
      </c>
      <c r="G17" s="25">
        <v>117512</v>
      </c>
      <c r="H17" s="26">
        <f>G17/G30-1</f>
        <v>6.2802980970986244E-2</v>
      </c>
      <c r="I17" s="27">
        <v>57727</v>
      </c>
      <c r="J17" s="28">
        <f>I17/I30-1</f>
        <v>-8.4294348122650353E-2</v>
      </c>
      <c r="K17" s="25">
        <v>13448</v>
      </c>
      <c r="L17" s="26">
        <f>K17/K30-1</f>
        <v>2.7663151459575097E-2</v>
      </c>
    </row>
    <row r="18" spans="2:18" outlineLevel="1">
      <c r="B18" s="24" t="s">
        <v>34</v>
      </c>
      <c r="C18" s="25">
        <v>396639</v>
      </c>
      <c r="D18" s="26">
        <f t="shared" ref="D18:F68" si="5">C18/C31-1</f>
        <v>6.6801684767698877E-2</v>
      </c>
      <c r="E18" s="27">
        <v>137940</v>
      </c>
      <c r="F18" s="28">
        <f t="shared" si="5"/>
        <v>5.3725163665808484E-2</v>
      </c>
      <c r="G18" s="25">
        <v>120562</v>
      </c>
      <c r="H18" s="26">
        <f t="shared" ref="H18:H28" si="6">G18/G31-1</f>
        <v>0.13570594219827425</v>
      </c>
      <c r="I18" s="27">
        <v>56062</v>
      </c>
      <c r="J18" s="28">
        <f t="shared" ref="J18:J28" si="7">I18/I31-1</f>
        <v>-8.2124496545400993E-2</v>
      </c>
      <c r="K18" s="25">
        <v>15073</v>
      </c>
      <c r="L18" s="26">
        <f t="shared" ref="L18:L28" si="8">K18/K31-1</f>
        <v>7.7412437455325334E-2</v>
      </c>
    </row>
    <row r="19" spans="2:18" outlineLevel="1">
      <c r="B19" s="24" t="s">
        <v>35</v>
      </c>
      <c r="C19" s="25">
        <v>433607</v>
      </c>
      <c r="D19" s="26">
        <f t="shared" si="5"/>
        <v>7.0975693492495218E-2</v>
      </c>
      <c r="E19" s="27">
        <v>155317</v>
      </c>
      <c r="F19" s="28">
        <f t="shared" si="5"/>
        <v>6.8513600902599059E-2</v>
      </c>
      <c r="G19" s="25">
        <v>134586</v>
      </c>
      <c r="H19" s="26">
        <f t="shared" si="6"/>
        <v>0.10715695952615989</v>
      </c>
      <c r="I19" s="27">
        <v>54807</v>
      </c>
      <c r="J19" s="28">
        <f t="shared" si="7"/>
        <v>-6.4088114754098369E-2</v>
      </c>
      <c r="K19" s="25">
        <v>13885</v>
      </c>
      <c r="L19" s="26">
        <f t="shared" si="8"/>
        <v>8.4003435084706091E-2</v>
      </c>
    </row>
    <row r="20" spans="2:18" outlineLevel="1">
      <c r="B20" s="24" t="s">
        <v>36</v>
      </c>
      <c r="C20" s="25">
        <v>363673</v>
      </c>
      <c r="D20" s="26">
        <f t="shared" si="5"/>
        <v>2.6704195768659567E-2</v>
      </c>
      <c r="E20" s="27">
        <v>132375</v>
      </c>
      <c r="F20" s="28">
        <f t="shared" si="5"/>
        <v>6.244231309442605E-2</v>
      </c>
      <c r="G20" s="25">
        <v>103019</v>
      </c>
      <c r="H20" s="26">
        <f t="shared" si="6"/>
        <v>-1.918426414303942E-2</v>
      </c>
      <c r="I20" s="27">
        <v>55919</v>
      </c>
      <c r="J20" s="28">
        <f t="shared" si="7"/>
        <v>-2.0408520776399652E-2</v>
      </c>
      <c r="K20" s="25">
        <v>10456</v>
      </c>
      <c r="L20" s="26">
        <f t="shared" si="8"/>
        <v>-5.9965836554886298E-2</v>
      </c>
    </row>
    <row r="21" spans="2:18" outlineLevel="1">
      <c r="B21" s="24" t="s">
        <v>37</v>
      </c>
      <c r="C21" s="25">
        <v>465198</v>
      </c>
      <c r="D21" s="26">
        <f t="shared" si="5"/>
        <v>-5.5239406390156232E-3</v>
      </c>
      <c r="E21" s="27">
        <v>165244</v>
      </c>
      <c r="F21" s="28">
        <f t="shared" si="5"/>
        <v>-2.9460824621167614E-2</v>
      </c>
      <c r="G21" s="25">
        <v>138380</v>
      </c>
      <c r="H21" s="26">
        <f t="shared" si="6"/>
        <v>2.8083209509658147E-2</v>
      </c>
      <c r="I21" s="27">
        <v>72114</v>
      </c>
      <c r="J21" s="28">
        <f t="shared" si="7"/>
        <v>-0.17295716497505587</v>
      </c>
      <c r="K21" s="25">
        <v>9789</v>
      </c>
      <c r="L21" s="26">
        <f t="shared" si="8"/>
        <v>0.25871158544425876</v>
      </c>
    </row>
    <row r="22" spans="2:18" outlineLevel="1">
      <c r="B22" s="24" t="s">
        <v>38</v>
      </c>
      <c r="C22" s="25">
        <v>451259</v>
      </c>
      <c r="D22" s="26">
        <f t="shared" si="5"/>
        <v>3.9300314374877576E-2</v>
      </c>
      <c r="E22" s="27">
        <v>163371</v>
      </c>
      <c r="F22" s="28">
        <f t="shared" si="5"/>
        <v>7.2466717432975392E-2</v>
      </c>
      <c r="G22" s="25">
        <v>136606</v>
      </c>
      <c r="H22" s="26">
        <f t="shared" si="6"/>
        <v>6.2263314644748435E-2</v>
      </c>
      <c r="I22" s="27">
        <v>62047</v>
      </c>
      <c r="J22" s="28">
        <f t="shared" si="7"/>
        <v>-0.14973826294296599</v>
      </c>
      <c r="K22" s="25">
        <v>10611</v>
      </c>
      <c r="L22" s="26">
        <f t="shared" si="8"/>
        <v>-0.10756938603868793</v>
      </c>
    </row>
    <row r="23" spans="2:18" outlineLevel="1">
      <c r="B23" s="24" t="s">
        <v>39</v>
      </c>
      <c r="C23" s="25">
        <v>374943</v>
      </c>
      <c r="D23" s="26">
        <f t="shared" si="5"/>
        <v>7.1700518496075505E-2</v>
      </c>
      <c r="E23" s="27">
        <v>128897</v>
      </c>
      <c r="F23" s="28">
        <f t="shared" si="5"/>
        <v>6.1868239597320906E-2</v>
      </c>
      <c r="G23" s="25">
        <v>107391</v>
      </c>
      <c r="H23" s="26">
        <f t="shared" si="6"/>
        <v>6.1532530692129717E-2</v>
      </c>
      <c r="I23" s="27">
        <v>64679</v>
      </c>
      <c r="J23" s="28">
        <f t="shared" si="7"/>
        <v>4.2469860099284329E-2</v>
      </c>
      <c r="K23" s="25">
        <v>12682</v>
      </c>
      <c r="L23" s="26">
        <f t="shared" si="8"/>
        <v>-5.3333333333333011E-3</v>
      </c>
      <c r="N23" s="29"/>
      <c r="O23" s="29"/>
      <c r="P23" s="29"/>
    </row>
    <row r="24" spans="2:18" outlineLevel="1">
      <c r="B24" s="24" t="s">
        <v>40</v>
      </c>
      <c r="C24" s="25">
        <v>361297</v>
      </c>
      <c r="D24" s="26">
        <f t="shared" si="5"/>
        <v>3.1413702243550334E-2</v>
      </c>
      <c r="E24" s="27">
        <v>132519</v>
      </c>
      <c r="F24" s="28">
        <f t="shared" si="5"/>
        <v>6.9693667514227009E-2</v>
      </c>
      <c r="G24" s="25">
        <v>101676</v>
      </c>
      <c r="H24" s="26">
        <f t="shared" si="6"/>
        <v>1.1520324717960939E-2</v>
      </c>
      <c r="I24" s="27">
        <v>56604</v>
      </c>
      <c r="J24" s="28">
        <f t="shared" si="7"/>
        <v>8.6423492934657453E-3</v>
      </c>
      <c r="K24" s="25">
        <v>12407</v>
      </c>
      <c r="L24" s="26">
        <f t="shared" si="8"/>
        <v>-7.918955024491614E-2</v>
      </c>
    </row>
    <row r="25" spans="2:18" outlineLevel="1">
      <c r="B25" s="24" t="s">
        <v>41</v>
      </c>
      <c r="C25" s="25">
        <v>422549</v>
      </c>
      <c r="D25" s="26">
        <f t="shared" si="5"/>
        <v>9.8439404440409106E-3</v>
      </c>
      <c r="E25" s="27">
        <v>156611</v>
      </c>
      <c r="F25" s="28">
        <f t="shared" si="5"/>
        <v>9.4975074636257428E-2</v>
      </c>
      <c r="G25" s="25">
        <v>125967</v>
      </c>
      <c r="H25" s="26">
        <f t="shared" si="6"/>
        <v>1.8548915284662071E-2</v>
      </c>
      <c r="I25" s="27">
        <v>59800</v>
      </c>
      <c r="J25" s="28">
        <f t="shared" si="7"/>
        <v>-0.15080942913944906</v>
      </c>
      <c r="K25" s="25">
        <v>12595</v>
      </c>
      <c r="L25" s="26">
        <f t="shared" si="8"/>
        <v>-3.7005887300252338E-2</v>
      </c>
    </row>
    <row r="26" spans="2:18" outlineLevel="1">
      <c r="B26" s="24" t="s">
        <v>42</v>
      </c>
      <c r="C26" s="25">
        <v>404361</v>
      </c>
      <c r="D26" s="26">
        <f t="shared" si="5"/>
        <v>-1.2568741025816399E-2</v>
      </c>
      <c r="E26" s="27">
        <v>140329</v>
      </c>
      <c r="F26" s="28">
        <f t="shared" si="5"/>
        <v>3.8927675074590384E-2</v>
      </c>
      <c r="G26" s="25">
        <v>120018</v>
      </c>
      <c r="H26" s="26">
        <f t="shared" si="6"/>
        <v>-4.1397432927852029E-2</v>
      </c>
      <c r="I26" s="27">
        <v>59240</v>
      </c>
      <c r="J26" s="28">
        <f t="shared" si="7"/>
        <v>-9.1257727530718369E-2</v>
      </c>
      <c r="K26" s="25">
        <v>14574</v>
      </c>
      <c r="L26" s="26">
        <f t="shared" si="8"/>
        <v>-6.8932473008369022E-2</v>
      </c>
    </row>
    <row r="27" spans="2:18" outlineLevel="1">
      <c r="B27" s="24" t="s">
        <v>43</v>
      </c>
      <c r="C27" s="25">
        <v>369547</v>
      </c>
      <c r="D27" s="26">
        <f t="shared" si="5"/>
        <v>-4.1586484846284355E-2</v>
      </c>
      <c r="E27" s="27">
        <v>125419</v>
      </c>
      <c r="F27" s="28">
        <f t="shared" si="5"/>
        <v>-6.2582217172925114E-2</v>
      </c>
      <c r="G27" s="25">
        <v>109388</v>
      </c>
      <c r="H27" s="26">
        <f t="shared" si="6"/>
        <v>-4.6960218857272307E-2</v>
      </c>
      <c r="I27" s="27">
        <v>54889</v>
      </c>
      <c r="J27" s="28">
        <f t="shared" si="7"/>
        <v>-7.1534896309076723E-2</v>
      </c>
      <c r="K27" s="25">
        <v>16759</v>
      </c>
      <c r="L27" s="26">
        <f t="shared" si="8"/>
        <v>0.10460058001581851</v>
      </c>
    </row>
    <row r="28" spans="2:18" outlineLevel="1">
      <c r="B28" s="24" t="s">
        <v>44</v>
      </c>
      <c r="C28" s="25">
        <v>382237</v>
      </c>
      <c r="D28" s="26">
        <f t="shared" si="5"/>
        <v>3.9581855908386032E-3</v>
      </c>
      <c r="E28" s="27">
        <v>131537</v>
      </c>
      <c r="F28" s="28">
        <f t="shared" si="5"/>
        <v>-3.5256410256410242E-2</v>
      </c>
      <c r="G28" s="25">
        <v>117383</v>
      </c>
      <c r="H28" s="26">
        <f t="shared" si="6"/>
        <v>2.2963363195872777E-2</v>
      </c>
      <c r="I28" s="27">
        <v>57760</v>
      </c>
      <c r="J28" s="28">
        <f t="shared" si="7"/>
        <v>8.664009703691633E-4</v>
      </c>
      <c r="K28" s="25">
        <v>13188</v>
      </c>
      <c r="L28" s="26">
        <f t="shared" si="8"/>
        <v>-2.8150331613854052E-2</v>
      </c>
    </row>
    <row r="29" spans="2:18" ht="15" customHeight="1">
      <c r="B29" s="35">
        <v>2010</v>
      </c>
      <c r="C29" s="36">
        <v>4831325</v>
      </c>
      <c r="D29" s="37">
        <f>C29/C42-1</f>
        <v>2.6242294141912259E-2</v>
      </c>
      <c r="E29" s="36">
        <v>1711443</v>
      </c>
      <c r="F29" s="37">
        <f>E29/E42-1</f>
        <v>3.7847681456564475E-2</v>
      </c>
      <c r="G29" s="36">
        <v>1432488</v>
      </c>
      <c r="H29" s="37">
        <f>G29/G42-1</f>
        <v>3.3093153690210819E-2</v>
      </c>
      <c r="I29" s="36">
        <v>711648</v>
      </c>
      <c r="J29" s="37">
        <f>I29/I42-1</f>
        <v>-7.6419928049711094E-2</v>
      </c>
      <c r="K29" s="36">
        <v>155467</v>
      </c>
      <c r="L29" s="37">
        <f>K29/K42-1</f>
        <v>7.0867314880191934E-3</v>
      </c>
      <c r="O29" s="21"/>
      <c r="P29" s="21"/>
      <c r="Q29" s="21"/>
      <c r="R29" s="21"/>
    </row>
    <row r="30" spans="2:18" ht="15" hidden="1" customHeight="1" outlineLevel="1">
      <c r="B30" s="24" t="s">
        <v>33</v>
      </c>
      <c r="C30" s="25">
        <v>380517</v>
      </c>
      <c r="D30" s="26">
        <f t="shared" si="5"/>
        <v>-7.2369046545247118E-2</v>
      </c>
      <c r="E30" s="27">
        <v>132073</v>
      </c>
      <c r="F30" s="28">
        <f t="shared" si="5"/>
        <v>-6.8806757290315268E-2</v>
      </c>
      <c r="G30" s="25">
        <v>110568</v>
      </c>
      <c r="H30" s="26">
        <f t="shared" ref="H30:H68" si="9">G30/G43-1</f>
        <v>-6.6692552482083944E-2</v>
      </c>
      <c r="I30" s="27">
        <v>63041</v>
      </c>
      <c r="J30" s="28">
        <f t="shared" ref="J30:J68" si="10">I30/I43-1</f>
        <v>-9.4056275687638302E-2</v>
      </c>
      <c r="K30" s="25">
        <v>13086</v>
      </c>
      <c r="L30" s="26">
        <f t="shared" ref="L30:L68" si="11">K30/K43-1</f>
        <v>-0.18881725762459711</v>
      </c>
      <c r="N30" s="29"/>
      <c r="O30" s="29"/>
      <c r="P30" s="29"/>
    </row>
    <row r="31" spans="2:18" ht="15" hidden="1" customHeight="1" outlineLevel="1">
      <c r="B31" s="24" t="s">
        <v>34</v>
      </c>
      <c r="C31" s="25">
        <v>371802</v>
      </c>
      <c r="D31" s="26">
        <f t="shared" si="5"/>
        <v>-0.1388289248158614</v>
      </c>
      <c r="E31" s="27">
        <v>130907</v>
      </c>
      <c r="F31" s="28">
        <f t="shared" si="5"/>
        <v>-0.12197166849998664</v>
      </c>
      <c r="G31" s="25">
        <v>106156</v>
      </c>
      <c r="H31" s="26">
        <f t="shared" si="9"/>
        <v>-0.18952511833867769</v>
      </c>
      <c r="I31" s="27">
        <v>61078</v>
      </c>
      <c r="J31" s="28">
        <f t="shared" si="10"/>
        <v>-0.10979289035285889</v>
      </c>
      <c r="K31" s="25">
        <v>13990</v>
      </c>
      <c r="L31" s="26">
        <f t="shared" si="11"/>
        <v>-0.21593902370677576</v>
      </c>
      <c r="O31" s="29"/>
      <c r="P31" s="29"/>
      <c r="Q31" s="29"/>
    </row>
    <row r="32" spans="2:18" ht="15" hidden="1" customHeight="1" outlineLevel="1">
      <c r="B32" s="24" t="s">
        <v>35</v>
      </c>
      <c r="C32" s="25">
        <v>404871</v>
      </c>
      <c r="D32" s="26">
        <f t="shared" si="5"/>
        <v>-8.3705814324543937E-2</v>
      </c>
      <c r="E32" s="27">
        <v>145358</v>
      </c>
      <c r="F32" s="28">
        <f t="shared" si="5"/>
        <v>-9.402092955130481E-2</v>
      </c>
      <c r="G32" s="25">
        <v>121560</v>
      </c>
      <c r="H32" s="26">
        <f t="shared" si="9"/>
        <v>-6.9176225554007043E-2</v>
      </c>
      <c r="I32" s="27">
        <v>58560</v>
      </c>
      <c r="J32" s="28">
        <f t="shared" si="10"/>
        <v>-0.12160439197804007</v>
      </c>
      <c r="K32" s="25">
        <v>12809</v>
      </c>
      <c r="L32" s="26">
        <f t="shared" si="11"/>
        <v>-0.31524644499091203</v>
      </c>
    </row>
    <row r="33" spans="2:17" ht="15" hidden="1" customHeight="1" outlineLevel="1">
      <c r="B33" s="24" t="s">
        <v>36</v>
      </c>
      <c r="C33" s="25">
        <v>354214</v>
      </c>
      <c r="D33" s="26">
        <f t="shared" si="5"/>
        <v>-9.4912854949036563E-2</v>
      </c>
      <c r="E33" s="27">
        <v>124595</v>
      </c>
      <c r="F33" s="28">
        <f t="shared" si="5"/>
        <v>-9.3458963911525084E-2</v>
      </c>
      <c r="G33" s="25">
        <v>105034</v>
      </c>
      <c r="H33" s="26">
        <f t="shared" si="9"/>
        <v>-3.8475974257806467E-2</v>
      </c>
      <c r="I33" s="27">
        <v>57084</v>
      </c>
      <c r="J33" s="28">
        <f t="shared" si="10"/>
        <v>-0.18748576634024139</v>
      </c>
      <c r="K33" s="25">
        <v>11123</v>
      </c>
      <c r="L33" s="26">
        <f t="shared" si="11"/>
        <v>-0.2650323774283071</v>
      </c>
    </row>
    <row r="34" spans="2:17" ht="15" hidden="1" customHeight="1" outlineLevel="1">
      <c r="B34" s="24" t="s">
        <v>37</v>
      </c>
      <c r="C34" s="25">
        <v>467782</v>
      </c>
      <c r="D34" s="26">
        <f t="shared" si="5"/>
        <v>-0.12032194672458696</v>
      </c>
      <c r="E34" s="27">
        <v>170260</v>
      </c>
      <c r="F34" s="28">
        <f t="shared" si="5"/>
        <v>-9.4352067575186993E-2</v>
      </c>
      <c r="G34" s="25">
        <v>134600</v>
      </c>
      <c r="H34" s="26">
        <f t="shared" si="9"/>
        <v>-7.405496508788223E-2</v>
      </c>
      <c r="I34" s="27">
        <v>87195</v>
      </c>
      <c r="J34" s="28">
        <f t="shared" si="10"/>
        <v>-0.18687170113956397</v>
      </c>
      <c r="K34" s="25">
        <v>7777</v>
      </c>
      <c r="L34" s="26">
        <f t="shared" si="11"/>
        <v>-0.36813454663633405</v>
      </c>
    </row>
    <row r="35" spans="2:17" ht="15" hidden="1" customHeight="1" outlineLevel="1">
      <c r="B35" s="24" t="s">
        <v>38</v>
      </c>
      <c r="C35" s="25">
        <v>434195</v>
      </c>
      <c r="D35" s="26">
        <f t="shared" si="5"/>
        <v>-7.129030533126568E-2</v>
      </c>
      <c r="E35" s="27">
        <v>152332</v>
      </c>
      <c r="F35" s="28">
        <f t="shared" si="5"/>
        <v>-5.5440154272568876E-2</v>
      </c>
      <c r="G35" s="25">
        <v>128599</v>
      </c>
      <c r="H35" s="26">
        <f t="shared" si="9"/>
        <v>-3.1969347966818717E-2</v>
      </c>
      <c r="I35" s="27">
        <v>72974</v>
      </c>
      <c r="J35" s="28">
        <f t="shared" si="10"/>
        <v>-0.17509947549285587</v>
      </c>
      <c r="K35" s="25">
        <v>11890</v>
      </c>
      <c r="L35" s="26">
        <f t="shared" si="11"/>
        <v>-0.27220419905735449</v>
      </c>
      <c r="O35" s="21"/>
      <c r="P35" s="21"/>
      <c r="Q35" s="21"/>
    </row>
    <row r="36" spans="2:17" ht="15" hidden="1" customHeight="1" outlineLevel="1">
      <c r="B36" s="24" t="s">
        <v>39</v>
      </c>
      <c r="C36" s="25">
        <v>349858</v>
      </c>
      <c r="D36" s="26">
        <f t="shared" si="5"/>
        <v>-0.13063854424733679</v>
      </c>
      <c r="E36" s="27">
        <v>121387</v>
      </c>
      <c r="F36" s="28">
        <f t="shared" si="5"/>
        <v>-0.17064422019226166</v>
      </c>
      <c r="G36" s="25">
        <v>101166</v>
      </c>
      <c r="H36" s="26">
        <f t="shared" si="9"/>
        <v>-0.16294194060847766</v>
      </c>
      <c r="I36" s="27">
        <v>62044</v>
      </c>
      <c r="J36" s="28">
        <f t="shared" si="10"/>
        <v>-0.1513029204568771</v>
      </c>
      <c r="K36" s="25">
        <v>12750</v>
      </c>
      <c r="L36" s="26">
        <f t="shared" si="11"/>
        <v>-0.17422279792746109</v>
      </c>
    </row>
    <row r="37" spans="2:17" ht="15" hidden="1" customHeight="1" outlineLevel="1">
      <c r="B37" s="24" t="s">
        <v>40</v>
      </c>
      <c r="C37" s="25">
        <v>350293</v>
      </c>
      <c r="D37" s="26">
        <f t="shared" si="5"/>
        <v>-0.152212689231216</v>
      </c>
      <c r="E37" s="27">
        <v>123885</v>
      </c>
      <c r="F37" s="28">
        <f t="shared" si="5"/>
        <v>-0.19295788410800951</v>
      </c>
      <c r="G37" s="25">
        <v>100518</v>
      </c>
      <c r="H37" s="26">
        <f t="shared" si="9"/>
        <v>-0.11585891459231246</v>
      </c>
      <c r="I37" s="27">
        <v>56119</v>
      </c>
      <c r="J37" s="28">
        <f t="shared" si="10"/>
        <v>-0.2458340052679675</v>
      </c>
      <c r="K37" s="25">
        <v>13474</v>
      </c>
      <c r="L37" s="26">
        <f t="shared" si="11"/>
        <v>-0.22727533405975797</v>
      </c>
    </row>
    <row r="38" spans="2:17" ht="15" hidden="1" customHeight="1" outlineLevel="1">
      <c r="B38" s="24" t="s">
        <v>41</v>
      </c>
      <c r="C38" s="25">
        <v>418430</v>
      </c>
      <c r="D38" s="26">
        <f t="shared" si="5"/>
        <v>-1.4331682818470082E-2</v>
      </c>
      <c r="E38" s="27">
        <v>143027</v>
      </c>
      <c r="F38" s="28">
        <f t="shared" si="5"/>
        <v>-7.1385905909545411E-2</v>
      </c>
      <c r="G38" s="25">
        <v>123673</v>
      </c>
      <c r="H38" s="26">
        <f t="shared" si="9"/>
        <v>4.0475509414278799E-2</v>
      </c>
      <c r="I38" s="27">
        <v>70420</v>
      </c>
      <c r="J38" s="28">
        <f t="shared" si="10"/>
        <v>-8.3955563649608433E-2</v>
      </c>
      <c r="K38" s="25">
        <v>13079</v>
      </c>
      <c r="L38" s="26">
        <f t="shared" si="11"/>
        <v>-0.25657932132097994</v>
      </c>
    </row>
    <row r="39" spans="2:17" ht="15" hidden="1" customHeight="1" outlineLevel="1">
      <c r="B39" s="24" t="s">
        <v>42</v>
      </c>
      <c r="C39" s="25">
        <v>409508</v>
      </c>
      <c r="D39" s="26">
        <f t="shared" si="5"/>
        <v>-0.19401357652194617</v>
      </c>
      <c r="E39" s="27">
        <v>135071</v>
      </c>
      <c r="F39" s="28">
        <f t="shared" si="5"/>
        <v>-0.2637055934411574</v>
      </c>
      <c r="G39" s="25">
        <v>125201</v>
      </c>
      <c r="H39" s="26">
        <f t="shared" si="9"/>
        <v>-0.15002138507389728</v>
      </c>
      <c r="I39" s="27">
        <v>65189</v>
      </c>
      <c r="J39" s="28">
        <f t="shared" si="10"/>
        <v>-0.26371727393887368</v>
      </c>
      <c r="K39" s="25">
        <v>15653</v>
      </c>
      <c r="L39" s="26">
        <f t="shared" si="11"/>
        <v>-5.4256540390308694E-2</v>
      </c>
    </row>
    <row r="40" spans="2:17" ht="15" hidden="1" customHeight="1" outlineLevel="1">
      <c r="B40" s="24" t="s">
        <v>43</v>
      </c>
      <c r="C40" s="25">
        <v>385582</v>
      </c>
      <c r="D40" s="26">
        <f t="shared" si="5"/>
        <v>-0.16162881209259039</v>
      </c>
      <c r="E40" s="27">
        <v>133792</v>
      </c>
      <c r="F40" s="28">
        <f t="shared" si="5"/>
        <v>-0.20482128210919204</v>
      </c>
      <c r="G40" s="25">
        <v>114778</v>
      </c>
      <c r="H40" s="26">
        <f t="shared" si="9"/>
        <v>-0.16227775669284439</v>
      </c>
      <c r="I40" s="27">
        <v>59118</v>
      </c>
      <c r="J40" s="28">
        <f t="shared" si="10"/>
        <v>-0.13854807215923992</v>
      </c>
      <c r="K40" s="25">
        <v>15172</v>
      </c>
      <c r="L40" s="26">
        <f t="shared" si="11"/>
        <v>-0.21611986566778607</v>
      </c>
    </row>
    <row r="41" spans="2:17" ht="15" hidden="1" customHeight="1" outlineLevel="1">
      <c r="B41" s="24" t="s">
        <v>44</v>
      </c>
      <c r="C41" s="25">
        <v>380730</v>
      </c>
      <c r="D41" s="26">
        <f t="shared" si="5"/>
        <v>-7.081686992217151E-2</v>
      </c>
      <c r="E41" s="27">
        <v>136344</v>
      </c>
      <c r="F41" s="28">
        <f t="shared" si="5"/>
        <v>-7.3315616695325936E-2</v>
      </c>
      <c r="G41" s="25">
        <v>114748</v>
      </c>
      <c r="H41" s="26">
        <f t="shared" si="9"/>
        <v>-8.6466734071603102E-2</v>
      </c>
      <c r="I41" s="27">
        <v>57710</v>
      </c>
      <c r="J41" s="28">
        <f t="shared" si="10"/>
        <v>-0.12425263285683941</v>
      </c>
      <c r="K41" s="25">
        <v>13570</v>
      </c>
      <c r="L41" s="26">
        <f t="shared" si="11"/>
        <v>-0.20091861971499236</v>
      </c>
    </row>
    <row r="42" spans="2:17" collapsed="1">
      <c r="B42" s="38">
        <v>2009</v>
      </c>
      <c r="C42" s="39">
        <v>4707782</v>
      </c>
      <c r="D42" s="40">
        <f t="shared" si="5"/>
        <v>-0.11045141390545221</v>
      </c>
      <c r="E42" s="39">
        <v>1649031</v>
      </c>
      <c r="F42" s="40">
        <f t="shared" si="5"/>
        <v>-0.12786598265284532</v>
      </c>
      <c r="G42" s="39">
        <v>1386601</v>
      </c>
      <c r="H42" s="40">
        <f t="shared" si="9"/>
        <v>-9.4211475926005761E-2</v>
      </c>
      <c r="I42" s="39">
        <v>770532</v>
      </c>
      <c r="J42" s="40">
        <f t="shared" si="10"/>
        <v>-0.16088823451900369</v>
      </c>
      <c r="K42" s="39">
        <v>154373</v>
      </c>
      <c r="L42" s="40">
        <f t="shared" si="11"/>
        <v>-0.22743196308640867</v>
      </c>
    </row>
    <row r="43" spans="2:17" ht="15" hidden="1" customHeight="1" outlineLevel="1">
      <c r="B43" s="24" t="s">
        <v>33</v>
      </c>
      <c r="C43" s="25">
        <v>410203</v>
      </c>
      <c r="D43" s="26">
        <f t="shared" si="5"/>
        <v>-6.4181358592495297E-2</v>
      </c>
      <c r="E43" s="27">
        <v>141832</v>
      </c>
      <c r="F43" s="28">
        <f t="shared" si="5"/>
        <v>-5.1887107771702023E-2</v>
      </c>
      <c r="G43" s="25">
        <v>118469</v>
      </c>
      <c r="H43" s="26">
        <f t="shared" si="9"/>
        <v>-8.6831516795905506E-2</v>
      </c>
      <c r="I43" s="27">
        <v>69586</v>
      </c>
      <c r="J43" s="28">
        <f t="shared" si="10"/>
        <v>-0.11733218326652795</v>
      </c>
      <c r="K43" s="25">
        <v>16132</v>
      </c>
      <c r="L43" s="26">
        <f t="shared" si="11"/>
        <v>-4.5104770924588644E-2</v>
      </c>
    </row>
    <row r="44" spans="2:17" ht="15" hidden="1" customHeight="1" outlineLevel="1">
      <c r="B44" s="24" t="s">
        <v>34</v>
      </c>
      <c r="C44" s="25">
        <v>431740</v>
      </c>
      <c r="D44" s="26">
        <f t="shared" si="5"/>
        <v>-5.6367888444473602E-2</v>
      </c>
      <c r="E44" s="27">
        <v>149092</v>
      </c>
      <c r="F44" s="28">
        <f t="shared" si="5"/>
        <v>-0.10064182993919502</v>
      </c>
      <c r="G44" s="25">
        <v>130980</v>
      </c>
      <c r="H44" s="26">
        <f t="shared" si="9"/>
        <v>-5.6934639034388335E-3</v>
      </c>
      <c r="I44" s="27">
        <v>68611</v>
      </c>
      <c r="J44" s="28">
        <f t="shared" si="10"/>
        <v>-9.9096614932114857E-2</v>
      </c>
      <c r="K44" s="25">
        <v>17843</v>
      </c>
      <c r="L44" s="26">
        <f t="shared" si="11"/>
        <v>-5.6375271034956875E-2</v>
      </c>
    </row>
    <row r="45" spans="2:17" ht="15" hidden="1" customHeight="1" outlineLevel="1">
      <c r="B45" s="24" t="s">
        <v>35</v>
      </c>
      <c r="C45" s="25">
        <v>441857</v>
      </c>
      <c r="D45" s="26">
        <f t="shared" si="5"/>
        <v>-5.4131060229822059E-2</v>
      </c>
      <c r="E45" s="27">
        <v>160443</v>
      </c>
      <c r="F45" s="28">
        <f t="shared" si="5"/>
        <v>-6.0896591687299217E-2</v>
      </c>
      <c r="G45" s="25">
        <v>130594</v>
      </c>
      <c r="H45" s="26">
        <f t="shared" si="9"/>
        <v>-1.7691393498111996E-2</v>
      </c>
      <c r="I45" s="27">
        <v>66667</v>
      </c>
      <c r="J45" s="28">
        <f t="shared" si="10"/>
        <v>-0.15801106367930484</v>
      </c>
      <c r="K45" s="25">
        <v>18706</v>
      </c>
      <c r="L45" s="26">
        <f t="shared" si="11"/>
        <v>7.8404243053153522E-2</v>
      </c>
    </row>
    <row r="46" spans="2:17" ht="15" hidden="1" customHeight="1" outlineLevel="1">
      <c r="B46" s="24" t="s">
        <v>36</v>
      </c>
      <c r="C46" s="25">
        <v>391359</v>
      </c>
      <c r="D46" s="26">
        <f t="shared" si="5"/>
        <v>-4.4741254951926934E-2</v>
      </c>
      <c r="E46" s="27">
        <v>137440</v>
      </c>
      <c r="F46" s="28">
        <f t="shared" si="5"/>
        <v>-3.4648423507266157E-2</v>
      </c>
      <c r="G46" s="25">
        <v>109237</v>
      </c>
      <c r="H46" s="26">
        <f t="shared" si="9"/>
        <v>-6.2497725701393669E-3</v>
      </c>
      <c r="I46" s="27">
        <v>70256</v>
      </c>
      <c r="J46" s="28">
        <f t="shared" si="10"/>
        <v>-0.13965221650746995</v>
      </c>
      <c r="K46" s="25">
        <v>15134</v>
      </c>
      <c r="L46" s="26">
        <f t="shared" si="11"/>
        <v>7.6004265908282909E-2</v>
      </c>
    </row>
    <row r="47" spans="2:17" ht="13.5" hidden="1" customHeight="1" outlineLevel="1">
      <c r="B47" s="24" t="s">
        <v>37</v>
      </c>
      <c r="C47" s="25">
        <v>531765</v>
      </c>
      <c r="D47" s="26">
        <f t="shared" si="5"/>
        <v>6.0027393528467865E-3</v>
      </c>
      <c r="E47" s="27">
        <v>187998</v>
      </c>
      <c r="F47" s="28">
        <f t="shared" si="5"/>
        <v>1.26910936102822E-2</v>
      </c>
      <c r="G47" s="25">
        <v>145365</v>
      </c>
      <c r="H47" s="26">
        <f t="shared" si="9"/>
        <v>4.7388823241202305E-2</v>
      </c>
      <c r="I47" s="27">
        <v>107234</v>
      </c>
      <c r="J47" s="28">
        <f t="shared" si="10"/>
        <v>-6.2992057181304184E-2</v>
      </c>
      <c r="K47" s="25">
        <v>12308</v>
      </c>
      <c r="L47" s="26">
        <f t="shared" si="11"/>
        <v>0.23487508778970612</v>
      </c>
    </row>
    <row r="48" spans="2:17" ht="13.5" hidden="1" customHeight="1" outlineLevel="1">
      <c r="B48" s="24" t="s">
        <v>38</v>
      </c>
      <c r="C48" s="25">
        <v>467525</v>
      </c>
      <c r="D48" s="26">
        <f t="shared" si="5"/>
        <v>2.8873029458640342E-3</v>
      </c>
      <c r="E48" s="27">
        <v>161273</v>
      </c>
      <c r="F48" s="28">
        <f t="shared" si="5"/>
        <v>5.9506359196352943E-3</v>
      </c>
      <c r="G48" s="25">
        <v>132846</v>
      </c>
      <c r="H48" s="26">
        <f t="shared" si="9"/>
        <v>6.1799638729478801E-2</v>
      </c>
      <c r="I48" s="27">
        <v>88464</v>
      </c>
      <c r="J48" s="28">
        <f t="shared" si="10"/>
        <v>-0.11488203629960181</v>
      </c>
      <c r="K48" s="25">
        <v>16337</v>
      </c>
      <c r="L48" s="26">
        <f t="shared" si="11"/>
        <v>0.13767409470752079</v>
      </c>
    </row>
    <row r="49" spans="2:14" ht="15" hidden="1" customHeight="1" outlineLevel="1">
      <c r="B49" s="24" t="s">
        <v>39</v>
      </c>
      <c r="C49" s="25">
        <v>402431</v>
      </c>
      <c r="D49" s="26">
        <f t="shared" si="5"/>
        <v>-2.1998478673481037E-2</v>
      </c>
      <c r="E49" s="27">
        <v>146363</v>
      </c>
      <c r="F49" s="28">
        <f t="shared" si="5"/>
        <v>1.2850677480519934E-2</v>
      </c>
      <c r="G49" s="25">
        <v>120859</v>
      </c>
      <c r="H49" s="26">
        <f t="shared" si="9"/>
        <v>8.3237729896389778E-2</v>
      </c>
      <c r="I49" s="27">
        <v>73105</v>
      </c>
      <c r="J49" s="28">
        <f t="shared" si="10"/>
        <v>-0.11287876029948907</v>
      </c>
      <c r="K49" s="25">
        <v>15440</v>
      </c>
      <c r="L49" s="26">
        <f t="shared" si="11"/>
        <v>0.17227241667299364</v>
      </c>
    </row>
    <row r="50" spans="2:14" ht="15" hidden="1" customHeight="1" outlineLevel="1">
      <c r="B50" s="24" t="s">
        <v>40</v>
      </c>
      <c r="C50" s="25">
        <v>413185</v>
      </c>
      <c r="D50" s="26">
        <f t="shared" si="5"/>
        <v>0.20972440587551566</v>
      </c>
      <c r="E50" s="27">
        <v>153505</v>
      </c>
      <c r="F50" s="28">
        <f t="shared" si="5"/>
        <v>0.32186036098098647</v>
      </c>
      <c r="G50" s="25">
        <v>113690</v>
      </c>
      <c r="H50" s="26">
        <f t="shared" si="9"/>
        <v>0.16663759222583652</v>
      </c>
      <c r="I50" s="27">
        <v>74412</v>
      </c>
      <c r="J50" s="28">
        <f t="shared" si="10"/>
        <v>0.20277369195209083</v>
      </c>
      <c r="K50" s="25">
        <v>17437</v>
      </c>
      <c r="L50" s="26">
        <f t="shared" si="11"/>
        <v>0.18409615645796551</v>
      </c>
    </row>
    <row r="51" spans="2:14" ht="15" hidden="1" customHeight="1" outlineLevel="1">
      <c r="B51" s="24" t="s">
        <v>41</v>
      </c>
      <c r="C51" s="25">
        <v>424514</v>
      </c>
      <c r="D51" s="26">
        <f t="shared" si="5"/>
        <v>-3.1314106294082933E-2</v>
      </c>
      <c r="E51" s="27">
        <v>154022</v>
      </c>
      <c r="F51" s="28">
        <f t="shared" si="5"/>
        <v>-4.3288134119298549E-2</v>
      </c>
      <c r="G51" s="25">
        <v>118862</v>
      </c>
      <c r="H51" s="26">
        <f t="shared" si="9"/>
        <v>4.3509560514810364E-2</v>
      </c>
      <c r="I51" s="27">
        <v>76874</v>
      </c>
      <c r="J51" s="28">
        <f t="shared" si="10"/>
        <v>-4.4972296071756901E-2</v>
      </c>
      <c r="K51" s="25">
        <v>17593</v>
      </c>
      <c r="L51" s="26">
        <f t="shared" si="11"/>
        <v>0.13561838368190027</v>
      </c>
    </row>
    <row r="52" spans="2:14" ht="15" hidden="1" customHeight="1" outlineLevel="1">
      <c r="B52" s="24" t="s">
        <v>42</v>
      </c>
      <c r="C52" s="25">
        <v>508083</v>
      </c>
      <c r="D52" s="26">
        <f t="shared" si="5"/>
        <v>3.8962924489140738E-2</v>
      </c>
      <c r="E52" s="27">
        <v>183447</v>
      </c>
      <c r="F52" s="28">
        <f t="shared" si="5"/>
        <v>5.2170621332828571E-2</v>
      </c>
      <c r="G52" s="25">
        <v>147299</v>
      </c>
      <c r="H52" s="26">
        <f t="shared" si="9"/>
        <v>6.5538668537822087E-2</v>
      </c>
      <c r="I52" s="27">
        <v>88538</v>
      </c>
      <c r="J52" s="28">
        <f t="shared" si="10"/>
        <v>0.10897066559783553</v>
      </c>
      <c r="K52" s="25">
        <v>16551</v>
      </c>
      <c r="L52" s="26">
        <f t="shared" si="11"/>
        <v>-0.12916973587288227</v>
      </c>
    </row>
    <row r="53" spans="2:14" ht="15" hidden="1" customHeight="1" outlineLevel="1">
      <c r="B53" s="24" t="s">
        <v>43</v>
      </c>
      <c r="C53" s="25">
        <v>459918</v>
      </c>
      <c r="D53" s="26">
        <f t="shared" si="5"/>
        <v>8.5003986921011743E-2</v>
      </c>
      <c r="E53" s="27">
        <v>168254</v>
      </c>
      <c r="F53" s="28">
        <f t="shared" si="5"/>
        <v>0.11124026655923291</v>
      </c>
      <c r="G53" s="25">
        <v>137012</v>
      </c>
      <c r="H53" s="26">
        <f t="shared" si="9"/>
        <v>9.899735301195145E-2</v>
      </c>
      <c r="I53" s="27">
        <v>68626</v>
      </c>
      <c r="J53" s="28">
        <f t="shared" si="10"/>
        <v>6.2020732225855912E-3</v>
      </c>
      <c r="K53" s="25">
        <v>19355</v>
      </c>
      <c r="L53" s="26">
        <f t="shared" si="11"/>
        <v>0.27151491262646177</v>
      </c>
    </row>
    <row r="54" spans="2:14" ht="15" hidden="1" customHeight="1" outlineLevel="1">
      <c r="B54" s="24" t="s">
        <v>44</v>
      </c>
      <c r="C54" s="25">
        <v>409747</v>
      </c>
      <c r="D54" s="26">
        <f t="shared" si="5"/>
        <v>6.4378104075888398E-3</v>
      </c>
      <c r="E54" s="27">
        <v>147131</v>
      </c>
      <c r="F54" s="28">
        <f t="shared" si="5"/>
        <v>6.0652060939252461E-3</v>
      </c>
      <c r="G54" s="25">
        <v>125609</v>
      </c>
      <c r="H54" s="26">
        <f t="shared" si="9"/>
        <v>3.8176708818910665E-2</v>
      </c>
      <c r="I54" s="27">
        <v>65898</v>
      </c>
      <c r="J54" s="28">
        <f t="shared" si="10"/>
        <v>-6.3481053695019218E-3</v>
      </c>
      <c r="K54" s="25">
        <v>16982</v>
      </c>
      <c r="L54" s="26">
        <f t="shared" si="11"/>
        <v>0.17060729303095057</v>
      </c>
    </row>
    <row r="55" spans="2:14" collapsed="1">
      <c r="B55" s="38">
        <v>2008</v>
      </c>
      <c r="C55" s="39">
        <v>5292327</v>
      </c>
      <c r="D55" s="40">
        <f t="shared" si="5"/>
        <v>2.5655529758368267E-3</v>
      </c>
      <c r="E55" s="39">
        <v>1890800</v>
      </c>
      <c r="F55" s="40">
        <f t="shared" si="5"/>
        <v>1.2106957459176781E-2</v>
      </c>
      <c r="G55" s="39">
        <v>1530822</v>
      </c>
      <c r="H55" s="40">
        <f t="shared" si="9"/>
        <v>3.780039374562727E-2</v>
      </c>
      <c r="I55" s="39">
        <v>918271</v>
      </c>
      <c r="J55" s="40">
        <f t="shared" si="10"/>
        <v>-5.2693096088199387E-2</v>
      </c>
      <c r="K55" s="39">
        <v>199818</v>
      </c>
      <c r="L55" s="40">
        <f t="shared" si="11"/>
        <v>8.7948166498788449E-2</v>
      </c>
    </row>
    <row r="56" spans="2:14" ht="15" hidden="1" customHeight="1" outlineLevel="1">
      <c r="B56" s="24" t="s">
        <v>33</v>
      </c>
      <c r="C56" s="25">
        <v>438336</v>
      </c>
      <c r="D56" s="26">
        <f t="shared" si="5"/>
        <v>-3.96487545817239E-2</v>
      </c>
      <c r="E56" s="27">
        <v>149594</v>
      </c>
      <c r="F56" s="28">
        <f t="shared" si="5"/>
        <v>-6.4154295616488111E-2</v>
      </c>
      <c r="G56" s="25">
        <v>129734</v>
      </c>
      <c r="H56" s="26">
        <f t="shared" si="9"/>
        <v>-2.2218537555960816E-2</v>
      </c>
      <c r="I56" s="27">
        <v>78836</v>
      </c>
      <c r="J56" s="28">
        <f t="shared" si="10"/>
        <v>3.436241258511874E-2</v>
      </c>
      <c r="K56" s="25">
        <v>16894</v>
      </c>
      <c r="L56" s="26">
        <f t="shared" si="11"/>
        <v>3.8623804147601692E-3</v>
      </c>
    </row>
    <row r="57" spans="2:14" ht="15" hidden="1" customHeight="1" outlineLevel="1">
      <c r="B57" s="24" t="s">
        <v>34</v>
      </c>
      <c r="C57" s="25">
        <v>457530</v>
      </c>
      <c r="D57" s="26">
        <f t="shared" si="5"/>
        <v>5.778234000790694E-2</v>
      </c>
      <c r="E57" s="27">
        <v>165776</v>
      </c>
      <c r="F57" s="28">
        <f t="shared" si="5"/>
        <v>8.8654811001076972E-2</v>
      </c>
      <c r="G57" s="25">
        <v>131730</v>
      </c>
      <c r="H57" s="26">
        <f t="shared" si="9"/>
        <v>7.21000073247553E-2</v>
      </c>
      <c r="I57" s="27">
        <v>76158</v>
      </c>
      <c r="J57" s="28">
        <f t="shared" si="10"/>
        <v>3.5895482800364586E-2</v>
      </c>
      <c r="K57" s="25">
        <v>18909</v>
      </c>
      <c r="L57" s="26">
        <f t="shared" si="11"/>
        <v>4.5447006137004475E-2</v>
      </c>
    </row>
    <row r="58" spans="2:14" ht="15" hidden="1" customHeight="1" outlineLevel="1">
      <c r="B58" s="24" t="s">
        <v>35</v>
      </c>
      <c r="C58" s="25">
        <v>467144</v>
      </c>
      <c r="D58" s="26">
        <f t="shared" si="5"/>
        <v>-4.2374670725582431E-2</v>
      </c>
      <c r="E58" s="27">
        <v>170847</v>
      </c>
      <c r="F58" s="28">
        <f t="shared" si="5"/>
        <v>-3.4004104918551881E-2</v>
      </c>
      <c r="G58" s="25">
        <v>132946</v>
      </c>
      <c r="H58" s="26">
        <f t="shared" si="9"/>
        <v>-8.5439511302505378E-2</v>
      </c>
      <c r="I58" s="27">
        <v>79178</v>
      </c>
      <c r="J58" s="28">
        <f t="shared" si="10"/>
        <v>1.6699137211244608E-3</v>
      </c>
      <c r="K58" s="25">
        <v>17346</v>
      </c>
      <c r="L58" s="26">
        <f t="shared" si="11"/>
        <v>0.10266353060835298</v>
      </c>
    </row>
    <row r="59" spans="2:14" ht="15" hidden="1" customHeight="1" outlineLevel="1">
      <c r="B59" s="24" t="s">
        <v>36</v>
      </c>
      <c r="C59" s="25">
        <v>409689</v>
      </c>
      <c r="D59" s="26">
        <f t="shared" si="5"/>
        <v>-0.11690873113384459</v>
      </c>
      <c r="E59" s="27">
        <v>142373</v>
      </c>
      <c r="F59" s="28">
        <f t="shared" si="5"/>
        <v>-0.12996211195306773</v>
      </c>
      <c r="G59" s="25">
        <v>109924</v>
      </c>
      <c r="H59" s="26">
        <f t="shared" si="9"/>
        <v>-0.12626977187822908</v>
      </c>
      <c r="I59" s="27">
        <v>81660</v>
      </c>
      <c r="J59" s="28">
        <f t="shared" si="10"/>
        <v>-0.10450707314398511</v>
      </c>
      <c r="K59" s="25">
        <v>14065</v>
      </c>
      <c r="L59" s="26">
        <f t="shared" si="11"/>
        <v>-2.3467333194473361E-2</v>
      </c>
    </row>
    <row r="60" spans="2:14" ht="15" hidden="1" customHeight="1" outlineLevel="1">
      <c r="B60" s="24" t="s">
        <v>37</v>
      </c>
      <c r="C60" s="25">
        <v>528592</v>
      </c>
      <c r="D60" s="26">
        <f t="shared" si="5"/>
        <v>-8.2683081957001248E-3</v>
      </c>
      <c r="E60" s="27">
        <v>185642</v>
      </c>
      <c r="F60" s="28">
        <f t="shared" si="5"/>
        <v>1.8695640244738909E-2</v>
      </c>
      <c r="G60" s="25">
        <v>138788</v>
      </c>
      <c r="H60" s="26">
        <f t="shared" si="9"/>
        <v>-3.8484720422881646E-2</v>
      </c>
      <c r="I60" s="27">
        <v>114443</v>
      </c>
      <c r="J60" s="28">
        <f t="shared" si="10"/>
        <v>1.3406653738189389E-2</v>
      </c>
      <c r="K60" s="25">
        <v>9967</v>
      </c>
      <c r="L60" s="26">
        <f t="shared" si="11"/>
        <v>-0.1125456326239872</v>
      </c>
    </row>
    <row r="61" spans="2:14" ht="15" hidden="1" customHeight="1" outlineLevel="1">
      <c r="B61" s="24" t="s">
        <v>38</v>
      </c>
      <c r="C61" s="25">
        <v>466179</v>
      </c>
      <c r="D61" s="26">
        <f t="shared" si="5"/>
        <v>-4.1072023630761123E-2</v>
      </c>
      <c r="E61" s="27">
        <v>160319</v>
      </c>
      <c r="F61" s="28">
        <f t="shared" si="5"/>
        <v>-4.5686155457932975E-2</v>
      </c>
      <c r="G61" s="25">
        <v>125114</v>
      </c>
      <c r="H61" s="26">
        <f t="shared" si="9"/>
        <v>-2.0051067562698699E-2</v>
      </c>
      <c r="I61" s="27">
        <v>99946</v>
      </c>
      <c r="J61" s="28">
        <f t="shared" si="10"/>
        <v>-3.1343283582089598E-2</v>
      </c>
      <c r="K61" s="25">
        <v>14360</v>
      </c>
      <c r="L61" s="26">
        <f t="shared" si="11"/>
        <v>-2.6968423905678329E-2</v>
      </c>
    </row>
    <row r="62" spans="2:14" ht="15" hidden="1" customHeight="1" outlineLevel="1" thickBot="1">
      <c r="B62" s="24" t="s">
        <v>39</v>
      </c>
      <c r="C62" s="25">
        <v>411483</v>
      </c>
      <c r="D62" s="26">
        <f t="shared" si="5"/>
        <v>-3.2075724679442752E-2</v>
      </c>
      <c r="E62" s="27">
        <v>144506</v>
      </c>
      <c r="F62" s="28">
        <f t="shared" si="5"/>
        <v>-4.3272732087763721E-2</v>
      </c>
      <c r="G62" s="25">
        <v>111572</v>
      </c>
      <c r="H62" s="26">
        <f t="shared" si="9"/>
        <v>-2.6031391308902307E-2</v>
      </c>
      <c r="I62" s="27">
        <v>82407</v>
      </c>
      <c r="J62" s="28">
        <f t="shared" si="10"/>
        <v>2.8737282316958934E-2</v>
      </c>
      <c r="K62" s="25">
        <v>13171</v>
      </c>
      <c r="L62" s="26">
        <f t="shared" si="11"/>
        <v>-0.1635867149298279</v>
      </c>
    </row>
    <row r="63" spans="2:14" ht="16.5" hidden="1" customHeight="1" outlineLevel="1" thickBot="1">
      <c r="B63" s="24" t="s">
        <v>40</v>
      </c>
      <c r="C63" s="25">
        <v>341553</v>
      </c>
      <c r="D63" s="26">
        <f t="shared" si="5"/>
        <v>-9.2574880844212726E-2</v>
      </c>
      <c r="E63" s="27">
        <v>116128</v>
      </c>
      <c r="F63" s="28">
        <f t="shared" si="5"/>
        <v>-0.12235674662555363</v>
      </c>
      <c r="G63" s="25">
        <v>97451</v>
      </c>
      <c r="H63" s="26">
        <f t="shared" si="9"/>
        <v>-5.3726792511458066E-2</v>
      </c>
      <c r="I63" s="27">
        <v>61867</v>
      </c>
      <c r="J63" s="28">
        <f t="shared" si="10"/>
        <v>-0.10985295387183103</v>
      </c>
      <c r="K63" s="25">
        <v>14726</v>
      </c>
      <c r="L63" s="26">
        <f t="shared" si="11"/>
        <v>-1.6948003525184552E-3</v>
      </c>
      <c r="N63" s="41" t="s">
        <v>45</v>
      </c>
    </row>
    <row r="64" spans="2:14" ht="15" hidden="1" customHeight="1" outlineLevel="1">
      <c r="B64" s="24" t="s">
        <v>41</v>
      </c>
      <c r="C64" s="25">
        <v>438237</v>
      </c>
      <c r="D64" s="26">
        <f t="shared" si="5"/>
        <v>-8.0464135463768294E-2</v>
      </c>
      <c r="E64" s="27">
        <v>160991</v>
      </c>
      <c r="F64" s="28">
        <f t="shared" si="5"/>
        <v>-7.4987646660001572E-2</v>
      </c>
      <c r="G64" s="25">
        <v>113906</v>
      </c>
      <c r="H64" s="26">
        <f t="shared" si="9"/>
        <v>-0.14106460150965594</v>
      </c>
      <c r="I64" s="27">
        <v>80494</v>
      </c>
      <c r="J64" s="28">
        <f t="shared" si="10"/>
        <v>-5.4646669876801335E-2</v>
      </c>
      <c r="K64" s="25">
        <v>15492</v>
      </c>
      <c r="L64" s="26">
        <f t="shared" si="11"/>
        <v>0.11863672467326158</v>
      </c>
    </row>
    <row r="65" spans="2:12" ht="15" hidden="1" customHeight="1" outlineLevel="1">
      <c r="B65" s="24" t="s">
        <v>42</v>
      </c>
      <c r="C65" s="25">
        <v>489029</v>
      </c>
      <c r="D65" s="26">
        <f t="shared" si="5"/>
        <v>4.1072006403596983E-2</v>
      </c>
      <c r="E65" s="27">
        <v>174351</v>
      </c>
      <c r="F65" s="28">
        <f t="shared" si="5"/>
        <v>3.9356419412336363E-2</v>
      </c>
      <c r="G65" s="25">
        <v>138239</v>
      </c>
      <c r="H65" s="26">
        <f t="shared" si="9"/>
        <v>2.4425127646487743E-2</v>
      </c>
      <c r="I65" s="27">
        <v>79838</v>
      </c>
      <c r="J65" s="28">
        <f t="shared" si="10"/>
        <v>1.7446380099147341E-2</v>
      </c>
      <c r="K65" s="25">
        <v>19006</v>
      </c>
      <c r="L65" s="26">
        <f t="shared" si="11"/>
        <v>9.0481381605370448E-2</v>
      </c>
    </row>
    <row r="66" spans="2:12" ht="15" hidden="1" customHeight="1" outlineLevel="1">
      <c r="B66" s="24" t="s">
        <v>43</v>
      </c>
      <c r="C66" s="25">
        <v>423886</v>
      </c>
      <c r="D66" s="26">
        <f t="shared" si="5"/>
        <v>5.3911999867177762E-3</v>
      </c>
      <c r="E66" s="27">
        <v>151411</v>
      </c>
      <c r="F66" s="28">
        <f t="shared" si="5"/>
        <v>4.4180569836478334E-3</v>
      </c>
      <c r="G66" s="25">
        <v>124670</v>
      </c>
      <c r="H66" s="26">
        <f t="shared" si="9"/>
        <v>4.8625188200758673E-2</v>
      </c>
      <c r="I66" s="27">
        <v>68203</v>
      </c>
      <c r="J66" s="28">
        <f t="shared" si="10"/>
        <v>-3.6667184564753708E-2</v>
      </c>
      <c r="K66" s="25">
        <v>15222</v>
      </c>
      <c r="L66" s="26">
        <f t="shared" si="11"/>
        <v>-2.9951567677797608E-2</v>
      </c>
    </row>
    <row r="67" spans="2:12" ht="15" hidden="1" customHeight="1" outlineLevel="1">
      <c r="B67" s="24" t="s">
        <v>44</v>
      </c>
      <c r="C67" s="25">
        <v>407126</v>
      </c>
      <c r="D67" s="26">
        <f t="shared" si="5"/>
        <v>-3.4573850028218667E-2</v>
      </c>
      <c r="E67" s="27">
        <v>146244</v>
      </c>
      <c r="F67" s="28">
        <f t="shared" si="5"/>
        <v>-4.2078235124584085E-2</v>
      </c>
      <c r="G67" s="25">
        <v>120990</v>
      </c>
      <c r="H67" s="26">
        <f t="shared" si="9"/>
        <v>-6.7686901844745462E-2</v>
      </c>
      <c r="I67" s="27">
        <v>66319</v>
      </c>
      <c r="J67" s="28">
        <f t="shared" si="10"/>
        <v>-6.6302005635665573E-4</v>
      </c>
      <c r="K67" s="25">
        <v>14507</v>
      </c>
      <c r="L67" s="26">
        <f t="shared" si="11"/>
        <v>1.6893312771624869E-2</v>
      </c>
    </row>
    <row r="68" spans="2:12" collapsed="1">
      <c r="B68" s="38">
        <v>2007</v>
      </c>
      <c r="C68" s="39">
        <v>5278784</v>
      </c>
      <c r="D68" s="40">
        <f t="shared" si="5"/>
        <v>-3.1595778619496917E-2</v>
      </c>
      <c r="E68" s="39">
        <v>1868182</v>
      </c>
      <c r="F68" s="40">
        <f t="shared" si="5"/>
        <v>-3.2741212548908383E-2</v>
      </c>
      <c r="G68" s="39">
        <v>1475064</v>
      </c>
      <c r="H68" s="40">
        <f t="shared" si="9"/>
        <v>-3.7480513904377344E-2</v>
      </c>
      <c r="I68" s="39">
        <v>969349</v>
      </c>
      <c r="J68" s="40">
        <f t="shared" si="10"/>
        <v>-1.7351839799851221E-2</v>
      </c>
      <c r="K68" s="39">
        <v>183665</v>
      </c>
      <c r="L68" s="40">
        <f t="shared" si="11"/>
        <v>4.8803707330951074E-3</v>
      </c>
    </row>
    <row r="69" spans="2:12" ht="15" hidden="1" customHeight="1" outlineLevel="1">
      <c r="B69" s="24" t="s">
        <v>33</v>
      </c>
      <c r="C69" s="25">
        <v>456433</v>
      </c>
      <c r="D69" s="25"/>
      <c r="E69" s="27">
        <v>159849</v>
      </c>
      <c r="F69" s="28"/>
      <c r="G69" s="25">
        <v>132682</v>
      </c>
      <c r="H69" s="25"/>
      <c r="I69" s="27">
        <v>76217</v>
      </c>
      <c r="J69" s="28"/>
      <c r="K69" s="25">
        <v>16829</v>
      </c>
      <c r="L69" s="25"/>
    </row>
    <row r="70" spans="2:12" ht="15" hidden="1" customHeight="1" outlineLevel="1">
      <c r="B70" s="24" t="s">
        <v>34</v>
      </c>
      <c r="C70" s="25">
        <v>432537</v>
      </c>
      <c r="D70" s="25"/>
      <c r="E70" s="27">
        <v>152276</v>
      </c>
      <c r="F70" s="28"/>
      <c r="G70" s="25">
        <v>122871</v>
      </c>
      <c r="H70" s="25"/>
      <c r="I70" s="27">
        <v>73519</v>
      </c>
      <c r="J70" s="28"/>
      <c r="K70" s="25">
        <v>18087</v>
      </c>
      <c r="L70" s="25"/>
    </row>
    <row r="71" spans="2:12" ht="15" hidden="1" customHeight="1" outlineLevel="1">
      <c r="B71" s="24" t="s">
        <v>35</v>
      </c>
      <c r="C71" s="25">
        <v>487815</v>
      </c>
      <c r="D71" s="25"/>
      <c r="E71" s="27">
        <v>176861</v>
      </c>
      <c r="F71" s="28"/>
      <c r="G71" s="25">
        <v>145366</v>
      </c>
      <c r="H71" s="25"/>
      <c r="I71" s="27">
        <v>79046</v>
      </c>
      <c r="J71" s="28"/>
      <c r="K71" s="25">
        <v>15731</v>
      </c>
      <c r="L71" s="25"/>
    </row>
    <row r="72" spans="2:12" ht="15" hidden="1" customHeight="1" outlineLevel="1">
      <c r="B72" s="24" t="s">
        <v>36</v>
      </c>
      <c r="C72" s="25">
        <v>463926</v>
      </c>
      <c r="D72" s="25"/>
      <c r="E72" s="27">
        <v>163640</v>
      </c>
      <c r="F72" s="28"/>
      <c r="G72" s="25">
        <v>125810</v>
      </c>
      <c r="H72" s="25"/>
      <c r="I72" s="27">
        <v>91190</v>
      </c>
      <c r="J72" s="28"/>
      <c r="K72" s="25">
        <v>14403</v>
      </c>
      <c r="L72" s="25"/>
    </row>
    <row r="73" spans="2:12" ht="15" hidden="1" customHeight="1" outlineLevel="1">
      <c r="B73" s="24" t="s">
        <v>37</v>
      </c>
      <c r="C73" s="25">
        <v>532999</v>
      </c>
      <c r="D73" s="25"/>
      <c r="E73" s="27">
        <v>182235</v>
      </c>
      <c r="F73" s="28"/>
      <c r="G73" s="25">
        <v>144343</v>
      </c>
      <c r="H73" s="25"/>
      <c r="I73" s="27">
        <v>112929</v>
      </c>
      <c r="J73" s="28"/>
      <c r="K73" s="25">
        <v>11231</v>
      </c>
      <c r="L73" s="25"/>
    </row>
    <row r="74" spans="2:12" ht="15" hidden="1" customHeight="1" outlineLevel="1">
      <c r="B74" s="24" t="s">
        <v>38</v>
      </c>
      <c r="C74" s="25">
        <v>486146</v>
      </c>
      <c r="D74" s="25"/>
      <c r="E74" s="27">
        <v>167994</v>
      </c>
      <c r="F74" s="28"/>
      <c r="G74" s="25">
        <v>127674</v>
      </c>
      <c r="H74" s="25"/>
      <c r="I74" s="27">
        <v>103180</v>
      </c>
      <c r="J74" s="28"/>
      <c r="K74" s="25">
        <v>14758</v>
      </c>
      <c r="L74" s="25"/>
    </row>
    <row r="75" spans="2:12" ht="15" hidden="1" customHeight="1" outlineLevel="1">
      <c r="B75" s="24" t="s">
        <v>39</v>
      </c>
      <c r="C75" s="25">
        <v>425119</v>
      </c>
      <c r="D75" s="25"/>
      <c r="E75" s="27">
        <v>151042</v>
      </c>
      <c r="F75" s="28"/>
      <c r="G75" s="25">
        <v>114554</v>
      </c>
      <c r="H75" s="25"/>
      <c r="I75" s="27">
        <v>80105</v>
      </c>
      <c r="J75" s="28"/>
      <c r="K75" s="25">
        <v>15747</v>
      </c>
      <c r="L75" s="25"/>
    </row>
    <row r="76" spans="2:12" ht="15" hidden="1" customHeight="1" outlineLevel="1">
      <c r="B76" s="24" t="s">
        <v>40</v>
      </c>
      <c r="C76" s="25">
        <v>376398</v>
      </c>
      <c r="D76" s="25"/>
      <c r="E76" s="27">
        <v>132318</v>
      </c>
      <c r="F76" s="28"/>
      <c r="G76" s="25">
        <v>102984</v>
      </c>
      <c r="H76" s="25"/>
      <c r="I76" s="27">
        <v>69502</v>
      </c>
      <c r="J76" s="28"/>
      <c r="K76" s="25">
        <v>14751</v>
      </c>
      <c r="L76" s="25"/>
    </row>
    <row r="77" spans="2:12" ht="15" hidden="1" customHeight="1" outlineLevel="1">
      <c r="B77" s="24" t="s">
        <v>41</v>
      </c>
      <c r="C77" s="25">
        <v>476585</v>
      </c>
      <c r="D77" s="25"/>
      <c r="E77" s="27">
        <v>174042</v>
      </c>
      <c r="F77" s="28"/>
      <c r="G77" s="25">
        <v>132613</v>
      </c>
      <c r="H77" s="25"/>
      <c r="I77" s="27">
        <v>85147</v>
      </c>
      <c r="J77" s="28"/>
      <c r="K77" s="25">
        <v>13849</v>
      </c>
      <c r="L77" s="25"/>
    </row>
    <row r="78" spans="2:12" ht="15" hidden="1" customHeight="1" outlineLevel="1">
      <c r="B78" s="24" t="s">
        <v>42</v>
      </c>
      <c r="C78" s="25">
        <v>469736</v>
      </c>
      <c r="D78" s="25"/>
      <c r="E78" s="27">
        <v>167749</v>
      </c>
      <c r="F78" s="28"/>
      <c r="G78" s="25">
        <v>134943</v>
      </c>
      <c r="H78" s="25"/>
      <c r="I78" s="27">
        <v>78469</v>
      </c>
      <c r="J78" s="28"/>
      <c r="K78" s="25">
        <v>17429</v>
      </c>
      <c r="L78" s="25"/>
    </row>
    <row r="79" spans="2:12" ht="15" hidden="1" customHeight="1" outlineLevel="1">
      <c r="B79" s="24" t="s">
        <v>43</v>
      </c>
      <c r="C79" s="25">
        <v>421613</v>
      </c>
      <c r="D79" s="25"/>
      <c r="E79" s="27">
        <v>150745</v>
      </c>
      <c r="F79" s="28"/>
      <c r="G79" s="25">
        <v>118889</v>
      </c>
      <c r="H79" s="25"/>
      <c r="I79" s="27">
        <v>70799</v>
      </c>
      <c r="J79" s="28"/>
      <c r="K79" s="25">
        <v>15692</v>
      </c>
      <c r="L79" s="25"/>
    </row>
    <row r="80" spans="2:12" ht="15" hidden="1" customHeight="1" outlineLevel="1">
      <c r="B80" s="24" t="s">
        <v>44</v>
      </c>
      <c r="C80" s="25">
        <v>421706</v>
      </c>
      <c r="D80" s="25"/>
      <c r="E80" s="27">
        <v>152668</v>
      </c>
      <c r="F80" s="28"/>
      <c r="G80" s="25">
        <v>129774</v>
      </c>
      <c r="H80" s="25"/>
      <c r="I80" s="27">
        <v>66363</v>
      </c>
      <c r="J80" s="28"/>
      <c r="K80" s="25">
        <v>14266</v>
      </c>
      <c r="L80" s="25"/>
    </row>
    <row r="81" spans="2:12" collapsed="1">
      <c r="B81" s="38">
        <v>2006</v>
      </c>
      <c r="C81" s="39">
        <v>5451013</v>
      </c>
      <c r="D81" s="39"/>
      <c r="E81" s="39">
        <v>1931419</v>
      </c>
      <c r="F81" s="40"/>
      <c r="G81" s="39">
        <v>1532503</v>
      </c>
      <c r="H81" s="39"/>
      <c r="I81" s="39">
        <v>986466</v>
      </c>
      <c r="J81" s="40"/>
      <c r="K81" s="39">
        <v>182773</v>
      </c>
      <c r="L81" s="39"/>
    </row>
    <row r="82" spans="2:12" ht="15" customHeight="1">
      <c r="B82" s="42" t="s">
        <v>46</v>
      </c>
      <c r="C82" s="42"/>
      <c r="D82" s="42"/>
      <c r="E82" s="42"/>
      <c r="F82" s="42"/>
      <c r="G82" s="42"/>
      <c r="H82" s="42"/>
      <c r="I82" s="43"/>
      <c r="J82" s="43"/>
      <c r="K82" s="43"/>
      <c r="L82" s="43"/>
    </row>
  </sheetData>
  <mergeCells count="7">
    <mergeCell ref="B82:H82"/>
    <mergeCell ref="B5:L5"/>
    <mergeCell ref="C6:D6"/>
    <mergeCell ref="E6:F6"/>
    <mergeCell ref="G6:H6"/>
    <mergeCell ref="I6:J6"/>
    <mergeCell ref="K6:L6"/>
  </mergeCells>
  <hyperlinks>
    <hyperlink ref="N6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/>
  </sheetPr>
  <dimension ref="B1:L4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acumulado agosto 2010</v>
      </c>
      <c r="D6" s="47" t="str">
        <f>actualizaciones!$A$2</f>
        <v xml:space="preserve">acumulado agosto 2011 </v>
      </c>
      <c r="E6" s="69" t="s">
        <v>112</v>
      </c>
      <c r="G6" s="67" t="s">
        <v>63</v>
      </c>
      <c r="H6" s="47" t="str">
        <f>actualizaciones!$A$3</f>
        <v>acumulado agosto 2010</v>
      </c>
      <c r="I6" s="47" t="str">
        <f>actualizaciones!$A$2</f>
        <v xml:space="preserve">acumulado agosto 2011 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30">
        <v>7.9442044815796811</v>
      </c>
      <c r="D8" s="130">
        <v>8.3209032559054386</v>
      </c>
      <c r="E8" s="131">
        <f>(D8-C8)</f>
        <v>0.37669877432575749</v>
      </c>
      <c r="G8" s="70" t="s">
        <v>113</v>
      </c>
      <c r="H8" s="130">
        <v>7.9862856641189621</v>
      </c>
      <c r="I8" s="130">
        <v>8.4607791210522176</v>
      </c>
      <c r="J8" s="131">
        <f>(I8-H8)</f>
        <v>0.47449345693325551</v>
      </c>
    </row>
    <row r="9" spans="2:10">
      <c r="B9" s="50" t="s">
        <v>66</v>
      </c>
      <c r="C9" s="132"/>
      <c r="D9" s="132"/>
      <c r="E9" s="132"/>
      <c r="G9" s="50" t="s">
        <v>66</v>
      </c>
      <c r="H9" s="132"/>
      <c r="I9" s="132"/>
      <c r="J9" s="132"/>
    </row>
    <row r="10" spans="2:10">
      <c r="B10" s="72" t="s">
        <v>67</v>
      </c>
      <c r="C10" s="133">
        <v>7.6109931659722809</v>
      </c>
      <c r="D10" s="133">
        <v>8.0245769095931223</v>
      </c>
      <c r="E10" s="134">
        <f>(D10-C10)</f>
        <v>0.41358374362084138</v>
      </c>
      <c r="G10" s="72" t="s">
        <v>67</v>
      </c>
      <c r="H10" s="133">
        <v>7.7574415113682127</v>
      </c>
      <c r="I10" s="133">
        <v>8.35753859791682</v>
      </c>
      <c r="J10" s="134">
        <f>(I10-H10)</f>
        <v>0.60009708654860727</v>
      </c>
    </row>
    <row r="11" spans="2:10">
      <c r="B11" s="75" t="s">
        <v>68</v>
      </c>
      <c r="C11" s="135">
        <v>6.8482342649293244</v>
      </c>
      <c r="D11" s="135">
        <v>7.4604969574036515</v>
      </c>
      <c r="E11" s="136">
        <f>(D11-C11)</f>
        <v>0.61226269247432707</v>
      </c>
      <c r="G11" s="75" t="s">
        <v>68</v>
      </c>
      <c r="H11" s="135">
        <v>7.89465797411696</v>
      </c>
      <c r="I11" s="135">
        <v>7.7476357650378782</v>
      </c>
      <c r="J11" s="136">
        <f>(I11-H11)</f>
        <v>-0.14702220907908181</v>
      </c>
    </row>
    <row r="12" spans="2:10">
      <c r="B12" s="75" t="s">
        <v>69</v>
      </c>
      <c r="C12" s="135">
        <v>7.6919594648302922</v>
      </c>
      <c r="D12" s="135">
        <v>7.9739981516525109</v>
      </c>
      <c r="E12" s="136">
        <f>(D12-C12)</f>
        <v>0.28203868682221866</v>
      </c>
      <c r="G12" s="75" t="s">
        <v>69</v>
      </c>
      <c r="H12" s="135">
        <v>7.8374811254377716</v>
      </c>
      <c r="I12" s="135">
        <v>8.9072038702849792</v>
      </c>
      <c r="J12" s="136">
        <f>(I12-H12)</f>
        <v>1.0697227448472075</v>
      </c>
    </row>
    <row r="13" spans="2:10">
      <c r="B13" s="75" t="s">
        <v>70</v>
      </c>
      <c r="C13" s="135">
        <v>8.0265151839453424</v>
      </c>
      <c r="D13" s="135">
        <v>8.8115269566855883</v>
      </c>
      <c r="E13" s="136">
        <f>(D13-C13)</f>
        <v>0.78501177274024592</v>
      </c>
      <c r="G13" s="75" t="s">
        <v>70</v>
      </c>
      <c r="H13" s="135">
        <v>7.6245512233469217</v>
      </c>
      <c r="I13" s="135">
        <v>7.8476080388039824</v>
      </c>
      <c r="J13" s="136">
        <f>(I13-H13)</f>
        <v>0.22305681545706069</v>
      </c>
    </row>
    <row r="14" spans="2:10">
      <c r="B14" s="75" t="s">
        <v>71</v>
      </c>
      <c r="C14" s="135">
        <v>6.9624641584846643</v>
      </c>
      <c r="D14" s="135">
        <v>7.5748700991969766</v>
      </c>
      <c r="E14" s="136">
        <f>(D14-C14)</f>
        <v>0.61240594071231236</v>
      </c>
      <c r="G14" s="75" t="s">
        <v>71</v>
      </c>
      <c r="H14" s="135">
        <v>6.5783041315163313</v>
      </c>
      <c r="I14" s="135">
        <v>5.3240477106579451</v>
      </c>
      <c r="J14" s="136">
        <f>(I14-H14)</f>
        <v>-1.2542564208583862</v>
      </c>
    </row>
    <row r="15" spans="2:10">
      <c r="B15" s="50" t="s">
        <v>72</v>
      </c>
      <c r="C15" s="132"/>
      <c r="D15" s="132"/>
      <c r="E15" s="132"/>
      <c r="G15" s="50" t="s">
        <v>72</v>
      </c>
      <c r="H15" s="132"/>
      <c r="I15" s="132"/>
      <c r="J15" s="132"/>
    </row>
    <row r="16" spans="2:10">
      <c r="B16" s="72" t="s">
        <v>73</v>
      </c>
      <c r="C16" s="133">
        <v>8.5852953430652086</v>
      </c>
      <c r="D16" s="133">
        <v>8.9225735102143364</v>
      </c>
      <c r="E16" s="134">
        <f>(D16-C16)</f>
        <v>0.33727816714912784</v>
      </c>
      <c r="G16" s="72" t="s">
        <v>73</v>
      </c>
      <c r="H16" s="133">
        <v>8.1786799178916549</v>
      </c>
      <c r="I16" s="133">
        <v>8.5510337383410366</v>
      </c>
      <c r="J16" s="134">
        <f>(I16-H16)</f>
        <v>0.3723538204493817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3.75" customHeight="1">
      <c r="B20" s="67" t="s">
        <v>63</v>
      </c>
      <c r="C20" s="47" t="str">
        <f>actualizaciones!$A$3</f>
        <v>acumulado agosto 2010</v>
      </c>
      <c r="D20" s="47" t="str">
        <f>actualizaciones!$A$2</f>
        <v xml:space="preserve">acumulado agosto 2011 </v>
      </c>
      <c r="E20" s="69" t="s">
        <v>112</v>
      </c>
      <c r="G20" s="67" t="s">
        <v>63</v>
      </c>
      <c r="H20" s="47" t="str">
        <f>actualizaciones!$A$3</f>
        <v>acumulado agosto 2010</v>
      </c>
      <c r="I20" s="47" t="str">
        <f>actualizaciones!$A$2</f>
        <v xml:space="preserve">acumulado agosto 2011 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30">
        <v>7.2610026419889433</v>
      </c>
      <c r="D22" s="130">
        <v>7.4184614699367923</v>
      </c>
      <c r="E22" s="131">
        <f>(D22-C22)</f>
        <v>0.15745882794784904</v>
      </c>
      <c r="G22" s="70" t="s">
        <v>113</v>
      </c>
      <c r="H22" s="130">
        <v>2.1079577018663809</v>
      </c>
      <c r="I22" s="130">
        <v>2.1533391699538647</v>
      </c>
      <c r="J22" s="131">
        <f>(I22-H22)</f>
        <v>4.5381468087483778E-2</v>
      </c>
    </row>
    <row r="23" spans="2:12">
      <c r="B23" s="50" t="s">
        <v>66</v>
      </c>
      <c r="C23" s="132"/>
      <c r="D23" s="132"/>
      <c r="E23" s="132"/>
      <c r="G23" s="50" t="s">
        <v>66</v>
      </c>
      <c r="H23" s="132"/>
      <c r="I23" s="132"/>
      <c r="J23" s="132"/>
    </row>
    <row r="24" spans="2:12">
      <c r="B24" s="72" t="s">
        <v>67</v>
      </c>
      <c r="C24" s="133">
        <v>7.1274322572956548</v>
      </c>
      <c r="D24" s="133">
        <v>7.2670760398243495</v>
      </c>
      <c r="E24" s="134">
        <f>(D24-C24)</f>
        <v>0.13964378252869469</v>
      </c>
      <c r="G24" s="72" t="s">
        <v>67</v>
      </c>
      <c r="H24" s="133">
        <v>2.1079577018663809</v>
      </c>
      <c r="I24" s="133">
        <v>2.1533391699538647</v>
      </c>
      <c r="J24" s="134">
        <f>(I24-H24)</f>
        <v>4.5381468087483778E-2</v>
      </c>
    </row>
    <row r="25" spans="2:12">
      <c r="B25" s="75" t="s">
        <v>77</v>
      </c>
      <c r="C25" s="135">
        <v>7.1896645998248845</v>
      </c>
      <c r="D25" s="135">
        <v>7.3757142011795418</v>
      </c>
      <c r="E25" s="136">
        <f>(D25-C25)</f>
        <v>0.18604960135465731</v>
      </c>
      <c r="G25" s="75" t="s">
        <v>77</v>
      </c>
      <c r="H25" s="135">
        <v>1.8700301778441886</v>
      </c>
      <c r="I25" s="135">
        <v>1.8474093009536918</v>
      </c>
      <c r="J25" s="136">
        <f>(I25-H25)</f>
        <v>-2.2620876890496744E-2</v>
      </c>
    </row>
    <row r="26" spans="2:12">
      <c r="B26" s="75" t="s">
        <v>70</v>
      </c>
      <c r="C26" s="135">
        <v>7.226000162298142</v>
      </c>
      <c r="D26" s="135">
        <v>7.5633674951581664</v>
      </c>
      <c r="E26" s="136">
        <f>(D26-C26)</f>
        <v>0.3373673328600244</v>
      </c>
      <c r="G26" s="75" t="s">
        <v>70</v>
      </c>
      <c r="H26" s="135">
        <v>2.1350024707626423</v>
      </c>
      <c r="I26" s="135">
        <v>2.2737547768637865</v>
      </c>
      <c r="J26" s="136">
        <f>(I26-H26)</f>
        <v>0.1387523061011442</v>
      </c>
    </row>
    <row r="27" spans="2:12">
      <c r="B27" s="75" t="s">
        <v>71</v>
      </c>
      <c r="C27" s="135">
        <v>3.7208626491281738</v>
      </c>
      <c r="D27" s="135">
        <v>2.1011904761904763</v>
      </c>
      <c r="E27" s="136">
        <f>(D27-C27)</f>
        <v>-1.6196721729376975</v>
      </c>
      <c r="G27" s="75" t="s">
        <v>78</v>
      </c>
      <c r="H27" s="135">
        <v>2.0613135567356404</v>
      </c>
      <c r="I27" s="135">
        <v>2.1779296307066009</v>
      </c>
      <c r="J27" s="136">
        <f>(I27-H27)</f>
        <v>0.11661607397096052</v>
      </c>
    </row>
    <row r="28" spans="2:12">
      <c r="B28" s="50" t="s">
        <v>72</v>
      </c>
      <c r="C28" s="132"/>
      <c r="D28" s="132"/>
      <c r="E28" s="132"/>
      <c r="G28" s="75" t="s">
        <v>79</v>
      </c>
      <c r="H28" s="135">
        <v>3.7571455258733422</v>
      </c>
      <c r="I28" s="135">
        <v>2.9652825051055141</v>
      </c>
      <c r="J28" s="136">
        <f>(I28-H28)</f>
        <v>-0.79186302076782811</v>
      </c>
    </row>
    <row r="29" spans="2:12">
      <c r="B29" s="72" t="s">
        <v>73</v>
      </c>
      <c r="C29" s="133">
        <v>7.5569484051542037</v>
      </c>
      <c r="D29" s="133">
        <v>7.8381602663978249</v>
      </c>
      <c r="E29" s="134">
        <f>(D29-C29)</f>
        <v>0.28121186124362119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12"/>
      <c r="C35" s="112"/>
      <c r="D35" s="112"/>
      <c r="E35" s="112"/>
    </row>
    <row r="36" spans="2:5" ht="38.25" customHeight="1">
      <c r="B36" s="67" t="s">
        <v>63</v>
      </c>
      <c r="C36" s="47" t="str">
        <f>actualizaciones!$A$3</f>
        <v>acumulado agosto 2010</v>
      </c>
      <c r="D36" s="47" t="str">
        <f>actualizaciones!$A$2</f>
        <v xml:space="preserve">acumulado agosto 2011 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30">
        <v>7.4696014812196978</v>
      </c>
      <c r="D38" s="130">
        <v>7.810746427447679</v>
      </c>
      <c r="E38" s="131">
        <f>($D$38-$C$38)</f>
        <v>0.34114494622798119</v>
      </c>
    </row>
    <row r="39" spans="2:5">
      <c r="B39" s="50" t="s">
        <v>66</v>
      </c>
      <c r="C39" s="132"/>
      <c r="D39" s="132"/>
      <c r="E39" s="132"/>
    </row>
    <row r="40" spans="2:5">
      <c r="B40" s="72" t="s">
        <v>67</v>
      </c>
      <c r="C40" s="133">
        <v>6.9941533826857318</v>
      </c>
      <c r="D40" s="133">
        <v>7.3887023551994151</v>
      </c>
      <c r="E40" s="134">
        <f>($D$40-$C$40)</f>
        <v>0.39454897251368326</v>
      </c>
    </row>
    <row r="41" spans="2:5">
      <c r="B41" s="75" t="s">
        <v>68</v>
      </c>
      <c r="C41" s="135">
        <v>6.6003191413351541</v>
      </c>
      <c r="D41" s="135">
        <v>7.2207262371731362</v>
      </c>
      <c r="E41" s="136">
        <f>($D$41-$C$41)</f>
        <v>0.62040709583798215</v>
      </c>
    </row>
    <row r="42" spans="2:5">
      <c r="B42" s="75" t="s">
        <v>69</v>
      </c>
      <c r="C42" s="135">
        <v>7.3608076378719334</v>
      </c>
      <c r="D42" s="135">
        <v>7.7261989427728759</v>
      </c>
      <c r="E42" s="136">
        <f>($D$42-$C$42)</f>
        <v>0.36539130490094252</v>
      </c>
    </row>
    <row r="43" spans="2:5">
      <c r="B43" s="75" t="s">
        <v>70</v>
      </c>
      <c r="C43" s="135">
        <v>6.8062739691690686</v>
      </c>
      <c r="D43" s="135">
        <v>7.3230048139645669</v>
      </c>
      <c r="E43" s="136">
        <f>($D$43-$C$43)</f>
        <v>0.51673084479549836</v>
      </c>
    </row>
    <row r="44" spans="2:5">
      <c r="B44" s="75" t="s">
        <v>78</v>
      </c>
      <c r="C44" s="135">
        <v>3.3121422482036293</v>
      </c>
      <c r="D44" s="135">
        <v>3.2452230518858896</v>
      </c>
      <c r="E44" s="136">
        <f>($D$44-$C$44)</f>
        <v>-6.6919196317739793E-2</v>
      </c>
    </row>
    <row r="45" spans="2:5">
      <c r="B45" s="75" t="s">
        <v>79</v>
      </c>
      <c r="C45" s="135">
        <v>5.5491456834532373</v>
      </c>
      <c r="D45" s="135">
        <v>5.2499005331423572</v>
      </c>
      <c r="E45" s="136">
        <f>($D$45-$C$45)</f>
        <v>-0.29924515031088017</v>
      </c>
    </row>
    <row r="46" spans="2:5">
      <c r="B46" s="50" t="s">
        <v>72</v>
      </c>
      <c r="C46" s="132"/>
      <c r="D46" s="132"/>
      <c r="E46" s="132"/>
    </row>
    <row r="47" spans="2:5">
      <c r="B47" s="72" t="s">
        <v>73</v>
      </c>
      <c r="C47" s="133">
        <v>8.2036398933444179</v>
      </c>
      <c r="D47" s="133">
        <v>8.493836910861102</v>
      </c>
      <c r="E47" s="134">
        <f>($D$47-$C$47)</f>
        <v>0.29019701751668414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2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3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I20" sqref="I20"/>
    </sheetView>
  </sheetViews>
  <sheetFormatPr baseColWidth="10" defaultRowHeight="12"/>
  <cols>
    <col min="1" max="1" width="15.7109375" style="138" customWidth="1"/>
    <col min="2" max="2" width="20.7109375" style="138" customWidth="1"/>
    <col min="3" max="3" width="10.7109375" style="138" customWidth="1"/>
    <col min="4" max="4" width="9.85546875" style="138" customWidth="1"/>
    <col min="5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8" ht="15" customHeight="1">
      <c r="B1" s="137"/>
    </row>
    <row r="2" spans="2:8" ht="15" customHeight="1">
      <c r="B2" s="137"/>
    </row>
    <row r="3" spans="2:8" ht="15" customHeight="1">
      <c r="B3" s="137"/>
    </row>
    <row r="4" spans="2:8" ht="15" customHeight="1">
      <c r="B4" s="137"/>
    </row>
    <row r="5" spans="2:8" ht="18" customHeight="1">
      <c r="B5" s="89" t="s">
        <v>117</v>
      </c>
      <c r="C5" s="89"/>
      <c r="D5" s="89"/>
      <c r="E5" s="89"/>
      <c r="F5" s="89"/>
      <c r="G5" s="89"/>
    </row>
    <row r="6" spans="2:8" ht="18" customHeight="1">
      <c r="B6" s="89" t="str">
        <f>actualizaciones!$A$2</f>
        <v xml:space="preserve">acumulado agosto 2011 </v>
      </c>
      <c r="C6" s="89"/>
      <c r="D6" s="89"/>
      <c r="E6" s="89"/>
      <c r="F6" s="89"/>
      <c r="G6" s="89"/>
    </row>
    <row r="7" spans="2:8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8" ht="15" customHeight="1">
      <c r="B8" s="75" t="s">
        <v>119</v>
      </c>
      <c r="C8" s="139">
        <v>1079852</v>
      </c>
      <c r="D8" s="140">
        <v>2268</v>
      </c>
      <c r="E8" s="140">
        <v>32593</v>
      </c>
      <c r="F8" s="140">
        <v>414403</v>
      </c>
      <c r="G8" s="140">
        <v>421705</v>
      </c>
    </row>
    <row r="9" spans="2:8" ht="15" customHeight="1">
      <c r="B9" s="75" t="s">
        <v>120</v>
      </c>
      <c r="C9" s="139">
        <v>926998</v>
      </c>
      <c r="D9" s="140">
        <v>80620</v>
      </c>
      <c r="E9" s="140">
        <v>282203</v>
      </c>
      <c r="F9" s="140">
        <v>236444</v>
      </c>
      <c r="G9" s="140">
        <v>139535</v>
      </c>
    </row>
    <row r="10" spans="2:8" ht="15" customHeight="1">
      <c r="B10" s="75" t="s">
        <v>121</v>
      </c>
      <c r="C10" s="139">
        <v>380556</v>
      </c>
      <c r="D10" s="140">
        <v>2832</v>
      </c>
      <c r="E10" s="140">
        <v>100342</v>
      </c>
      <c r="F10" s="140">
        <v>161019</v>
      </c>
      <c r="G10" s="140">
        <v>53814</v>
      </c>
    </row>
    <row r="11" spans="2:8" ht="15" customHeight="1">
      <c r="B11" s="75" t="s">
        <v>122</v>
      </c>
      <c r="C11" s="139">
        <v>295161</v>
      </c>
      <c r="D11" s="140">
        <v>1366</v>
      </c>
      <c r="E11" s="140">
        <v>31106</v>
      </c>
      <c r="F11" s="140">
        <v>89186</v>
      </c>
      <c r="G11" s="140">
        <v>141136</v>
      </c>
    </row>
    <row r="12" spans="2:8" ht="15" customHeight="1">
      <c r="B12" s="75" t="s">
        <v>123</v>
      </c>
      <c r="C12" s="139">
        <v>86611</v>
      </c>
      <c r="D12" s="140">
        <v>322</v>
      </c>
      <c r="E12" s="140">
        <v>6945</v>
      </c>
      <c r="F12" s="140">
        <v>30828</v>
      </c>
      <c r="G12" s="140">
        <v>41384</v>
      </c>
    </row>
    <row r="13" spans="2:8" ht="15" customHeight="1">
      <c r="B13" s="75" t="s">
        <v>124</v>
      </c>
      <c r="C13" s="139">
        <v>82091</v>
      </c>
      <c r="D13" s="140">
        <v>415</v>
      </c>
      <c r="E13" s="140">
        <v>15269</v>
      </c>
      <c r="F13" s="140">
        <v>20063</v>
      </c>
      <c r="G13" s="140">
        <v>35641</v>
      </c>
      <c r="H13" s="141"/>
    </row>
    <row r="14" spans="2:8" ht="15" customHeight="1">
      <c r="B14" s="75" t="s">
        <v>125</v>
      </c>
      <c r="C14" s="139">
        <v>66782</v>
      </c>
      <c r="D14" s="140">
        <v>355</v>
      </c>
      <c r="E14" s="140">
        <v>5144</v>
      </c>
      <c r="F14" s="140">
        <v>21987</v>
      </c>
      <c r="G14" s="140">
        <v>29984</v>
      </c>
      <c r="H14" s="141"/>
    </row>
    <row r="15" spans="2:8" ht="15" customHeight="1">
      <c r="B15" s="75" t="s">
        <v>126</v>
      </c>
      <c r="C15" s="139">
        <v>59677</v>
      </c>
      <c r="D15" s="140">
        <v>274</v>
      </c>
      <c r="E15" s="140">
        <v>3748</v>
      </c>
      <c r="F15" s="140">
        <v>16308</v>
      </c>
      <c r="G15" s="140">
        <v>34127</v>
      </c>
      <c r="H15" s="141"/>
    </row>
    <row r="16" spans="2:8" ht="15" customHeight="1">
      <c r="B16" s="75" t="s">
        <v>127</v>
      </c>
      <c r="C16" s="139">
        <v>118725</v>
      </c>
      <c r="D16" s="140">
        <v>2266</v>
      </c>
      <c r="E16" s="140">
        <v>12704</v>
      </c>
      <c r="F16" s="140">
        <v>42234</v>
      </c>
      <c r="G16" s="140">
        <v>31396</v>
      </c>
      <c r="H16" s="75"/>
    </row>
    <row r="17" spans="2:11" ht="15" customHeight="1">
      <c r="B17" s="75" t="s">
        <v>128</v>
      </c>
      <c r="C17" s="139">
        <v>105181</v>
      </c>
      <c r="D17" s="140">
        <v>463</v>
      </c>
      <c r="E17" s="140">
        <v>2144</v>
      </c>
      <c r="F17" s="140">
        <v>46993</v>
      </c>
      <c r="G17" s="140">
        <v>48923</v>
      </c>
      <c r="H17" s="75"/>
    </row>
    <row r="18" spans="2:11" ht="15" customHeight="1">
      <c r="B18" s="75" t="s">
        <v>129</v>
      </c>
      <c r="C18" s="139">
        <v>92112</v>
      </c>
      <c r="D18" s="140">
        <v>467</v>
      </c>
      <c r="E18" s="140">
        <v>1287</v>
      </c>
      <c r="F18" s="140">
        <v>47917</v>
      </c>
      <c r="G18" s="140">
        <v>35438</v>
      </c>
      <c r="H18" s="75"/>
    </row>
    <row r="19" spans="2:11" ht="15" customHeight="1">
      <c r="B19" s="75" t="s">
        <v>130</v>
      </c>
      <c r="C19" s="139">
        <v>87427</v>
      </c>
      <c r="D19" s="140">
        <v>2382</v>
      </c>
      <c r="E19" s="140">
        <v>4161</v>
      </c>
      <c r="F19" s="140">
        <v>38684</v>
      </c>
      <c r="G19" s="140">
        <v>33673</v>
      </c>
      <c r="H19" s="75"/>
    </row>
    <row r="20" spans="2:11" ht="15" customHeight="1">
      <c r="B20" s="75" t="s">
        <v>131</v>
      </c>
      <c r="C20" s="139">
        <v>71400</v>
      </c>
      <c r="D20" s="140">
        <v>445</v>
      </c>
      <c r="E20" s="140">
        <v>2888</v>
      </c>
      <c r="F20" s="140">
        <v>38775</v>
      </c>
      <c r="G20" s="140">
        <v>19030</v>
      </c>
    </row>
    <row r="21" spans="2:11" ht="15" customHeight="1">
      <c r="B21" s="75" t="s">
        <v>132</v>
      </c>
      <c r="C21" s="139">
        <v>59890</v>
      </c>
      <c r="D21" s="140">
        <v>786</v>
      </c>
      <c r="E21" s="140">
        <v>3195</v>
      </c>
      <c r="F21" s="140">
        <v>34503</v>
      </c>
      <c r="G21" s="140">
        <v>12735</v>
      </c>
    </row>
    <row r="22" spans="2:11" ht="15" customHeight="1">
      <c r="B22" s="75" t="s">
        <v>133</v>
      </c>
      <c r="C22" s="139">
        <v>50169</v>
      </c>
      <c r="D22" s="140">
        <v>285</v>
      </c>
      <c r="E22" s="140">
        <v>1157</v>
      </c>
      <c r="F22" s="140">
        <v>16511</v>
      </c>
      <c r="G22" s="140">
        <v>28627</v>
      </c>
    </row>
    <row r="23" spans="2:11" ht="15" customHeight="1">
      <c r="B23" s="75" t="s">
        <v>134</v>
      </c>
      <c r="C23" s="139">
        <v>25741</v>
      </c>
      <c r="D23" s="140">
        <v>361</v>
      </c>
      <c r="E23" s="140">
        <v>1968</v>
      </c>
      <c r="F23" s="140">
        <v>12040</v>
      </c>
      <c r="G23" s="140">
        <v>7901</v>
      </c>
    </row>
    <row r="24" spans="2:11" ht="15" customHeight="1">
      <c r="B24" s="75" t="s">
        <v>135</v>
      </c>
      <c r="C24" s="139">
        <v>22870</v>
      </c>
      <c r="D24" s="140">
        <v>255</v>
      </c>
      <c r="E24" s="140">
        <v>3117</v>
      </c>
      <c r="F24" s="140">
        <v>9628</v>
      </c>
      <c r="G24" s="140">
        <v>7385</v>
      </c>
    </row>
    <row r="25" spans="2:11" ht="15" customHeight="1">
      <c r="B25" s="75" t="s">
        <v>136</v>
      </c>
      <c r="C25" s="139">
        <v>72327</v>
      </c>
      <c r="D25" s="140">
        <v>1372</v>
      </c>
      <c r="E25" s="140">
        <v>7906</v>
      </c>
      <c r="F25" s="140">
        <v>29141</v>
      </c>
      <c r="G25" s="140">
        <v>16048</v>
      </c>
    </row>
    <row r="26" spans="2:11" ht="15" customHeight="1">
      <c r="B26" s="75" t="s">
        <v>137</v>
      </c>
      <c r="C26" s="139">
        <v>9348</v>
      </c>
      <c r="D26" s="140">
        <v>582</v>
      </c>
      <c r="E26" s="140">
        <v>1092</v>
      </c>
      <c r="F26" s="140">
        <v>2772</v>
      </c>
      <c r="G26" s="140">
        <v>1850</v>
      </c>
    </row>
    <row r="27" spans="2:11" ht="15" customHeight="1">
      <c r="B27" s="75" t="s">
        <v>138</v>
      </c>
      <c r="C27" s="139">
        <v>12659</v>
      </c>
      <c r="D27" s="140">
        <v>1971</v>
      </c>
      <c r="E27" s="140">
        <v>3100</v>
      </c>
      <c r="F27" s="140">
        <v>2057</v>
      </c>
      <c r="G27" s="140">
        <v>2770</v>
      </c>
    </row>
    <row r="28" spans="2:11" ht="15" customHeight="1">
      <c r="B28" s="75" t="s">
        <v>139</v>
      </c>
      <c r="C28" s="139">
        <v>41038</v>
      </c>
      <c r="D28" s="140">
        <v>2936</v>
      </c>
      <c r="E28" s="140">
        <v>2963</v>
      </c>
      <c r="F28" s="140">
        <v>8042</v>
      </c>
      <c r="G28" s="140">
        <v>13794</v>
      </c>
    </row>
    <row r="29" spans="2:11" ht="15" customHeight="1">
      <c r="B29" s="92" t="s">
        <v>140</v>
      </c>
      <c r="C29" s="142">
        <v>2524456</v>
      </c>
      <c r="D29" s="142">
        <v>21037</v>
      </c>
      <c r="E29" s="142">
        <v>211723</v>
      </c>
      <c r="F29" s="142">
        <v>993905</v>
      </c>
      <c r="G29" s="142">
        <v>876225</v>
      </c>
    </row>
    <row r="30" spans="2:11" ht="15" customHeight="1">
      <c r="B30" s="143" t="s">
        <v>96</v>
      </c>
      <c r="C30" s="144">
        <v>3451454</v>
      </c>
      <c r="D30" s="144">
        <v>101657</v>
      </c>
      <c r="E30" s="144">
        <v>493926</v>
      </c>
      <c r="F30" s="144">
        <v>1230349</v>
      </c>
      <c r="G30" s="144">
        <v>1015760</v>
      </c>
      <c r="H30" s="145"/>
      <c r="I30" s="145"/>
      <c r="J30" s="145"/>
      <c r="K30" s="145"/>
    </row>
    <row r="31" spans="2:11" ht="15" customHeight="1">
      <c r="B31" s="63" t="s">
        <v>109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84" priority="35" operator="containsText" text="SUIZA">
      <formula>NOT(ISERROR(SEARCH("SUIZA",B8)))</formula>
    </cfRule>
    <cfRule type="containsText" dxfId="83" priority="36" operator="containsText" text="AUSTRIA">
      <formula>NOT(ISERROR(SEARCH("AUSTRIA",B8)))</formula>
    </cfRule>
    <cfRule type="containsText" dxfId="82" priority="37" operator="containsText" text="IRLANDA">
      <formula>NOT(ISERROR(SEARCH("IRLANDA",B8)))</formula>
    </cfRule>
    <cfRule type="containsText" dxfId="81" priority="38" operator="containsText" text="PAÍSES DEL ESTE">
      <formula>NOT(ISERROR(SEARCH("PAÍSES DEL ESTE",B8)))</formula>
    </cfRule>
    <cfRule type="containsText" dxfId="80" priority="39" operator="containsText" text="RUSIA">
      <formula>NOT(ISERROR(SEARCH("RUSIA",B8)))</formula>
    </cfRule>
    <cfRule type="containsText" dxfId="79" priority="40" operator="containsText" text="HOLANDA">
      <formula>NOT(ISERROR(SEARCH("HOLANDA",B8)))</formula>
    </cfRule>
    <cfRule type="containsText" dxfId="78" priority="41" operator="containsText" text="FRANCIA">
      <formula>NOT(ISERROR(SEARCH("FRANCIA",B8)))</formula>
    </cfRule>
    <cfRule type="containsText" dxfId="77" priority="42" operator="containsText" text="ITALIA">
      <formula>NOT(ISERROR(SEARCH("ITALIA",B8)))</formula>
    </cfRule>
    <cfRule type="containsText" dxfId="76" priority="43" operator="containsText" text="BÉLGICA">
      <formula>NOT(ISERROR(SEARCH("BÉLGICA",B8)))</formula>
    </cfRule>
    <cfRule type="containsText" dxfId="75" priority="44" operator="containsText" text="ESPAÑA">
      <formula>NOT(ISERROR(SEARCH("ESPAÑA",B8)))</formula>
    </cfRule>
    <cfRule type="containsText" dxfId="74" priority="45" operator="containsText" text="ALEMANIA">
      <formula>NOT(ISERROR(SEARCH("ALEMANIA",B8)))</formula>
    </cfRule>
    <cfRule type="containsText" dxfId="73" priority="46" operator="containsText" text="PAÍSES NÓRDICOS">
      <formula>NOT(ISERROR(SEARCH("PAÍSES NÓRDICOS",B8)))</formula>
    </cfRule>
    <cfRule type="containsText" dxfId="72" priority="47" operator="containsText" text="REINO UNIDO">
      <formula>NOT(ISERROR(SEARCH("REINO UNIDO",B8)))</formula>
    </cfRule>
    <cfRule type="containsText" dxfId="71" priority="48" operator="containsText" text="DINAMARCA">
      <formula>NOT(ISERROR(SEARCH("DINAMARCA",B8)))</formula>
    </cfRule>
    <cfRule type="containsText" dxfId="70" priority="49" operator="containsText" text="NORUEGA">
      <formula>NOT(ISERROR(SEARCH("NORUEGA",B8)))</formula>
    </cfRule>
    <cfRule type="containsText" dxfId="69" priority="50" operator="containsText" text="FINLANDIA">
      <formula>NOT(ISERROR(SEARCH("FINLANDIA",B8)))</formula>
    </cfRule>
    <cfRule type="containsText" dxfId="68" priority="51" operator="containsText" text="SUECIA">
      <formula>NOT(ISERROR(SEARCH("SUECIA",B8)))</formula>
    </cfRule>
  </conditionalFormatting>
  <conditionalFormatting sqref="H16:H19">
    <cfRule type="containsText" dxfId="67" priority="18" operator="containsText" text="SUIZA">
      <formula>NOT(ISERROR(SEARCH("SUIZA",H16)))</formula>
    </cfRule>
    <cfRule type="containsText" dxfId="66" priority="19" operator="containsText" text="AUSTRIA">
      <formula>NOT(ISERROR(SEARCH("AUSTRIA",H16)))</formula>
    </cfRule>
    <cfRule type="containsText" dxfId="65" priority="20" operator="containsText" text="IRLANDA">
      <formula>NOT(ISERROR(SEARCH("IRLANDA",H16)))</formula>
    </cfRule>
    <cfRule type="containsText" dxfId="64" priority="21" operator="containsText" text="PAÍSES DEL ESTE">
      <formula>NOT(ISERROR(SEARCH("PAÍSES DEL ESTE",H16)))</formula>
    </cfRule>
    <cfRule type="containsText" dxfId="63" priority="22" operator="containsText" text="RUSIA">
      <formula>NOT(ISERROR(SEARCH("RUSIA",H16)))</formula>
    </cfRule>
    <cfRule type="containsText" dxfId="62" priority="23" operator="containsText" text="HOLANDA">
      <formula>NOT(ISERROR(SEARCH("HOLANDA",H16)))</formula>
    </cfRule>
    <cfRule type="containsText" dxfId="61" priority="24" operator="containsText" text="FRANCIA">
      <formula>NOT(ISERROR(SEARCH("FRANCIA",H16)))</formula>
    </cfRule>
    <cfRule type="containsText" dxfId="60" priority="25" operator="containsText" text="ITALIA">
      <formula>NOT(ISERROR(SEARCH("ITALIA",H16)))</formula>
    </cfRule>
    <cfRule type="containsText" dxfId="59" priority="26" operator="containsText" text="BÉLGICA">
      <formula>NOT(ISERROR(SEARCH("BÉLGICA",H16)))</formula>
    </cfRule>
    <cfRule type="containsText" dxfId="58" priority="27" operator="containsText" text="ESPAÑA">
      <formula>NOT(ISERROR(SEARCH("ESPAÑA",H16)))</formula>
    </cfRule>
    <cfRule type="containsText" dxfId="57" priority="28" operator="containsText" text="ALEMANIA">
      <formula>NOT(ISERROR(SEARCH("ALEMANIA",H16)))</formula>
    </cfRule>
    <cfRule type="containsText" dxfId="56" priority="29" operator="containsText" text="PAÍSES NÓRDICOS">
      <formula>NOT(ISERROR(SEARCH("PAÍSES NÓRDICOS",H16)))</formula>
    </cfRule>
    <cfRule type="containsText" dxfId="55" priority="30" operator="containsText" text="REINO UNIDO">
      <formula>NOT(ISERROR(SEARCH("REINO UNIDO",H16)))</formula>
    </cfRule>
    <cfRule type="containsText" dxfId="54" priority="31" operator="containsText" text="DINAMARCA">
      <formula>NOT(ISERROR(SEARCH("DINAMARCA",H16)))</formula>
    </cfRule>
    <cfRule type="containsText" dxfId="53" priority="32" operator="containsText" text="NORUEGA">
      <formula>NOT(ISERROR(SEARCH("NORUEGA",H16)))</formula>
    </cfRule>
    <cfRule type="containsText" dxfId="52" priority="33" operator="containsText" text="FINLANDIA">
      <formula>NOT(ISERROR(SEARCH("FINLANDIA",H16)))</formula>
    </cfRule>
    <cfRule type="containsText" dxfId="51" priority="34" operator="containsText" text="SUECIA">
      <formula>NOT(ISERROR(SEARCH("SUECIA",H16)))</formula>
    </cfRule>
  </conditionalFormatting>
  <conditionalFormatting sqref="B12:B15">
    <cfRule type="containsText" dxfId="50" priority="1" operator="containsText" text="SUIZA">
      <formula>NOT(ISERROR(SEARCH("SUIZA",B12)))</formula>
    </cfRule>
    <cfRule type="containsText" dxfId="49" priority="2" operator="containsText" text="AUSTRIA">
      <formula>NOT(ISERROR(SEARCH("AUSTRIA",B12)))</formula>
    </cfRule>
    <cfRule type="containsText" dxfId="48" priority="3" operator="containsText" text="IRLANDA">
      <formula>NOT(ISERROR(SEARCH("IRLANDA",B12)))</formula>
    </cfRule>
    <cfRule type="containsText" dxfId="47" priority="4" operator="containsText" text="PAÍSES DEL ESTE">
      <formula>NOT(ISERROR(SEARCH("PAÍSES DEL ESTE",B12)))</formula>
    </cfRule>
    <cfRule type="containsText" dxfId="46" priority="5" operator="containsText" text="RUSIA">
      <formula>NOT(ISERROR(SEARCH("RUSIA",B12)))</formula>
    </cfRule>
    <cfRule type="containsText" dxfId="45" priority="6" operator="containsText" text="HOLANDA">
      <formula>NOT(ISERROR(SEARCH("HOLANDA",B12)))</formula>
    </cfRule>
    <cfRule type="containsText" dxfId="44" priority="7" operator="containsText" text="FRANCIA">
      <formula>NOT(ISERROR(SEARCH("FRANCIA",B12)))</formula>
    </cfRule>
    <cfRule type="containsText" dxfId="43" priority="8" operator="containsText" text="ITALIA">
      <formula>NOT(ISERROR(SEARCH("ITALIA",B12)))</formula>
    </cfRule>
    <cfRule type="containsText" dxfId="42" priority="9" operator="containsText" text="BÉLGICA">
      <formula>NOT(ISERROR(SEARCH("BÉLGICA",B12)))</formula>
    </cfRule>
    <cfRule type="containsText" dxfId="41" priority="10" operator="containsText" text="ESPAÑA">
      <formula>NOT(ISERROR(SEARCH("ESPAÑA",B12)))</formula>
    </cfRule>
    <cfRule type="containsText" dxfId="40" priority="11" operator="containsText" text="ALEMANIA">
      <formula>NOT(ISERROR(SEARCH("ALEMANIA",B12)))</formula>
    </cfRule>
    <cfRule type="containsText" dxfId="39" priority="12" operator="containsText" text="PAÍSES NÓRDICOS">
      <formula>NOT(ISERROR(SEARCH("PAÍSES NÓRDICOS",B12)))</formula>
    </cfRule>
    <cfRule type="containsText" dxfId="38" priority="13" operator="containsText" text="REINO UNIDO">
      <formula>NOT(ISERROR(SEARCH("REINO UNIDO",B12)))</formula>
    </cfRule>
    <cfRule type="containsText" dxfId="37" priority="14" operator="containsText" text="DINAMARCA">
      <formula>NOT(ISERROR(SEARCH("DINAMARCA",B12)))</formula>
    </cfRule>
    <cfRule type="containsText" dxfId="36" priority="15" operator="containsText" text="NORUEGA">
      <formula>NOT(ISERROR(SEARCH("NORUEGA",B12)))</formula>
    </cfRule>
    <cfRule type="containsText" dxfId="35" priority="16" operator="containsText" text="FINLANDIA">
      <formula>NOT(ISERROR(SEARCH("FINLANDIA",B12)))</formula>
    </cfRule>
    <cfRule type="containsText" dxfId="34" priority="17" operator="containsText" text="SUECIA">
      <formula>NOT(ISERROR(SEARCH("SUECIA",B12)))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I20" sqref="I20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89" t="s">
        <v>141</v>
      </c>
      <c r="C5" s="89"/>
      <c r="D5" s="89"/>
      <c r="E5" s="89"/>
      <c r="F5" s="89"/>
      <c r="G5" s="89"/>
    </row>
    <row r="6" spans="2:7" ht="18" customHeight="1">
      <c r="B6" s="89" t="str">
        <f>actualizaciones!$A$2</f>
        <v xml:space="preserve">acumulado agosto 2011 </v>
      </c>
      <c r="C6" s="89"/>
      <c r="D6" s="89"/>
      <c r="E6" s="89"/>
      <c r="F6" s="89"/>
      <c r="G6" s="89"/>
    </row>
    <row r="7" spans="2:7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7" ht="15" customHeight="1">
      <c r="B8" s="75" t="str">
        <f>'Nacionalidad-Zona (datos)'!B8</f>
        <v>Reino Unido</v>
      </c>
      <c r="C8" s="146">
        <v>9.9515739484948851E-2</v>
      </c>
      <c r="D8" s="147">
        <v>0.21283422459893053</v>
      </c>
      <c r="E8" s="147">
        <v>0.18554488578495554</v>
      </c>
      <c r="F8" s="147">
        <v>0.11803492754678913</v>
      </c>
      <c r="G8" s="147">
        <v>6.5395887019352283E-2</v>
      </c>
    </row>
    <row r="9" spans="2:7" ht="15" customHeight="1">
      <c r="B9" s="75" t="str">
        <f>'Nacionalidad-Zona (datos)'!B9</f>
        <v>España</v>
      </c>
      <c r="C9" s="146">
        <v>-0.12043433748257704</v>
      </c>
      <c r="D9" s="147">
        <v>-3.8727524204702601E-2</v>
      </c>
      <c r="E9" s="147">
        <v>-9.9874009218059778E-2</v>
      </c>
      <c r="F9" s="147">
        <v>-0.1420848103975646</v>
      </c>
      <c r="G9" s="147">
        <v>-0.23178775132682949</v>
      </c>
    </row>
    <row r="10" spans="2:7" ht="15" customHeight="1">
      <c r="B10" s="75" t="str">
        <f>'Nacionalidad-Zona (datos)'!B10</f>
        <v>Alemania</v>
      </c>
      <c r="C10" s="146">
        <v>0.11313392496738595</v>
      </c>
      <c r="D10" s="147">
        <v>0.33207902163687675</v>
      </c>
      <c r="E10" s="147">
        <v>0.21206484188147745</v>
      </c>
      <c r="F10" s="147">
        <v>7.6171953322372365E-2</v>
      </c>
      <c r="G10" s="147">
        <v>4.1424093148230146E-3</v>
      </c>
    </row>
    <row r="11" spans="2:7" ht="15" customHeight="1">
      <c r="B11" s="75" t="str">
        <f>'Nacionalidad-Zona (datos)'!B11</f>
        <v>Países Nórdicos</v>
      </c>
      <c r="C11" s="146">
        <v>0.35203932059292375</v>
      </c>
      <c r="D11" s="147">
        <v>0.30468003820439349</v>
      </c>
      <c r="E11" s="147">
        <v>0.26906286973195703</v>
      </c>
      <c r="F11" s="147">
        <v>0.34681365146481435</v>
      </c>
      <c r="G11" s="147">
        <v>0.26847857348288762</v>
      </c>
    </row>
    <row r="12" spans="2:7" ht="15" customHeight="1">
      <c r="B12" s="75" t="str">
        <f>'Nacionalidad-Zona (datos)'!B12</f>
        <v>Suecia</v>
      </c>
      <c r="C12" s="146">
        <v>0.28709207632408007</v>
      </c>
      <c r="D12" s="147">
        <v>0.14184397163120566</v>
      </c>
      <c r="E12" s="147">
        <v>0.25701357466063346</v>
      </c>
      <c r="F12" s="147">
        <v>0.35650796444600896</v>
      </c>
      <c r="G12" s="147">
        <v>0.2410856200329885</v>
      </c>
    </row>
    <row r="13" spans="2:7" ht="15" customHeight="1">
      <c r="B13" s="75" t="str">
        <f>'Nacionalidad-Zona (datos)'!B13</f>
        <v>Finlandia</v>
      </c>
      <c r="C13" s="146">
        <v>0.45688324134381597</v>
      </c>
      <c r="D13" s="147">
        <v>0.22058823529411775</v>
      </c>
      <c r="E13" s="147">
        <v>0.16167072428484475</v>
      </c>
      <c r="F13" s="147">
        <v>0.60183632734530934</v>
      </c>
      <c r="G13" s="147">
        <v>0.33938369034197668</v>
      </c>
    </row>
    <row r="14" spans="2:7" ht="15" customHeight="1">
      <c r="B14" s="75" t="str">
        <f>'Nacionalidad-Zona (datos)'!B14</f>
        <v>Dinamarca</v>
      </c>
      <c r="C14" s="146">
        <v>0.37335225286363549</v>
      </c>
      <c r="D14" s="147">
        <v>0.51709401709401703</v>
      </c>
      <c r="E14" s="147">
        <v>0.50189781021897817</v>
      </c>
      <c r="F14" s="147">
        <v>0.19918189255522223</v>
      </c>
      <c r="G14" s="147">
        <v>0.3076319232446576</v>
      </c>
    </row>
    <row r="15" spans="2:7" ht="15" customHeight="1">
      <c r="B15" s="75" t="str">
        <f>'Nacionalidad-Zona (datos)'!B15</f>
        <v>Noruega</v>
      </c>
      <c r="C15" s="146">
        <v>0.29614265236088788</v>
      </c>
      <c r="D15" s="147">
        <v>0.4345549738219896</v>
      </c>
      <c r="E15" s="147">
        <v>0.55068266446007441</v>
      </c>
      <c r="F15" s="147">
        <v>0.29080259616906767</v>
      </c>
      <c r="G15" s="147">
        <v>0.20254413474752453</v>
      </c>
    </row>
    <row r="16" spans="2:7" ht="15" customHeight="1">
      <c r="B16" s="75" t="str">
        <f>'Nacionalidad-Zona (datos)'!B16</f>
        <v>Francia</v>
      </c>
      <c r="C16" s="146">
        <v>0.54008301984693219</v>
      </c>
      <c r="D16" s="147">
        <v>0.42515723270440242</v>
      </c>
      <c r="E16" s="147">
        <v>0.28090340794515023</v>
      </c>
      <c r="F16" s="147">
        <v>0.48611844188746955</v>
      </c>
      <c r="G16" s="147">
        <v>0.52644885258654228</v>
      </c>
    </row>
    <row r="17" spans="2:7" ht="15" customHeight="1">
      <c r="B17" s="75" t="str">
        <f>'Nacionalidad-Zona (datos)'!B17</f>
        <v>Holanda</v>
      </c>
      <c r="C17" s="146">
        <v>0.11889919577890296</v>
      </c>
      <c r="D17" s="147">
        <v>-0.1113243761996161</v>
      </c>
      <c r="E17" s="147">
        <v>6.4548162859980218E-2</v>
      </c>
      <c r="F17" s="147">
        <v>0.18846260843175444</v>
      </c>
      <c r="G17" s="147">
        <v>9.7321909205096091E-2</v>
      </c>
    </row>
    <row r="18" spans="2:7" ht="15" customHeight="1">
      <c r="B18" s="75" t="str">
        <f>'Nacionalidad-Zona (datos)'!B18</f>
        <v>Bélgica</v>
      </c>
      <c r="C18" s="146">
        <v>0.10577303993949649</v>
      </c>
      <c r="D18" s="147">
        <v>0.2005141388174807</v>
      </c>
      <c r="E18" s="147">
        <v>-0.20653514180024657</v>
      </c>
      <c r="F18" s="147">
        <v>0.10184418690213382</v>
      </c>
      <c r="G18" s="147">
        <v>0.11226891811305362</v>
      </c>
    </row>
    <row r="19" spans="2:7" ht="15" customHeight="1">
      <c r="B19" s="75" t="str">
        <f>'Nacionalidad-Zona (datos)'!B19</f>
        <v>Italia</v>
      </c>
      <c r="C19" s="146">
        <v>0.34286153137239839</v>
      </c>
      <c r="D19" s="147">
        <v>0.2438642297650131</v>
      </c>
      <c r="E19" s="147">
        <v>0.10166799046862596</v>
      </c>
      <c r="F19" s="147">
        <v>0.31114425162689807</v>
      </c>
      <c r="G19" s="147">
        <v>0.43295459381250256</v>
      </c>
    </row>
    <row r="20" spans="2:7" ht="15" customHeight="1">
      <c r="B20" s="75" t="str">
        <f>'Nacionalidad-Zona (datos)'!B20</f>
        <v>Rusia</v>
      </c>
      <c r="C20" s="146">
        <v>0.34732233837792958</v>
      </c>
      <c r="D20" s="147">
        <v>0.59498207885304666</v>
      </c>
      <c r="E20" s="147">
        <v>1.9083585095669688</v>
      </c>
      <c r="F20" s="147">
        <v>0.17290299162104117</v>
      </c>
      <c r="G20" s="147">
        <v>0.53678430105790187</v>
      </c>
    </row>
    <row r="21" spans="2:7" ht="15" customHeight="1">
      <c r="B21" s="75" t="str">
        <f>'Nacionalidad-Zona (datos)'!B21</f>
        <v>Países del Este</v>
      </c>
      <c r="C21" s="146">
        <v>0.1530168264602827</v>
      </c>
      <c r="D21" s="147">
        <v>0.58787878787878789</v>
      </c>
      <c r="E21" s="147">
        <v>1.0533419023136248</v>
      </c>
      <c r="F21" s="147">
        <v>0.12578308535630378</v>
      </c>
      <c r="G21" s="147">
        <v>-8.6376354114355403E-2</v>
      </c>
    </row>
    <row r="22" spans="2:7" ht="15" customHeight="1">
      <c r="B22" s="75" t="str">
        <f>'Nacionalidad-Zona (datos)'!B22</f>
        <v>Irlanda</v>
      </c>
      <c r="C22" s="146">
        <v>4.1953103906623213E-2</v>
      </c>
      <c r="D22" s="147">
        <v>0.12204724409448819</v>
      </c>
      <c r="E22" s="147">
        <v>0.13431372549019605</v>
      </c>
      <c r="F22" s="147">
        <v>-5.9148669439854085E-2</v>
      </c>
      <c r="G22" s="147">
        <v>0.11168498310745223</v>
      </c>
    </row>
    <row r="23" spans="2:7" ht="15" customHeight="1">
      <c r="B23" s="75" t="str">
        <f>'Nacionalidad-Zona (datos)'!B23</f>
        <v>Suiza</v>
      </c>
      <c r="C23" s="146">
        <v>0.34960415246683785</v>
      </c>
      <c r="D23" s="147">
        <v>2.2662889518413554E-2</v>
      </c>
      <c r="E23" s="147">
        <v>0.24873096446700504</v>
      </c>
      <c r="F23" s="147">
        <v>0.4783889980353635</v>
      </c>
      <c r="G23" s="147">
        <v>0.22420204524326004</v>
      </c>
    </row>
    <row r="24" spans="2:7" ht="15" customHeight="1">
      <c r="B24" s="75" t="str">
        <f>'Nacionalidad-Zona (datos)'!B24</f>
        <v>Austria</v>
      </c>
      <c r="C24" s="146">
        <v>0.18836061314627184</v>
      </c>
      <c r="D24" s="147">
        <v>0.10389610389610393</v>
      </c>
      <c r="E24" s="147">
        <v>0.24035017906884204</v>
      </c>
      <c r="F24" s="147">
        <v>8.216252669439128E-2</v>
      </c>
      <c r="G24" s="147">
        <v>0.32991175940932838</v>
      </c>
    </row>
    <row r="25" spans="2:7" ht="15" customHeight="1">
      <c r="B25" s="75" t="str">
        <f>'Nacionalidad-Zona (datos)'!B25</f>
        <v>Resto de Europa</v>
      </c>
      <c r="C25" s="146">
        <v>0.16406740379508467</v>
      </c>
      <c r="D25" s="147">
        <v>0.25526075022872829</v>
      </c>
      <c r="E25" s="147">
        <v>0.35191518467852267</v>
      </c>
      <c r="F25" s="147">
        <v>-5.3986495260355816E-2</v>
      </c>
      <c r="G25" s="147">
        <v>2.4931438544006923E-4</v>
      </c>
    </row>
    <row r="26" spans="2:7" ht="15" customHeight="1">
      <c r="B26" s="75" t="str">
        <f>'Nacionalidad-Zona (datos)'!B26</f>
        <v>Usa</v>
      </c>
      <c r="C26" s="146">
        <v>8.4077467238780068E-2</v>
      </c>
      <c r="D26" s="147">
        <v>-0.30382775119617222</v>
      </c>
      <c r="E26" s="147">
        <v>-0.24113968033356492</v>
      </c>
      <c r="F26" s="147">
        <v>0.30508474576271194</v>
      </c>
      <c r="G26" s="147">
        <v>0</v>
      </c>
    </row>
    <row r="27" spans="2:7" ht="15" customHeight="1">
      <c r="B27" s="75" t="str">
        <f>'Nacionalidad-Zona (datos)'!B27</f>
        <v>Resto de América</v>
      </c>
      <c r="C27" s="146">
        <v>-5.0408821543770133E-2</v>
      </c>
      <c r="D27" s="147">
        <v>-0.3796033994334278</v>
      </c>
      <c r="E27" s="147">
        <v>-4.527255928549434E-2</v>
      </c>
      <c r="F27" s="147">
        <v>1.6806722689075571E-2</v>
      </c>
      <c r="G27" s="147">
        <v>0.10888710968775017</v>
      </c>
    </row>
    <row r="28" spans="2:7" ht="15" customHeight="1">
      <c r="B28" s="75" t="str">
        <f>'Nacionalidad-Zona (datos)'!B28</f>
        <v>Resto del Mundo</v>
      </c>
      <c r="C28" s="146">
        <v>2.1557303594543553E-2</v>
      </c>
      <c r="D28" s="147">
        <v>0.14642717688402973</v>
      </c>
      <c r="E28" s="147">
        <v>-0.10375075620084695</v>
      </c>
      <c r="F28" s="147">
        <v>5.4135535456809603E-2</v>
      </c>
      <c r="G28" s="147">
        <v>0.45001576789656261</v>
      </c>
    </row>
    <row r="29" spans="2:7" ht="15" customHeight="1">
      <c r="B29" s="92" t="s">
        <v>140</v>
      </c>
      <c r="C29" s="148">
        <v>0.15935602150024075</v>
      </c>
      <c r="D29" s="148">
        <v>0.12275177456369746</v>
      </c>
      <c r="E29" s="148">
        <v>0.21947609118870171</v>
      </c>
      <c r="F29" s="148">
        <v>0.1446245871356775</v>
      </c>
      <c r="G29" s="148">
        <v>0.13036057757429642</v>
      </c>
    </row>
    <row r="30" spans="2:7" ht="15" customHeight="1">
      <c r="B30" s="143" t="s">
        <v>96</v>
      </c>
      <c r="C30" s="149">
        <v>6.810163177405637E-2</v>
      </c>
      <c r="D30" s="149">
        <v>-9.2393158228156747E-3</v>
      </c>
      <c r="E30" s="149">
        <v>1.3944856948718387E-2</v>
      </c>
      <c r="F30" s="149">
        <v>7.5548527135035792E-2</v>
      </c>
      <c r="G30" s="149">
        <v>6.1612087678941219E-2</v>
      </c>
    </row>
    <row r="31" spans="2:7" ht="15" customHeight="1">
      <c r="B31" s="63" t="s">
        <v>59</v>
      </c>
      <c r="C31" s="103"/>
      <c r="D31" s="103"/>
      <c r="E31" s="103"/>
      <c r="F31" s="103"/>
      <c r="G31" s="10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I20" sqref="I20"/>
    </sheetView>
  </sheetViews>
  <sheetFormatPr baseColWidth="10" defaultRowHeight="12"/>
  <cols>
    <col min="1" max="1" width="15.7109375" style="138" customWidth="1"/>
    <col min="2" max="2" width="20.7109375" style="138" customWidth="1"/>
    <col min="3" max="7" width="10.7109375" style="138" customWidth="1"/>
    <col min="8" max="256" width="11.42578125" style="138"/>
    <col min="257" max="257" width="13.5703125" style="138" customWidth="1"/>
    <col min="258" max="258" width="23.7109375" style="138" customWidth="1"/>
    <col min="259" max="263" width="10.7109375" style="138" customWidth="1"/>
    <col min="264" max="512" width="11.42578125" style="138"/>
    <col min="513" max="513" width="13.5703125" style="138" customWidth="1"/>
    <col min="514" max="514" width="23.7109375" style="138" customWidth="1"/>
    <col min="515" max="519" width="10.7109375" style="138" customWidth="1"/>
    <col min="520" max="768" width="11.42578125" style="138"/>
    <col min="769" max="769" width="13.5703125" style="138" customWidth="1"/>
    <col min="770" max="770" width="23.7109375" style="138" customWidth="1"/>
    <col min="771" max="775" width="10.7109375" style="138" customWidth="1"/>
    <col min="776" max="1024" width="11.42578125" style="138"/>
    <col min="1025" max="1025" width="13.5703125" style="138" customWidth="1"/>
    <col min="1026" max="1026" width="23.7109375" style="138" customWidth="1"/>
    <col min="1027" max="1031" width="10.7109375" style="138" customWidth="1"/>
    <col min="1032" max="1280" width="11.42578125" style="138"/>
    <col min="1281" max="1281" width="13.5703125" style="138" customWidth="1"/>
    <col min="1282" max="1282" width="23.7109375" style="138" customWidth="1"/>
    <col min="1283" max="1287" width="10.7109375" style="138" customWidth="1"/>
    <col min="1288" max="1536" width="11.42578125" style="138"/>
    <col min="1537" max="1537" width="13.5703125" style="138" customWidth="1"/>
    <col min="1538" max="1538" width="23.7109375" style="138" customWidth="1"/>
    <col min="1539" max="1543" width="10.7109375" style="138" customWidth="1"/>
    <col min="1544" max="1792" width="11.42578125" style="138"/>
    <col min="1793" max="1793" width="13.5703125" style="138" customWidth="1"/>
    <col min="1794" max="1794" width="23.7109375" style="138" customWidth="1"/>
    <col min="1795" max="1799" width="10.7109375" style="138" customWidth="1"/>
    <col min="1800" max="2048" width="11.42578125" style="138"/>
    <col min="2049" max="2049" width="13.5703125" style="138" customWidth="1"/>
    <col min="2050" max="2050" width="23.7109375" style="138" customWidth="1"/>
    <col min="2051" max="2055" width="10.7109375" style="138" customWidth="1"/>
    <col min="2056" max="2304" width="11.42578125" style="138"/>
    <col min="2305" max="2305" width="13.5703125" style="138" customWidth="1"/>
    <col min="2306" max="2306" width="23.7109375" style="138" customWidth="1"/>
    <col min="2307" max="2311" width="10.7109375" style="138" customWidth="1"/>
    <col min="2312" max="2560" width="11.42578125" style="138"/>
    <col min="2561" max="2561" width="13.5703125" style="138" customWidth="1"/>
    <col min="2562" max="2562" width="23.7109375" style="138" customWidth="1"/>
    <col min="2563" max="2567" width="10.7109375" style="138" customWidth="1"/>
    <col min="2568" max="2816" width="11.42578125" style="138"/>
    <col min="2817" max="2817" width="13.5703125" style="138" customWidth="1"/>
    <col min="2818" max="2818" width="23.7109375" style="138" customWidth="1"/>
    <col min="2819" max="2823" width="10.7109375" style="138" customWidth="1"/>
    <col min="2824" max="3072" width="11.42578125" style="138"/>
    <col min="3073" max="3073" width="13.5703125" style="138" customWidth="1"/>
    <col min="3074" max="3074" width="23.7109375" style="138" customWidth="1"/>
    <col min="3075" max="3079" width="10.7109375" style="138" customWidth="1"/>
    <col min="3080" max="3328" width="11.42578125" style="138"/>
    <col min="3329" max="3329" width="13.5703125" style="138" customWidth="1"/>
    <col min="3330" max="3330" width="23.7109375" style="138" customWidth="1"/>
    <col min="3331" max="3335" width="10.7109375" style="138" customWidth="1"/>
    <col min="3336" max="3584" width="11.42578125" style="138"/>
    <col min="3585" max="3585" width="13.5703125" style="138" customWidth="1"/>
    <col min="3586" max="3586" width="23.7109375" style="138" customWidth="1"/>
    <col min="3587" max="3591" width="10.7109375" style="138" customWidth="1"/>
    <col min="3592" max="3840" width="11.42578125" style="138"/>
    <col min="3841" max="3841" width="13.5703125" style="138" customWidth="1"/>
    <col min="3842" max="3842" width="23.7109375" style="138" customWidth="1"/>
    <col min="3843" max="3847" width="10.7109375" style="138" customWidth="1"/>
    <col min="3848" max="4096" width="11.42578125" style="138"/>
    <col min="4097" max="4097" width="13.5703125" style="138" customWidth="1"/>
    <col min="4098" max="4098" width="23.7109375" style="138" customWidth="1"/>
    <col min="4099" max="4103" width="10.7109375" style="138" customWidth="1"/>
    <col min="4104" max="4352" width="11.42578125" style="138"/>
    <col min="4353" max="4353" width="13.5703125" style="138" customWidth="1"/>
    <col min="4354" max="4354" width="23.7109375" style="138" customWidth="1"/>
    <col min="4355" max="4359" width="10.7109375" style="138" customWidth="1"/>
    <col min="4360" max="4608" width="11.42578125" style="138"/>
    <col min="4609" max="4609" width="13.5703125" style="138" customWidth="1"/>
    <col min="4610" max="4610" width="23.7109375" style="138" customWidth="1"/>
    <col min="4611" max="4615" width="10.7109375" style="138" customWidth="1"/>
    <col min="4616" max="4864" width="11.42578125" style="138"/>
    <col min="4865" max="4865" width="13.5703125" style="138" customWidth="1"/>
    <col min="4866" max="4866" width="23.7109375" style="138" customWidth="1"/>
    <col min="4867" max="4871" width="10.7109375" style="138" customWidth="1"/>
    <col min="4872" max="5120" width="11.42578125" style="138"/>
    <col min="5121" max="5121" width="13.5703125" style="138" customWidth="1"/>
    <col min="5122" max="5122" width="23.7109375" style="138" customWidth="1"/>
    <col min="5123" max="5127" width="10.7109375" style="138" customWidth="1"/>
    <col min="5128" max="5376" width="11.42578125" style="138"/>
    <col min="5377" max="5377" width="13.5703125" style="138" customWidth="1"/>
    <col min="5378" max="5378" width="23.7109375" style="138" customWidth="1"/>
    <col min="5379" max="5383" width="10.7109375" style="138" customWidth="1"/>
    <col min="5384" max="5632" width="11.42578125" style="138"/>
    <col min="5633" max="5633" width="13.5703125" style="138" customWidth="1"/>
    <col min="5634" max="5634" width="23.7109375" style="138" customWidth="1"/>
    <col min="5635" max="5639" width="10.7109375" style="138" customWidth="1"/>
    <col min="5640" max="5888" width="11.42578125" style="138"/>
    <col min="5889" max="5889" width="13.5703125" style="138" customWidth="1"/>
    <col min="5890" max="5890" width="23.7109375" style="138" customWidth="1"/>
    <col min="5891" max="5895" width="10.7109375" style="138" customWidth="1"/>
    <col min="5896" max="6144" width="11.42578125" style="138"/>
    <col min="6145" max="6145" width="13.5703125" style="138" customWidth="1"/>
    <col min="6146" max="6146" width="23.7109375" style="138" customWidth="1"/>
    <col min="6147" max="6151" width="10.7109375" style="138" customWidth="1"/>
    <col min="6152" max="6400" width="11.42578125" style="138"/>
    <col min="6401" max="6401" width="13.5703125" style="138" customWidth="1"/>
    <col min="6402" max="6402" width="23.7109375" style="138" customWidth="1"/>
    <col min="6403" max="6407" width="10.7109375" style="138" customWidth="1"/>
    <col min="6408" max="6656" width="11.42578125" style="138"/>
    <col min="6657" max="6657" width="13.5703125" style="138" customWidth="1"/>
    <col min="6658" max="6658" width="23.7109375" style="138" customWidth="1"/>
    <col min="6659" max="6663" width="10.7109375" style="138" customWidth="1"/>
    <col min="6664" max="6912" width="11.42578125" style="138"/>
    <col min="6913" max="6913" width="13.5703125" style="138" customWidth="1"/>
    <col min="6914" max="6914" width="23.7109375" style="138" customWidth="1"/>
    <col min="6915" max="6919" width="10.7109375" style="138" customWidth="1"/>
    <col min="6920" max="7168" width="11.42578125" style="138"/>
    <col min="7169" max="7169" width="13.5703125" style="138" customWidth="1"/>
    <col min="7170" max="7170" width="23.7109375" style="138" customWidth="1"/>
    <col min="7171" max="7175" width="10.7109375" style="138" customWidth="1"/>
    <col min="7176" max="7424" width="11.42578125" style="138"/>
    <col min="7425" max="7425" width="13.5703125" style="138" customWidth="1"/>
    <col min="7426" max="7426" width="23.7109375" style="138" customWidth="1"/>
    <col min="7427" max="7431" width="10.7109375" style="138" customWidth="1"/>
    <col min="7432" max="7680" width="11.42578125" style="138"/>
    <col min="7681" max="7681" width="13.5703125" style="138" customWidth="1"/>
    <col min="7682" max="7682" width="23.7109375" style="138" customWidth="1"/>
    <col min="7683" max="7687" width="10.7109375" style="138" customWidth="1"/>
    <col min="7688" max="7936" width="11.42578125" style="138"/>
    <col min="7937" max="7937" width="13.5703125" style="138" customWidth="1"/>
    <col min="7938" max="7938" width="23.7109375" style="138" customWidth="1"/>
    <col min="7939" max="7943" width="10.7109375" style="138" customWidth="1"/>
    <col min="7944" max="8192" width="11.42578125" style="138"/>
    <col min="8193" max="8193" width="13.5703125" style="138" customWidth="1"/>
    <col min="8194" max="8194" width="23.7109375" style="138" customWidth="1"/>
    <col min="8195" max="8199" width="10.7109375" style="138" customWidth="1"/>
    <col min="8200" max="8448" width="11.42578125" style="138"/>
    <col min="8449" max="8449" width="13.5703125" style="138" customWidth="1"/>
    <col min="8450" max="8450" width="23.7109375" style="138" customWidth="1"/>
    <col min="8451" max="8455" width="10.7109375" style="138" customWidth="1"/>
    <col min="8456" max="8704" width="11.42578125" style="138"/>
    <col min="8705" max="8705" width="13.5703125" style="138" customWidth="1"/>
    <col min="8706" max="8706" width="23.7109375" style="138" customWidth="1"/>
    <col min="8707" max="8711" width="10.7109375" style="138" customWidth="1"/>
    <col min="8712" max="8960" width="11.42578125" style="138"/>
    <col min="8961" max="8961" width="13.5703125" style="138" customWidth="1"/>
    <col min="8962" max="8962" width="23.7109375" style="138" customWidth="1"/>
    <col min="8963" max="8967" width="10.7109375" style="138" customWidth="1"/>
    <col min="8968" max="9216" width="11.42578125" style="138"/>
    <col min="9217" max="9217" width="13.5703125" style="138" customWidth="1"/>
    <col min="9218" max="9218" width="23.7109375" style="138" customWidth="1"/>
    <col min="9219" max="9223" width="10.7109375" style="138" customWidth="1"/>
    <col min="9224" max="9472" width="11.42578125" style="138"/>
    <col min="9473" max="9473" width="13.5703125" style="138" customWidth="1"/>
    <col min="9474" max="9474" width="23.7109375" style="138" customWidth="1"/>
    <col min="9475" max="9479" width="10.7109375" style="138" customWidth="1"/>
    <col min="9480" max="9728" width="11.42578125" style="138"/>
    <col min="9729" max="9729" width="13.5703125" style="138" customWidth="1"/>
    <col min="9730" max="9730" width="23.7109375" style="138" customWidth="1"/>
    <col min="9731" max="9735" width="10.7109375" style="138" customWidth="1"/>
    <col min="9736" max="9984" width="11.42578125" style="138"/>
    <col min="9985" max="9985" width="13.5703125" style="138" customWidth="1"/>
    <col min="9986" max="9986" width="23.7109375" style="138" customWidth="1"/>
    <col min="9987" max="9991" width="10.7109375" style="138" customWidth="1"/>
    <col min="9992" max="10240" width="11.42578125" style="138"/>
    <col min="10241" max="10241" width="13.5703125" style="138" customWidth="1"/>
    <col min="10242" max="10242" width="23.7109375" style="138" customWidth="1"/>
    <col min="10243" max="10247" width="10.7109375" style="138" customWidth="1"/>
    <col min="10248" max="10496" width="11.42578125" style="138"/>
    <col min="10497" max="10497" width="13.5703125" style="138" customWidth="1"/>
    <col min="10498" max="10498" width="23.7109375" style="138" customWidth="1"/>
    <col min="10499" max="10503" width="10.7109375" style="138" customWidth="1"/>
    <col min="10504" max="10752" width="11.42578125" style="138"/>
    <col min="10753" max="10753" width="13.5703125" style="138" customWidth="1"/>
    <col min="10754" max="10754" width="23.7109375" style="138" customWidth="1"/>
    <col min="10755" max="10759" width="10.7109375" style="138" customWidth="1"/>
    <col min="10760" max="11008" width="11.42578125" style="138"/>
    <col min="11009" max="11009" width="13.5703125" style="138" customWidth="1"/>
    <col min="11010" max="11010" width="23.7109375" style="138" customWidth="1"/>
    <col min="11011" max="11015" width="10.7109375" style="138" customWidth="1"/>
    <col min="11016" max="11264" width="11.42578125" style="138"/>
    <col min="11265" max="11265" width="13.5703125" style="138" customWidth="1"/>
    <col min="11266" max="11266" width="23.7109375" style="138" customWidth="1"/>
    <col min="11267" max="11271" width="10.7109375" style="138" customWidth="1"/>
    <col min="11272" max="11520" width="11.42578125" style="138"/>
    <col min="11521" max="11521" width="13.5703125" style="138" customWidth="1"/>
    <col min="11522" max="11522" width="23.7109375" style="138" customWidth="1"/>
    <col min="11523" max="11527" width="10.7109375" style="138" customWidth="1"/>
    <col min="11528" max="11776" width="11.42578125" style="138"/>
    <col min="11777" max="11777" width="13.5703125" style="138" customWidth="1"/>
    <col min="11778" max="11778" width="23.7109375" style="138" customWidth="1"/>
    <col min="11779" max="11783" width="10.7109375" style="138" customWidth="1"/>
    <col min="11784" max="12032" width="11.42578125" style="138"/>
    <col min="12033" max="12033" width="13.5703125" style="138" customWidth="1"/>
    <col min="12034" max="12034" width="23.7109375" style="138" customWidth="1"/>
    <col min="12035" max="12039" width="10.7109375" style="138" customWidth="1"/>
    <col min="12040" max="12288" width="11.42578125" style="138"/>
    <col min="12289" max="12289" width="13.5703125" style="138" customWidth="1"/>
    <col min="12290" max="12290" width="23.7109375" style="138" customWidth="1"/>
    <col min="12291" max="12295" width="10.7109375" style="138" customWidth="1"/>
    <col min="12296" max="12544" width="11.42578125" style="138"/>
    <col min="12545" max="12545" width="13.5703125" style="138" customWidth="1"/>
    <col min="12546" max="12546" width="23.7109375" style="138" customWidth="1"/>
    <col min="12547" max="12551" width="10.7109375" style="138" customWidth="1"/>
    <col min="12552" max="12800" width="11.42578125" style="138"/>
    <col min="12801" max="12801" width="13.5703125" style="138" customWidth="1"/>
    <col min="12802" max="12802" width="23.7109375" style="138" customWidth="1"/>
    <col min="12803" max="12807" width="10.7109375" style="138" customWidth="1"/>
    <col min="12808" max="13056" width="11.42578125" style="138"/>
    <col min="13057" max="13057" width="13.5703125" style="138" customWidth="1"/>
    <col min="13058" max="13058" width="23.7109375" style="138" customWidth="1"/>
    <col min="13059" max="13063" width="10.7109375" style="138" customWidth="1"/>
    <col min="13064" max="13312" width="11.42578125" style="138"/>
    <col min="13313" max="13313" width="13.5703125" style="138" customWidth="1"/>
    <col min="13314" max="13314" width="23.7109375" style="138" customWidth="1"/>
    <col min="13315" max="13319" width="10.7109375" style="138" customWidth="1"/>
    <col min="13320" max="13568" width="11.42578125" style="138"/>
    <col min="13569" max="13569" width="13.5703125" style="138" customWidth="1"/>
    <col min="13570" max="13570" width="23.7109375" style="138" customWidth="1"/>
    <col min="13571" max="13575" width="10.7109375" style="138" customWidth="1"/>
    <col min="13576" max="13824" width="11.42578125" style="138"/>
    <col min="13825" max="13825" width="13.5703125" style="138" customWidth="1"/>
    <col min="13826" max="13826" width="23.7109375" style="138" customWidth="1"/>
    <col min="13827" max="13831" width="10.7109375" style="138" customWidth="1"/>
    <col min="13832" max="14080" width="11.42578125" style="138"/>
    <col min="14081" max="14081" width="13.5703125" style="138" customWidth="1"/>
    <col min="14082" max="14082" width="23.7109375" style="138" customWidth="1"/>
    <col min="14083" max="14087" width="10.7109375" style="138" customWidth="1"/>
    <col min="14088" max="14336" width="11.42578125" style="138"/>
    <col min="14337" max="14337" width="13.5703125" style="138" customWidth="1"/>
    <col min="14338" max="14338" width="23.7109375" style="138" customWidth="1"/>
    <col min="14339" max="14343" width="10.7109375" style="138" customWidth="1"/>
    <col min="14344" max="14592" width="11.42578125" style="138"/>
    <col min="14593" max="14593" width="13.5703125" style="138" customWidth="1"/>
    <col min="14594" max="14594" width="23.7109375" style="138" customWidth="1"/>
    <col min="14595" max="14599" width="10.7109375" style="138" customWidth="1"/>
    <col min="14600" max="14848" width="11.42578125" style="138"/>
    <col min="14849" max="14849" width="13.5703125" style="138" customWidth="1"/>
    <col min="14850" max="14850" width="23.7109375" style="138" customWidth="1"/>
    <col min="14851" max="14855" width="10.7109375" style="138" customWidth="1"/>
    <col min="14856" max="15104" width="11.42578125" style="138"/>
    <col min="15105" max="15105" width="13.5703125" style="138" customWidth="1"/>
    <col min="15106" max="15106" width="23.7109375" style="138" customWidth="1"/>
    <col min="15107" max="15111" width="10.7109375" style="138" customWidth="1"/>
    <col min="15112" max="15360" width="11.42578125" style="138"/>
    <col min="15361" max="15361" width="13.5703125" style="138" customWidth="1"/>
    <col min="15362" max="15362" width="23.7109375" style="138" customWidth="1"/>
    <col min="15363" max="15367" width="10.7109375" style="138" customWidth="1"/>
    <col min="15368" max="15616" width="11.42578125" style="138"/>
    <col min="15617" max="15617" width="13.5703125" style="138" customWidth="1"/>
    <col min="15618" max="15618" width="23.7109375" style="138" customWidth="1"/>
    <col min="15619" max="15623" width="10.7109375" style="138" customWidth="1"/>
    <col min="15624" max="15872" width="11.42578125" style="138"/>
    <col min="15873" max="15873" width="13.5703125" style="138" customWidth="1"/>
    <col min="15874" max="15874" width="23.7109375" style="138" customWidth="1"/>
    <col min="15875" max="15879" width="10.7109375" style="138" customWidth="1"/>
    <col min="15880" max="16128" width="11.42578125" style="138"/>
    <col min="16129" max="16129" width="13.5703125" style="138" customWidth="1"/>
    <col min="16130" max="16130" width="23.7109375" style="138" customWidth="1"/>
    <col min="16131" max="16135" width="10.7109375" style="138" customWidth="1"/>
    <col min="16136" max="16384" width="11.42578125" style="138"/>
  </cols>
  <sheetData>
    <row r="1" spans="2:10" ht="15" customHeight="1">
      <c r="B1" s="137"/>
    </row>
    <row r="2" spans="2:10" ht="15" customHeight="1">
      <c r="B2" s="137"/>
    </row>
    <row r="3" spans="2:10" ht="15" customHeight="1">
      <c r="B3" s="137"/>
    </row>
    <row r="4" spans="2:10" ht="15" customHeight="1">
      <c r="B4" s="137"/>
    </row>
    <row r="5" spans="2:10" ht="36" customHeight="1">
      <c r="B5" s="89" t="s">
        <v>142</v>
      </c>
      <c r="C5" s="89"/>
      <c r="D5" s="89"/>
      <c r="E5" s="89"/>
      <c r="F5" s="89"/>
      <c r="G5" s="89"/>
    </row>
    <row r="6" spans="2:10" ht="18" customHeight="1">
      <c r="B6" s="89" t="str">
        <f>actualizaciones!A2</f>
        <v xml:space="preserve">acumulado agosto 2011 </v>
      </c>
      <c r="C6" s="89"/>
      <c r="D6" s="89"/>
      <c r="E6" s="89"/>
      <c r="F6" s="89"/>
      <c r="G6" s="89"/>
      <c r="J6" s="150"/>
    </row>
    <row r="7" spans="2:10" ht="30" customHeight="1">
      <c r="B7" s="67" t="s">
        <v>118</v>
      </c>
      <c r="C7" s="90" t="s">
        <v>96</v>
      </c>
      <c r="D7" s="90" t="s">
        <v>30</v>
      </c>
      <c r="E7" s="90" t="s">
        <v>29</v>
      </c>
      <c r="F7" s="90" t="s">
        <v>27</v>
      </c>
      <c r="G7" s="90" t="s">
        <v>28</v>
      </c>
    </row>
    <row r="8" spans="2:10" ht="15" customHeight="1">
      <c r="B8" s="75" t="str">
        <f>'Nacionalidad-Zona (datos)'!B8</f>
        <v>Reino Unido</v>
      </c>
      <c r="C8" s="146">
        <f>'Nacionalidad-Zona (datos)'!C8/'Nacionalidad-Zona (datos)'!C$30</f>
        <v>0.3128687214142214</v>
      </c>
      <c r="D8" s="147">
        <f>'Nacionalidad-Zona (datos)'!D8/'Nacionalidad-Zona (datos)'!D$30</f>
        <v>2.2310318030238942E-2</v>
      </c>
      <c r="E8" s="147">
        <f>'Nacionalidad-Zona (datos)'!E8/'Nacionalidad-Zona (datos)'!E$30</f>
        <v>6.5987617578341692E-2</v>
      </c>
      <c r="F8" s="147">
        <f>'Nacionalidad-Zona (datos)'!F8/'Nacionalidad-Zona (datos)'!F$30</f>
        <v>0.33681743960453497</v>
      </c>
      <c r="G8" s="147">
        <f>'Nacionalidad-Zona (datos)'!G8/'Nacionalidad-Zona (datos)'!G$30</f>
        <v>0.41516204615263447</v>
      </c>
    </row>
    <row r="9" spans="2:10" ht="15" customHeight="1">
      <c r="B9" s="75" t="str">
        <f>'Nacionalidad-Zona (datos)'!B9</f>
        <v>España</v>
      </c>
      <c r="C9" s="146">
        <f>'Nacionalidad-Zona (datos)'!C9/'Nacionalidad-Zona (datos)'!C$30</f>
        <v>0.26858187882556162</v>
      </c>
      <c r="D9" s="147">
        <f>'Nacionalidad-Zona (datos)'!D9/'Nacionalidad-Zona (datos)'!D$30</f>
        <v>0.79305901216837016</v>
      </c>
      <c r="E9" s="147">
        <f>'Nacionalidad-Zona (datos)'!E9/'Nacionalidad-Zona (datos)'!E$30</f>
        <v>0.57134671995400121</v>
      </c>
      <c r="F9" s="147">
        <f>'Nacionalidad-Zona (datos)'!F9/'Nacionalidad-Zona (datos)'!F$30</f>
        <v>0.19217636621804057</v>
      </c>
      <c r="G9" s="147">
        <f>'Nacionalidad-Zona (datos)'!G9/'Nacionalidad-Zona (datos)'!G$30</f>
        <v>0.13737004804284478</v>
      </c>
    </row>
    <row r="10" spans="2:10" ht="15" customHeight="1">
      <c r="B10" s="75" t="str">
        <f>'Nacionalidad-Zona (datos)'!B10</f>
        <v>Alemania</v>
      </c>
      <c r="C10" s="146">
        <f>'Nacionalidad-Zona (datos)'!C10/'Nacionalidad-Zona (datos)'!C$30</f>
        <v>0.11025961812036318</v>
      </c>
      <c r="D10" s="147">
        <f>'Nacionalidad-Zona (datos)'!D10/'Nacionalidad-Zona (datos)'!D$30</f>
        <v>2.7858386535113175E-2</v>
      </c>
      <c r="E10" s="147">
        <f>'Nacionalidad-Zona (datos)'!E10/'Nacionalidad-Zona (datos)'!E$30</f>
        <v>0.20315188914938676</v>
      </c>
      <c r="F10" s="147">
        <f>'Nacionalidad-Zona (datos)'!F10/'Nacionalidad-Zona (datos)'!F$30</f>
        <v>0.13087262232098373</v>
      </c>
      <c r="G10" s="147">
        <f>'Nacionalidad-Zona (datos)'!G10/'Nacionalidad-Zona (datos)'!G$30</f>
        <v>5.297905016933134E-2</v>
      </c>
    </row>
    <row r="11" spans="2:10" ht="15" customHeight="1">
      <c r="B11" s="75" t="str">
        <f>'Nacionalidad-Zona (datos)'!B11</f>
        <v>Países Nórdicos</v>
      </c>
      <c r="C11" s="146">
        <f>'Nacionalidad-Zona (datos)'!C11/'Nacionalidad-Zona (datos)'!C$30</f>
        <v>8.5517871598462566E-2</v>
      </c>
      <c r="D11" s="147">
        <f>'Nacionalidad-Zona (datos)'!D11/'Nacionalidad-Zona (datos)'!D$30</f>
        <v>1.3437343222798234E-2</v>
      </c>
      <c r="E11" s="147">
        <f>'Nacionalidad-Zona (datos)'!E11/'Nacionalidad-Zona (datos)'!E$30</f>
        <v>6.2977045144414351E-2</v>
      </c>
      <c r="F11" s="147">
        <f>'Nacionalidad-Zona (datos)'!F11/'Nacionalidad-Zona (datos)'!F$30</f>
        <v>7.2488375249624287E-2</v>
      </c>
      <c r="G11" s="147">
        <f>'Nacionalidad-Zona (datos)'!G11/'Nacionalidad-Zona (datos)'!G$30</f>
        <v>0.13894620776561392</v>
      </c>
    </row>
    <row r="12" spans="2:10" ht="15" customHeight="1">
      <c r="B12" s="75" t="str">
        <f>'Nacionalidad-Zona (datos)'!B12</f>
        <v>Suecia</v>
      </c>
      <c r="C12" s="146">
        <f>'Nacionalidad-Zona (datos)'!C12/'Nacionalidad-Zona (datos)'!C$30</f>
        <v>2.5094061806994965E-2</v>
      </c>
      <c r="D12" s="147">
        <f>'Nacionalidad-Zona (datos)'!D12/'Nacionalidad-Zona (datos)'!D$30</f>
        <v>3.1675142882438001E-3</v>
      </c>
      <c r="E12" s="147">
        <f>'Nacionalidad-Zona (datos)'!E12/'Nacionalidad-Zona (datos)'!E$30</f>
        <v>1.4060810728732644E-2</v>
      </c>
      <c r="F12" s="147">
        <f>'Nacionalidad-Zona (datos)'!F12/'Nacionalidad-Zona (datos)'!F$30</f>
        <v>2.5056305162193815E-2</v>
      </c>
      <c r="G12" s="147">
        <f>'Nacionalidad-Zona (datos)'!G12/'Nacionalidad-Zona (datos)'!G$30</f>
        <v>4.0741907537213518E-2</v>
      </c>
    </row>
    <row r="13" spans="2:10" ht="15" customHeight="1">
      <c r="B13" s="75" t="str">
        <f>'Nacionalidad-Zona (datos)'!B13</f>
        <v>Finlandia</v>
      </c>
      <c r="C13" s="146">
        <f>'Nacionalidad-Zona (datos)'!C13/'Nacionalidad-Zona (datos)'!C$30</f>
        <v>2.378446880647982E-2</v>
      </c>
      <c r="D13" s="147">
        <f>'Nacionalidad-Zona (datos)'!D13/'Nacionalidad-Zona (datos)'!D$30</f>
        <v>4.0823553714943389E-3</v>
      </c>
      <c r="E13" s="147">
        <f>'Nacionalidad-Zona (datos)'!E13/'Nacionalidad-Zona (datos)'!E$30</f>
        <v>3.0913537655438264E-2</v>
      </c>
      <c r="F13" s="147">
        <f>'Nacionalidad-Zona (datos)'!F13/'Nacionalidad-Zona (datos)'!F$30</f>
        <v>1.6306755237741485E-2</v>
      </c>
      <c r="G13" s="147">
        <f>'Nacionalidad-Zona (datos)'!G13/'Nacionalidad-Zona (datos)'!G$30</f>
        <v>3.5088012916436956E-2</v>
      </c>
    </row>
    <row r="14" spans="2:10" ht="15" customHeight="1">
      <c r="B14" s="75" t="str">
        <f>'Nacionalidad-Zona (datos)'!B14</f>
        <v>Dinamarca</v>
      </c>
      <c r="C14" s="146">
        <f>'Nacionalidad-Zona (datos)'!C14/'Nacionalidad-Zona (datos)'!C$30</f>
        <v>1.9348946849646553E-2</v>
      </c>
      <c r="D14" s="147">
        <f>'Nacionalidad-Zona (datos)'!D14/'Nacionalidad-Zona (datos)'!D$30</f>
        <v>3.492135317784314E-3</v>
      </c>
      <c r="E14" s="147">
        <f>'Nacionalidad-Zona (datos)'!E14/'Nacionalidad-Zona (datos)'!E$30</f>
        <v>1.0414515534715727E-2</v>
      </c>
      <c r="F14" s="147">
        <f>'Nacionalidad-Zona (datos)'!F14/'Nacionalidad-Zona (datos)'!F$30</f>
        <v>1.7870539172218616E-2</v>
      </c>
      <c r="G14" s="147">
        <f>'Nacionalidad-Zona (datos)'!G14/'Nacionalidad-Zona (datos)'!G$30</f>
        <v>2.9518783964716074E-2</v>
      </c>
    </row>
    <row r="15" spans="2:10" ht="15" customHeight="1">
      <c r="B15" s="75" t="str">
        <f>'Nacionalidad-Zona (datos)'!B15</f>
        <v>Noruega</v>
      </c>
      <c r="C15" s="146">
        <f>'Nacionalidad-Zona (datos)'!C15/'Nacionalidad-Zona (datos)'!C$30</f>
        <v>1.7290394135341221E-2</v>
      </c>
      <c r="D15" s="147">
        <f>'Nacionalidad-Zona (datos)'!D15/'Nacionalidad-Zona (datos)'!D$30</f>
        <v>2.6953382452757804E-3</v>
      </c>
      <c r="E15" s="147">
        <f>'Nacionalidad-Zona (datos)'!E15/'Nacionalidad-Zona (datos)'!E$30</f>
        <v>7.5881812255277105E-3</v>
      </c>
      <c r="F15" s="147">
        <f>'Nacionalidad-Zona (datos)'!F15/'Nacionalidad-Zona (datos)'!F$30</f>
        <v>1.3254775677470377E-2</v>
      </c>
      <c r="G15" s="147">
        <f>'Nacionalidad-Zona (datos)'!G15/'Nacionalidad-Zona (datos)'!G$30</f>
        <v>3.3597503347247384E-2</v>
      </c>
    </row>
    <row r="16" spans="2:10" ht="15" customHeight="1">
      <c r="B16" s="75" t="str">
        <f>'Nacionalidad-Zona (datos)'!B16</f>
        <v>Francia</v>
      </c>
      <c r="C16" s="146">
        <f>'Nacionalidad-Zona (datos)'!C16/'Nacionalidad-Zona (datos)'!C$30</f>
        <v>3.4398546235876244E-2</v>
      </c>
      <c r="D16" s="147">
        <f>'Nacionalidad-Zona (datos)'!D16/'Nacionalidad-Zona (datos)'!D$30</f>
        <v>2.2290644028448606E-2</v>
      </c>
      <c r="E16" s="147">
        <f>'Nacionalidad-Zona (datos)'!E16/'Nacionalidad-Zona (datos)'!E$30</f>
        <v>2.5720452051521889E-2</v>
      </c>
      <c r="F16" s="147">
        <f>'Nacionalidad-Zona (datos)'!F16/'Nacionalidad-Zona (datos)'!F$30</f>
        <v>3.432684547230095E-2</v>
      </c>
      <c r="G16" s="147">
        <f>'Nacionalidad-Zona (datos)'!G16/'Nacionalidad-Zona (datos)'!G$30</f>
        <v>3.0908876112467513E-2</v>
      </c>
    </row>
    <row r="17" spans="2:11" ht="15" customHeight="1">
      <c r="B17" s="75" t="str">
        <f>'Nacionalidad-Zona (datos)'!B17</f>
        <v>Holanda</v>
      </c>
      <c r="C17" s="146">
        <f>'Nacionalidad-Zona (datos)'!C17/'Nacionalidad-Zona (datos)'!C$30</f>
        <v>3.0474402961766258E-2</v>
      </c>
      <c r="D17" s="147">
        <f>'Nacionalidad-Zona (datos)'!D17/'Nacionalidad-Zona (datos)'!D$30</f>
        <v>4.5545314144623591E-3</v>
      </c>
      <c r="E17" s="147">
        <f>'Nacionalidad-Zona (datos)'!E17/'Nacionalidad-Zona (datos)'!E$30</f>
        <v>4.3407312026497898E-3</v>
      </c>
      <c r="F17" s="147">
        <f>'Nacionalidad-Zona (datos)'!F17/'Nacionalidad-Zona (datos)'!F$30</f>
        <v>3.8194853655344946E-2</v>
      </c>
      <c r="G17" s="147">
        <f>'Nacionalidad-Zona (datos)'!G17/'Nacionalidad-Zona (datos)'!G$30</f>
        <v>4.8163936362920372E-2</v>
      </c>
    </row>
    <row r="18" spans="2:11" ht="15" customHeight="1">
      <c r="B18" s="75" t="str">
        <f>'Nacionalidad-Zona (datos)'!B18</f>
        <v>Bélgica</v>
      </c>
      <c r="C18" s="146">
        <f>'Nacionalidad-Zona (datos)'!C18/'Nacionalidad-Zona (datos)'!C$30</f>
        <v>2.6687882845896252E-2</v>
      </c>
      <c r="D18" s="147">
        <f>'Nacionalidad-Zona (datos)'!D18/'Nacionalidad-Zona (datos)'!D$30</f>
        <v>4.5938794180430268E-3</v>
      </c>
      <c r="E18" s="147">
        <f>'Nacionalidad-Zona (datos)'!E18/'Nacionalidad-Zona (datos)'!E$30</f>
        <v>2.6056534784562871E-3</v>
      </c>
      <c r="F18" s="147">
        <f>'Nacionalidad-Zona (datos)'!F18/'Nacionalidad-Zona (datos)'!F$30</f>
        <v>3.8945860077100075E-2</v>
      </c>
      <c r="G18" s="147">
        <f>'Nacionalidad-Zona (datos)'!G18/'Nacionalidad-Zona (datos)'!G$30</f>
        <v>3.4888162558084586E-2</v>
      </c>
    </row>
    <row r="19" spans="2:11" ht="15" customHeight="1">
      <c r="B19" s="75" t="str">
        <f>'Nacionalidad-Zona (datos)'!B19</f>
        <v>Italia</v>
      </c>
      <c r="C19" s="146">
        <f>'Nacionalidad-Zona (datos)'!C19/'Nacionalidad-Zona (datos)'!C$30</f>
        <v>2.5330483906203009E-2</v>
      </c>
      <c r="D19" s="147">
        <f>'Nacionalidad-Zona (datos)'!D19/'Nacionalidad-Zona (datos)'!D$30</f>
        <v>2.3431736132287988E-2</v>
      </c>
      <c r="E19" s="147">
        <f>'Nacionalidad-Zona (datos)'!E19/'Nacionalidad-Zona (datos)'!E$30</f>
        <v>8.4243388685754546E-3</v>
      </c>
      <c r="F19" s="147">
        <f>'Nacionalidad-Zona (datos)'!F19/'Nacionalidad-Zona (datos)'!F$30</f>
        <v>3.1441485302137848E-2</v>
      </c>
      <c r="G19" s="147">
        <f>'Nacionalidad-Zona (datos)'!G19/'Nacionalidad-Zona (datos)'!G$30</f>
        <v>3.3150547373395289E-2</v>
      </c>
    </row>
    <row r="20" spans="2:11" ht="15" customHeight="1">
      <c r="B20" s="75" t="str">
        <f>'Nacionalidad-Zona (datos)'!B20</f>
        <v>Rusia</v>
      </c>
      <c r="C20" s="146">
        <f>'Nacionalidad-Zona (datos)'!C20/'Nacionalidad-Zona (datos)'!C$30</f>
        <v>2.0686933680703842E-2</v>
      </c>
      <c r="D20" s="147">
        <f>'Nacionalidad-Zona (datos)'!D20/'Nacionalidad-Zona (datos)'!D$30</f>
        <v>4.3774653983493514E-3</v>
      </c>
      <c r="E20" s="147">
        <f>'Nacionalidad-Zona (datos)'!E20/'Nacionalidad-Zona (datos)'!E$30</f>
        <v>5.8470297170021418E-3</v>
      </c>
      <c r="F20" s="147">
        <f>'Nacionalidad-Zona (datos)'!F20/'Nacionalidad-Zona (datos)'!F$30</f>
        <v>3.151544805579555E-2</v>
      </c>
      <c r="G20" s="147">
        <f>'Nacionalidad-Zona (datos)'!G20/'Nacionalidad-Zona (datos)'!G$30</f>
        <v>1.8734740489879498E-2</v>
      </c>
    </row>
    <row r="21" spans="2:11" ht="15" customHeight="1">
      <c r="B21" s="75" t="str">
        <f>'Nacionalidad-Zona (datos)'!B21</f>
        <v>Países del Este</v>
      </c>
      <c r="C21" s="146">
        <f>'Nacionalidad-Zona (datos)'!C21/'Nacionalidad-Zona (datos)'!C$30</f>
        <v>1.7352107256825674E-2</v>
      </c>
      <c r="D21" s="147">
        <f>'Nacionalidad-Zona (datos)'!D21/'Nacionalidad-Zona (datos)'!D$30</f>
        <v>7.7318827036013263E-3</v>
      </c>
      <c r="E21" s="147">
        <f>'Nacionalidad-Zona (datos)'!E21/'Nacionalidad-Zona (datos)'!E$30</f>
        <v>6.4685803136502228E-3</v>
      </c>
      <c r="F21" s="147">
        <f>'Nacionalidad-Zona (datos)'!F21/'Nacionalidad-Zona (datos)'!F$30</f>
        <v>2.8043262521447166E-2</v>
      </c>
      <c r="G21" s="147">
        <f>'Nacionalidad-Zona (datos)'!G21/'Nacionalidad-Zona (datos)'!G$30</f>
        <v>1.2537410411908324E-2</v>
      </c>
    </row>
    <row r="22" spans="2:11" ht="15" customHeight="1">
      <c r="B22" s="75" t="str">
        <f>'Nacionalidad-Zona (datos)'!B22</f>
        <v>Irlanda</v>
      </c>
      <c r="C22" s="146">
        <f>'Nacionalidad-Zona (datos)'!C22/'Nacionalidad-Zona (datos)'!C$30</f>
        <v>1.4535613106823964E-2</v>
      </c>
      <c r="D22" s="147">
        <f>'Nacionalidad-Zona (datos)'!D22/'Nacionalidad-Zona (datos)'!D$30</f>
        <v>2.8035452551226181E-3</v>
      </c>
      <c r="E22" s="147">
        <f>'Nacionalidad-Zona (datos)'!E22/'Nacionalidad-Zona (datos)'!E$30</f>
        <v>2.3424561574000966E-3</v>
      </c>
      <c r="F22" s="147">
        <f>'Nacionalidad-Zona (datos)'!F22/'Nacionalidad-Zona (datos)'!F$30</f>
        <v>1.3419769512552943E-2</v>
      </c>
      <c r="G22" s="147">
        <f>'Nacionalidad-Zona (datos)'!G22/'Nacionalidad-Zona (datos)'!G$30</f>
        <v>2.818283846577932E-2</v>
      </c>
    </row>
    <row r="23" spans="2:11" ht="15" customHeight="1">
      <c r="B23" s="75" t="str">
        <f>'Nacionalidad-Zona (datos)'!B23</f>
        <v>Suiza</v>
      </c>
      <c r="C23" s="146">
        <f>'Nacionalidad-Zona (datos)'!C23/'Nacionalidad-Zona (datos)'!C$30</f>
        <v>7.4580162447478657E-3</v>
      </c>
      <c r="D23" s="147">
        <f>'Nacionalidad-Zona (datos)'!D23/'Nacionalidad-Zona (datos)'!D$30</f>
        <v>3.5511573231553164E-3</v>
      </c>
      <c r="E23" s="147">
        <f>'Nacionalidad-Zona (datos)'!E23/'Nacionalidad-Zona (datos)'!E$30</f>
        <v>3.9844025218352544E-3</v>
      </c>
      <c r="F23" s="147">
        <f>'Nacionalidad-Zona (datos)'!F23/'Nacionalidad-Zona (datos)'!F$30</f>
        <v>9.7858412531728802E-3</v>
      </c>
      <c r="G23" s="147">
        <f>'Nacionalidad-Zona (datos)'!G23/'Nacionalidad-Zona (datos)'!G$30</f>
        <v>7.778412223359849E-3</v>
      </c>
    </row>
    <row r="24" spans="2:11" ht="15" customHeight="1">
      <c r="B24" s="75" t="str">
        <f>'Nacionalidad-Zona (datos)'!B24</f>
        <v>Austria</v>
      </c>
      <c r="C24" s="146">
        <f>'Nacionalidad-Zona (datos)'!C24/'Nacionalidad-Zona (datos)'!C$30</f>
        <v>6.6261929030489762E-3</v>
      </c>
      <c r="D24" s="147">
        <f>'Nacionalidad-Zona (datos)'!D24/'Nacionalidad-Zona (datos)'!D$30</f>
        <v>2.5084352282676056E-3</v>
      </c>
      <c r="E24" s="147">
        <f>'Nacionalidad-Zona (datos)'!E24/'Nacionalidad-Zona (datos)'!E$30</f>
        <v>6.3106619210165082E-3</v>
      </c>
      <c r="F24" s="147">
        <f>'Nacionalidad-Zona (datos)'!F24/'Nacionalidad-Zona (datos)'!F$30</f>
        <v>7.8254218924874164E-3</v>
      </c>
      <c r="G24" s="147">
        <f>'Nacionalidad-Zona (datos)'!G24/'Nacionalidad-Zona (datos)'!G$30</f>
        <v>7.270418209025754E-3</v>
      </c>
    </row>
    <row r="25" spans="2:11" ht="15" customHeight="1">
      <c r="B25" s="75" t="str">
        <f>'Nacionalidad-Zona (datos)'!B25</f>
        <v>Resto de Europa</v>
      </c>
      <c r="C25" s="146">
        <f>'Nacionalidad-Zona (datos)'!C25/'Nacionalidad-Zona (datos)'!C$30</f>
        <v>2.0955516138995333E-2</v>
      </c>
      <c r="D25" s="147">
        <f>'Nacionalidad-Zona (datos)'!D25/'Nacionalidad-Zona (datos)'!D$30</f>
        <v>1.3496365228169235E-2</v>
      </c>
      <c r="E25" s="147">
        <f>'Nacionalidad-Zona (datos)'!E25/'Nacionalidad-Zona (datos)'!E$30</f>
        <v>1.6006446309771098E-2</v>
      </c>
      <c r="F25" s="147">
        <f>'Nacionalidad-Zona (datos)'!F25/'Nacionalidad-Zona (datos)'!F$30</f>
        <v>2.3685149498231802E-2</v>
      </c>
      <c r="G25" s="147">
        <f>'Nacionalidad-Zona (datos)'!G25/'Nacionalidad-Zona (datos)'!G$30</f>
        <v>1.5799007639599905E-2</v>
      </c>
    </row>
    <row r="26" spans="2:11" ht="15" customHeight="1">
      <c r="B26" s="75" t="str">
        <f>'Nacionalidad-Zona (datos)'!B26</f>
        <v>Usa</v>
      </c>
      <c r="C26" s="146">
        <f>'Nacionalidad-Zona (datos)'!C26/'Nacionalidad-Zona (datos)'!C$30</f>
        <v>2.7084237541627385E-3</v>
      </c>
      <c r="D26" s="147">
        <f>'Nacionalidad-Zona (datos)'!D26/'Nacionalidad-Zona (datos)'!D$30</f>
        <v>5.7251345209872418E-3</v>
      </c>
      <c r="E26" s="147">
        <f>'Nacionalidad-Zona (datos)'!E26/'Nacionalidad-Zona (datos)'!E$30</f>
        <v>2.2108574968720011E-3</v>
      </c>
      <c r="F26" s="147">
        <f>'Nacionalidad-Zona (datos)'!F26/'Nacionalidad-Zona (datos)'!F$30</f>
        <v>2.2530192652653841E-3</v>
      </c>
      <c r="G26" s="147">
        <f>'Nacionalidad-Zona (datos)'!G26/'Nacionalidad-Zona (datos)'!G$30</f>
        <v>1.8212963692210758E-3</v>
      </c>
    </row>
    <row r="27" spans="2:11" ht="15" customHeight="1">
      <c r="B27" s="75" t="str">
        <f>'Nacionalidad-Zona (datos)'!B27</f>
        <v>Resto de América</v>
      </c>
      <c r="C27" s="146">
        <f>'Nacionalidad-Zona (datos)'!C27/'Nacionalidad-Zona (datos)'!C$30</f>
        <v>3.6677296003365537E-3</v>
      </c>
      <c r="D27" s="147">
        <f>'Nacionalidad-Zona (datos)'!D27/'Nacionalidad-Zona (datos)'!D$30</f>
        <v>1.9388728764374318E-2</v>
      </c>
      <c r="E27" s="147">
        <f>'Nacionalidad-Zona (datos)'!E27/'Nacionalidad-Zona (datos)'!E$30</f>
        <v>6.276243809801468E-3</v>
      </c>
      <c r="F27" s="147">
        <f>'Nacionalidad-Zona (datos)'!F27/'Nacionalidad-Zona (datos)'!F$30</f>
        <v>1.671883343669154E-3</v>
      </c>
      <c r="G27" s="147">
        <f>'Nacionalidad-Zona (datos)'!G27/'Nacionalidad-Zona (datos)'!G$30</f>
        <v>2.7270221312120971E-3</v>
      </c>
    </row>
    <row r="28" spans="2:11" ht="15" customHeight="1">
      <c r="B28" s="75" t="str">
        <f>'Nacionalidad-Zona (datos)'!B28</f>
        <v>Resto del Mundo</v>
      </c>
      <c r="C28" s="146">
        <f>'Nacionalidad-Zona (datos)'!C28/'Nacionalidad-Zona (datos)'!C$30</f>
        <v>1.1890061406004541E-2</v>
      </c>
      <c r="D28" s="147">
        <f>'Nacionalidad-Zona (datos)'!D28/'Nacionalidad-Zona (datos)'!D$30</f>
        <v>2.8881434628210551E-2</v>
      </c>
      <c r="E28" s="147">
        <f>'Nacionalidad-Zona (datos)'!E28/'Nacionalidad-Zona (datos)'!E$30</f>
        <v>5.9988743253037904E-3</v>
      </c>
      <c r="F28" s="147">
        <f>'Nacionalidad-Zona (datos)'!F28/'Nacionalidad-Zona (datos)'!F$30</f>
        <v>6.5363567573103239E-3</v>
      </c>
      <c r="G28" s="147">
        <f>'Nacionalidad-Zona (datos)'!G28/'Nacionalidad-Zona (datos)'!G$30</f>
        <v>1.3579979522721903E-2</v>
      </c>
    </row>
    <row r="29" spans="2:11" ht="15" customHeight="1">
      <c r="B29" s="92" t="s">
        <v>140</v>
      </c>
      <c r="C29" s="148">
        <f>'Nacionalidad-Zona (datos)'!C29/'Nacionalidad-Zona (datos)'!C$30</f>
        <v>0.73141812117443838</v>
      </c>
      <c r="D29" s="148">
        <f>'Nacionalidad-Zona (datos)'!D29/'Nacionalidad-Zona (datos)'!D$30</f>
        <v>0.2069409878316299</v>
      </c>
      <c r="E29" s="148">
        <f>'Nacionalidad-Zona (datos)'!E29/'Nacionalidad-Zona (datos)'!E$30</f>
        <v>0.42865328004599879</v>
      </c>
      <c r="F29" s="148">
        <f>'Nacionalidad-Zona (datos)'!F29/'Nacionalidad-Zona (datos)'!F$30</f>
        <v>0.80782363378195943</v>
      </c>
      <c r="G29" s="148">
        <f>'Nacionalidad-Zona (datos)'!G29/'Nacionalidad-Zona (datos)'!G$30</f>
        <v>0.86262995195715519</v>
      </c>
    </row>
    <row r="30" spans="2:11" ht="15" customHeight="1">
      <c r="B30" s="143" t="s">
        <v>96</v>
      </c>
      <c r="C30" s="149">
        <f>'Nacionalidad-Zona (datos)'!C30/'Nacionalidad-Zona (datos)'!C$30</f>
        <v>1</v>
      </c>
      <c r="D30" s="149">
        <f>'Nacionalidad-Zona (datos)'!D30/'Nacionalidad-Zona (datos)'!D$30</f>
        <v>1</v>
      </c>
      <c r="E30" s="149">
        <f>'Nacionalidad-Zona (datos)'!E30/'Nacionalidad-Zona (datos)'!E$30</f>
        <v>1</v>
      </c>
      <c r="F30" s="149">
        <f>'Nacionalidad-Zona (datos)'!F30/'Nacionalidad-Zona (datos)'!F$30</f>
        <v>1</v>
      </c>
      <c r="G30" s="149">
        <f>'Nacionalidad-Zona (datos)'!G30/'Nacionalidad-Zona (datos)'!G$30</f>
        <v>1</v>
      </c>
      <c r="H30" s="145"/>
      <c r="I30" s="145"/>
      <c r="J30" s="145"/>
      <c r="K30" s="145"/>
    </row>
    <row r="31" spans="2:11" ht="15" customHeight="1">
      <c r="B31" s="63" t="s">
        <v>74</v>
      </c>
      <c r="C31" s="103"/>
      <c r="D31" s="103"/>
      <c r="E31" s="103"/>
      <c r="F31" s="103"/>
      <c r="G31" s="103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89" t="s">
        <v>143</v>
      </c>
      <c r="C5" s="89"/>
      <c r="D5" s="89"/>
      <c r="E5" s="89"/>
      <c r="F5" s="89"/>
      <c r="G5" s="89"/>
      <c r="I5" s="89" t="s">
        <v>143</v>
      </c>
      <c r="J5" s="89"/>
      <c r="K5" s="89"/>
      <c r="L5" s="89"/>
      <c r="M5" s="89"/>
      <c r="N5" s="89"/>
    </row>
    <row r="6" spans="2:14" ht="30" customHeight="1">
      <c r="B6" s="151"/>
      <c r="C6" s="47" t="str">
        <f>actualizaciones!$A$4</f>
        <v>I semestre 2010</v>
      </c>
      <c r="D6" s="48" t="s">
        <v>144</v>
      </c>
      <c r="E6" s="47" t="str">
        <f>actualizaciones!$B$4</f>
        <v>I semestre 2011</v>
      </c>
      <c r="F6" s="48" t="s">
        <v>144</v>
      </c>
      <c r="G6" s="152" t="s">
        <v>50</v>
      </c>
      <c r="I6" s="151"/>
      <c r="J6" s="47" t="str">
        <f>actualizaciones!$A$5</f>
        <v>II semestre 2010</v>
      </c>
      <c r="K6" s="48" t="s">
        <v>144</v>
      </c>
      <c r="L6" s="47" t="str">
        <f>actualizaciones!$B$5</f>
        <v>II semestre 2011</v>
      </c>
      <c r="M6" s="48" t="s">
        <v>144</v>
      </c>
      <c r="N6" s="152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53" t="s">
        <v>146</v>
      </c>
      <c r="C8" s="53">
        <v>178697</v>
      </c>
      <c r="D8" s="54">
        <f>C8/$C$8</f>
        <v>1</v>
      </c>
      <c r="E8" s="53">
        <v>174438</v>
      </c>
      <c r="F8" s="54">
        <f>E8/E$8</f>
        <v>1</v>
      </c>
      <c r="G8" s="54">
        <f>(E8-C8)/C8</f>
        <v>-2.3833640184222456E-2</v>
      </c>
      <c r="I8" s="153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54" t="s">
        <v>147</v>
      </c>
      <c r="C9" s="59">
        <v>86541</v>
      </c>
      <c r="D9" s="60">
        <f>C9/$C$8</f>
        <v>0.48428904794148753</v>
      </c>
      <c r="E9" s="59">
        <v>86171</v>
      </c>
      <c r="F9" s="60">
        <f>E9/E$8</f>
        <v>0.49399213474128345</v>
      </c>
      <c r="G9" s="61">
        <f>(E9-C9)/C9</f>
        <v>-4.2754301429380297E-3</v>
      </c>
      <c r="I9" s="154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55" t="s">
        <v>148</v>
      </c>
      <c r="C10" s="59">
        <v>92156</v>
      </c>
      <c r="D10" s="60">
        <f>C10/$C$8</f>
        <v>0.51571095205851247</v>
      </c>
      <c r="E10" s="59">
        <v>88267</v>
      </c>
      <c r="F10" s="60">
        <f>E10/E$8</f>
        <v>0.50600786525871655</v>
      </c>
      <c r="G10" s="61">
        <f>(E10-C10)/C10</f>
        <v>-4.2200182299578975E-2</v>
      </c>
      <c r="I10" s="155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53" t="s">
        <v>146</v>
      </c>
      <c r="C12" s="53">
        <v>2504</v>
      </c>
      <c r="D12" s="54">
        <f>C12/$C$12</f>
        <v>1</v>
      </c>
      <c r="E12" s="53">
        <v>1947</v>
      </c>
      <c r="F12" s="54">
        <f>E12/$E$12</f>
        <v>1</v>
      </c>
      <c r="G12" s="54">
        <f>(E12-C12)/C12</f>
        <v>-0.222444089456869</v>
      </c>
      <c r="I12" s="153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54" t="s">
        <v>147</v>
      </c>
      <c r="C13" s="59">
        <v>2504</v>
      </c>
      <c r="D13" s="60">
        <f>C13/$C$12</f>
        <v>1</v>
      </c>
      <c r="E13" s="59">
        <v>1947</v>
      </c>
      <c r="F13" s="60">
        <f>E13/$E$13</f>
        <v>1</v>
      </c>
      <c r="G13" s="61">
        <f>(E13-C13)/C13</f>
        <v>-0.222444089456869</v>
      </c>
      <c r="I13" s="154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55" t="s">
        <v>148</v>
      </c>
      <c r="C14" s="156" t="s">
        <v>86</v>
      </c>
      <c r="D14" s="80" t="s">
        <v>86</v>
      </c>
      <c r="E14" s="156" t="s">
        <v>86</v>
      </c>
      <c r="F14" s="80" t="s">
        <v>86</v>
      </c>
      <c r="G14" s="157" t="s">
        <v>86</v>
      </c>
      <c r="I14" s="155" t="s">
        <v>148</v>
      </c>
      <c r="J14" s="156" t="s">
        <v>86</v>
      </c>
      <c r="K14" s="80" t="s">
        <v>86</v>
      </c>
      <c r="L14" s="156" t="s">
        <v>86</v>
      </c>
      <c r="M14" s="80" t="s">
        <v>86</v>
      </c>
      <c r="N14" s="157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53" t="s">
        <v>146</v>
      </c>
      <c r="C16" s="53">
        <v>1713</v>
      </c>
      <c r="D16" s="54">
        <f>C16/$C$16</f>
        <v>1</v>
      </c>
      <c r="E16" s="53">
        <v>1288</v>
      </c>
      <c r="F16" s="54">
        <f>E16/$E$16</f>
        <v>1</v>
      </c>
      <c r="G16" s="54">
        <f>(E16-C16)/C16</f>
        <v>-0.24810274372446001</v>
      </c>
      <c r="I16" s="153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54" t="s">
        <v>147</v>
      </c>
      <c r="C17" s="59">
        <v>514</v>
      </c>
      <c r="D17" s="60">
        <f>C17/$C$16</f>
        <v>0.30005837711617045</v>
      </c>
      <c r="E17" s="59">
        <v>377</v>
      </c>
      <c r="F17" s="60">
        <f>E17/$E$16</f>
        <v>0.29270186335403725</v>
      </c>
      <c r="G17" s="61">
        <f>(E17-C17)/C17</f>
        <v>-0.26653696498054474</v>
      </c>
      <c r="I17" s="154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55" t="s">
        <v>148</v>
      </c>
      <c r="C18" s="59">
        <v>1199</v>
      </c>
      <c r="D18" s="60">
        <f>C18/$C$16</f>
        <v>0.69994162288382955</v>
      </c>
      <c r="E18" s="59">
        <v>911</v>
      </c>
      <c r="F18" s="60">
        <f>E18/$E$16</f>
        <v>0.70729813664596275</v>
      </c>
      <c r="G18" s="61">
        <f>(E18-C18)/C18</f>
        <v>-0.24020016680567138</v>
      </c>
      <c r="I18" s="155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53" t="s">
        <v>146</v>
      </c>
      <c r="C20" s="53">
        <v>30806</v>
      </c>
      <c r="D20" s="54">
        <f>C20/$C$20</f>
        <v>1</v>
      </c>
      <c r="E20" s="53">
        <v>29284</v>
      </c>
      <c r="F20" s="54">
        <f>E20/$E$20</f>
        <v>1</v>
      </c>
      <c r="G20" s="54">
        <f>(E20-C20)/C20</f>
        <v>-4.9405959877945854E-2</v>
      </c>
      <c r="I20" s="153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54" t="s">
        <v>147</v>
      </c>
      <c r="C21" s="59">
        <v>18641</v>
      </c>
      <c r="D21" s="60">
        <f>C21/$C$20</f>
        <v>0.6051093942738428</v>
      </c>
      <c r="E21" s="59">
        <v>18797</v>
      </c>
      <c r="F21" s="60">
        <f>E21/$E$20</f>
        <v>0.64188635432317986</v>
      </c>
      <c r="G21" s="61">
        <f>(E21-C21)/C21</f>
        <v>8.3686497505498624E-3</v>
      </c>
      <c r="I21" s="154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55" t="s">
        <v>148</v>
      </c>
      <c r="C22" s="59">
        <v>12165</v>
      </c>
      <c r="D22" s="60">
        <f>C22/$C$20</f>
        <v>0.39489060572615725</v>
      </c>
      <c r="E22" s="59">
        <v>10487</v>
      </c>
      <c r="F22" s="60">
        <f>E22/$E$20</f>
        <v>0.35811364567682008</v>
      </c>
      <c r="G22" s="61">
        <f>(E22-C22)/C22</f>
        <v>-0.13793670365803534</v>
      </c>
      <c r="I22" s="155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58" t="s">
        <v>57</v>
      </c>
      <c r="C23" s="159"/>
      <c r="D23" s="160"/>
      <c r="E23" s="159"/>
      <c r="F23" s="160"/>
      <c r="G23" s="161"/>
      <c r="I23" s="158" t="s">
        <v>57</v>
      </c>
      <c r="J23" s="159"/>
      <c r="K23" s="160"/>
      <c r="L23" s="159"/>
      <c r="M23" s="160"/>
      <c r="N23" s="161"/>
    </row>
    <row r="24" spans="2:14" ht="15" customHeight="1">
      <c r="B24" s="153" t="s">
        <v>146</v>
      </c>
      <c r="C24" s="53">
        <v>27225</v>
      </c>
      <c r="D24" s="54">
        <f>C24/$C$24</f>
        <v>1</v>
      </c>
      <c r="E24" s="53">
        <v>25438</v>
      </c>
      <c r="F24" s="54">
        <f>E24/$E$24</f>
        <v>1</v>
      </c>
      <c r="G24" s="54">
        <f>(E24-C24)/C24</f>
        <v>-6.5638200183654724E-2</v>
      </c>
      <c r="I24" s="153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54" t="s">
        <v>147</v>
      </c>
      <c r="C25" s="59">
        <v>16442</v>
      </c>
      <c r="D25" s="60">
        <f>C25/$C$24</f>
        <v>0.60393021120293844</v>
      </c>
      <c r="E25" s="59">
        <v>16374</v>
      </c>
      <c r="F25" s="60">
        <f>E25/$E$24</f>
        <v>0.64368267945593205</v>
      </c>
      <c r="G25" s="61">
        <f>(E25-C25)/C25</f>
        <v>-4.1357499087702225E-3</v>
      </c>
      <c r="I25" s="154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55" t="s">
        <v>148</v>
      </c>
      <c r="C26" s="59">
        <v>10783</v>
      </c>
      <c r="D26" s="60">
        <f>C26/$C$24</f>
        <v>0.39606978879706151</v>
      </c>
      <c r="E26" s="59">
        <v>9064</v>
      </c>
      <c r="F26" s="60">
        <f>E26/$E$24</f>
        <v>0.35631732054406795</v>
      </c>
      <c r="G26" s="61">
        <f>(E26-C26)/C26</f>
        <v>-0.15941760178058054</v>
      </c>
      <c r="I26" s="155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53" t="s">
        <v>146</v>
      </c>
      <c r="C28" s="53">
        <v>143674</v>
      </c>
      <c r="D28" s="54">
        <f>C28/$C$28</f>
        <v>1</v>
      </c>
      <c r="E28" s="53">
        <v>141919</v>
      </c>
      <c r="F28" s="54">
        <f>E28/$E$28</f>
        <v>1</v>
      </c>
      <c r="G28" s="54">
        <f>(E28-C28)/C28</f>
        <v>-1.2215153750852624E-2</v>
      </c>
      <c r="I28" s="153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54" t="s">
        <v>147</v>
      </c>
      <c r="C29" s="59">
        <v>64882</v>
      </c>
      <c r="D29" s="60">
        <f>C29/$C$28</f>
        <v>0.45159179809847294</v>
      </c>
      <c r="E29" s="59">
        <v>65050</v>
      </c>
      <c r="F29" s="60">
        <f>E29/$E$28</f>
        <v>0.45836005045131378</v>
      </c>
      <c r="G29" s="61">
        <f>(E29-C29)/C29</f>
        <v>2.589315989026232E-3</v>
      </c>
      <c r="I29" s="154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55" t="s">
        <v>148</v>
      </c>
      <c r="C30" s="59">
        <v>78792</v>
      </c>
      <c r="D30" s="60">
        <f>C30/$C$28</f>
        <v>0.54840820190152706</v>
      </c>
      <c r="E30" s="59">
        <v>76869</v>
      </c>
      <c r="F30" s="60">
        <f>E30/$E$28</f>
        <v>0.54163994954868622</v>
      </c>
      <c r="G30" s="61">
        <f>(E30-C30)/C30</f>
        <v>-2.4406031069144074E-2</v>
      </c>
      <c r="I30" s="155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58" t="s">
        <v>55</v>
      </c>
      <c r="C31" s="159"/>
      <c r="D31" s="160"/>
      <c r="E31" s="159"/>
      <c r="F31" s="160"/>
      <c r="G31" s="161"/>
      <c r="I31" s="158" t="s">
        <v>55</v>
      </c>
      <c r="J31" s="159"/>
      <c r="K31" s="160"/>
      <c r="L31" s="159"/>
      <c r="M31" s="160"/>
      <c r="N31" s="161"/>
    </row>
    <row r="32" spans="2:14" ht="15" customHeight="1">
      <c r="B32" s="153" t="s">
        <v>146</v>
      </c>
      <c r="C32" s="53">
        <v>63430</v>
      </c>
      <c r="D32" s="54">
        <f>C32/$C$32</f>
        <v>1</v>
      </c>
      <c r="E32" s="53">
        <v>62811</v>
      </c>
      <c r="F32" s="54">
        <f>E32/$E$32</f>
        <v>1</v>
      </c>
      <c r="G32" s="54">
        <f>(E32-C32)/C32</f>
        <v>-9.7587892164590889E-3</v>
      </c>
      <c r="I32" s="153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54" t="s">
        <v>147</v>
      </c>
      <c r="C33" s="59">
        <v>32855</v>
      </c>
      <c r="D33" s="60">
        <f>C33/$C$32</f>
        <v>0.51797256818540127</v>
      </c>
      <c r="E33" s="59">
        <v>32955</v>
      </c>
      <c r="F33" s="60">
        <f>E33/$E$32</f>
        <v>0.52466924583273633</v>
      </c>
      <c r="G33" s="61">
        <f>(E33-C33)/C33</f>
        <v>3.0436767615279257E-3</v>
      </c>
      <c r="I33" s="154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55" t="s">
        <v>148</v>
      </c>
      <c r="C34" s="162">
        <v>30575</v>
      </c>
      <c r="D34" s="163">
        <f>C34/$C$32</f>
        <v>0.48202743181459878</v>
      </c>
      <c r="E34" s="162">
        <v>29856</v>
      </c>
      <c r="F34" s="163">
        <f>E34/$E$32</f>
        <v>0.47533075416726367</v>
      </c>
      <c r="G34" s="61">
        <f>(E34-C34)/C34</f>
        <v>-2.3515944399018805E-2</v>
      </c>
      <c r="I34" s="155" t="s">
        <v>148</v>
      </c>
      <c r="J34" s="162">
        <v>29925</v>
      </c>
      <c r="K34" s="163">
        <f>J34/$J$32</f>
        <v>0.47666454284804077</v>
      </c>
      <c r="L34" s="162">
        <v>28336</v>
      </c>
      <c r="M34" s="163">
        <f>L34/$L$32</f>
        <v>0.45818511092426106</v>
      </c>
      <c r="N34" s="61">
        <f>(L34-J34)/J34</f>
        <v>-5.3099415204678362E-2</v>
      </c>
    </row>
    <row r="35" spans="2:14" ht="15" customHeight="1">
      <c r="B35" s="158" t="s">
        <v>56</v>
      </c>
      <c r="C35" s="159"/>
      <c r="D35" s="160"/>
      <c r="E35" s="159"/>
      <c r="F35" s="160"/>
      <c r="G35" s="161"/>
      <c r="I35" s="158" t="s">
        <v>56</v>
      </c>
      <c r="J35" s="159"/>
      <c r="K35" s="160"/>
      <c r="L35" s="159"/>
      <c r="M35" s="160"/>
      <c r="N35" s="161"/>
    </row>
    <row r="36" spans="2:14" ht="15" customHeight="1">
      <c r="B36" s="153" t="s">
        <v>146</v>
      </c>
      <c r="C36" s="53">
        <v>53697</v>
      </c>
      <c r="D36" s="54">
        <f>C36/$C$36</f>
        <v>1</v>
      </c>
      <c r="E36" s="53">
        <v>52852</v>
      </c>
      <c r="F36" s="54">
        <f>E36/$E$36</f>
        <v>1</v>
      </c>
      <c r="G36" s="54">
        <f>(E36-C36)/C36</f>
        <v>-1.5736447101327822E-2</v>
      </c>
      <c r="I36" s="153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54" t="s">
        <v>147</v>
      </c>
      <c r="C37" s="59">
        <v>20363</v>
      </c>
      <c r="D37" s="60">
        <f>C37/$C$36</f>
        <v>0.37922044062051885</v>
      </c>
      <c r="E37" s="59">
        <v>20496</v>
      </c>
      <c r="F37" s="60">
        <f>E37/$E$36</f>
        <v>0.38779989404374482</v>
      </c>
      <c r="G37" s="61">
        <f>(E37-C37)/C37</f>
        <v>6.5314541079408732E-3</v>
      </c>
      <c r="I37" s="154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55" t="s">
        <v>148</v>
      </c>
      <c r="C38" s="162">
        <v>33334</v>
      </c>
      <c r="D38" s="163">
        <f>C38/$C$36</f>
        <v>0.62077955937948115</v>
      </c>
      <c r="E38" s="162">
        <v>32356</v>
      </c>
      <c r="F38" s="163">
        <f>E38/$E$36</f>
        <v>0.61220010595625518</v>
      </c>
      <c r="G38" s="61">
        <f>(E38-C38)/C38</f>
        <v>-2.9339413211735766E-2</v>
      </c>
      <c r="I38" s="155" t="s">
        <v>148</v>
      </c>
      <c r="J38" s="162">
        <v>32712</v>
      </c>
      <c r="K38" s="163">
        <f>J38/$J$36</f>
        <v>0.61669557348616244</v>
      </c>
      <c r="L38" s="162">
        <v>30859</v>
      </c>
      <c r="M38" s="163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1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/>
  </sheetPr>
  <dimension ref="B1:P75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51"/>
      <c r="C6" s="47" t="str">
        <f>actualizaciones!$A$4</f>
        <v>I semestre 2010</v>
      </c>
      <c r="D6" s="48" t="s">
        <v>49</v>
      </c>
      <c r="E6" s="47" t="str">
        <f>actualizaciones!$B$4</f>
        <v>I semestre 2011</v>
      </c>
      <c r="F6" s="48" t="s">
        <v>49</v>
      </c>
      <c r="G6" s="152" t="s">
        <v>50</v>
      </c>
      <c r="I6" s="151"/>
      <c r="J6" s="47" t="str">
        <f>actualizaciones!$A$5</f>
        <v>II semestre 2010</v>
      </c>
      <c r="K6" s="48" t="s">
        <v>49</v>
      </c>
      <c r="L6" s="47" t="str">
        <f>actualizaciones!$B$5</f>
        <v>II semestre 2011</v>
      </c>
      <c r="M6" s="48" t="s">
        <v>49</v>
      </c>
      <c r="N6" s="152" t="s">
        <v>50</v>
      </c>
    </row>
    <row r="7" spans="2:16" ht="15" customHeight="1">
      <c r="B7" s="52" t="s">
        <v>156</v>
      </c>
      <c r="C7" s="53">
        <v>63430</v>
      </c>
      <c r="D7" s="54">
        <f t="shared" ref="D7:D13" si="0">C7/$C$7</f>
        <v>1</v>
      </c>
      <c r="E7" s="53">
        <v>62811</v>
      </c>
      <c r="F7" s="54">
        <f t="shared" ref="F7:F13" si="1">E7/$E$7</f>
        <v>1</v>
      </c>
      <c r="G7" s="54">
        <f t="shared" ref="G7:G13" si="2">(E7-C7)/C7</f>
        <v>-9.7587892164590889E-3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58" t="s">
        <v>157</v>
      </c>
      <c r="C8" s="159">
        <v>32855</v>
      </c>
      <c r="D8" s="74">
        <f t="shared" si="0"/>
        <v>0.51797256818540127</v>
      </c>
      <c r="E8" s="159">
        <v>32955</v>
      </c>
      <c r="F8" s="74">
        <f t="shared" si="1"/>
        <v>0.52466924583273633</v>
      </c>
      <c r="G8" s="74">
        <f t="shared" si="2"/>
        <v>3.0436767615279257E-3</v>
      </c>
      <c r="I8" s="158" t="s">
        <v>157</v>
      </c>
      <c r="J8" s="159">
        <v>32855</v>
      </c>
      <c r="K8" s="74">
        <f t="shared" si="3"/>
        <v>0.52333545715195917</v>
      </c>
      <c r="L8" s="159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7.20163960271165E-2</v>
      </c>
      <c r="E9" s="59">
        <v>4568</v>
      </c>
      <c r="F9" s="60">
        <f t="shared" si="1"/>
        <v>7.2726114852493987E-2</v>
      </c>
      <c r="G9" s="61">
        <f t="shared" si="2"/>
        <v>0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0.34209364653949237</v>
      </c>
      <c r="E10" s="59">
        <v>21699</v>
      </c>
      <c r="F10" s="60">
        <f t="shared" si="1"/>
        <v>0.34546496632755408</v>
      </c>
      <c r="G10" s="61">
        <f t="shared" si="2"/>
        <v>0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9.6452782594986602E-2</v>
      </c>
      <c r="E11" s="59">
        <v>6118</v>
      </c>
      <c r="F11" s="60">
        <f t="shared" si="1"/>
        <v>9.7403321074334109E-2</v>
      </c>
      <c r="G11" s="61">
        <f t="shared" si="2"/>
        <v>0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470</v>
      </c>
      <c r="D12" s="60">
        <f t="shared" si="0"/>
        <v>7.4097430238057697E-3</v>
      </c>
      <c r="E12" s="59">
        <v>570</v>
      </c>
      <c r="F12" s="60">
        <f t="shared" si="1"/>
        <v>9.0748435783541102E-3</v>
      </c>
      <c r="G12" s="61">
        <f t="shared" si="2"/>
        <v>0.21276595744680851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58" t="s">
        <v>162</v>
      </c>
      <c r="C13" s="159">
        <v>30575</v>
      </c>
      <c r="D13" s="74">
        <f t="shared" si="0"/>
        <v>0.48202743181459878</v>
      </c>
      <c r="E13" s="159">
        <v>29856</v>
      </c>
      <c r="F13" s="74">
        <f t="shared" si="1"/>
        <v>0.47533075416726367</v>
      </c>
      <c r="G13" s="74">
        <f t="shared" si="2"/>
        <v>-2.3515944399018805E-2</v>
      </c>
      <c r="I13" s="158" t="s">
        <v>162</v>
      </c>
      <c r="J13" s="159">
        <v>29925</v>
      </c>
      <c r="K13" s="74">
        <f t="shared" si="3"/>
        <v>0.47666454284804077</v>
      </c>
      <c r="L13" s="159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51"/>
      <c r="C19" s="47" t="str">
        <f>actualizaciones!$A$4</f>
        <v>I semestre 2010</v>
      </c>
      <c r="D19" s="48" t="s">
        <v>49</v>
      </c>
      <c r="E19" s="47" t="str">
        <f>actualizaciones!$B$4</f>
        <v>I semestre 2011</v>
      </c>
      <c r="F19" s="48" t="s">
        <v>49</v>
      </c>
      <c r="G19" s="152" t="s">
        <v>50</v>
      </c>
      <c r="I19" s="151"/>
      <c r="J19" s="47" t="str">
        <f>actualizaciones!$A$5</f>
        <v>II semestre 2010</v>
      </c>
      <c r="K19" s="48" t="s">
        <v>49</v>
      </c>
      <c r="L19" s="47" t="str">
        <f>actualizaciones!$B$5</f>
        <v>II semestre 2011</v>
      </c>
      <c r="M19" s="48" t="s">
        <v>49</v>
      </c>
      <c r="N19" s="152" t="s">
        <v>50</v>
      </c>
    </row>
    <row r="20" spans="2:14" ht="15" customHeight="1">
      <c r="B20" s="52" t="s">
        <v>156</v>
      </c>
      <c r="C20" s="53">
        <v>53697</v>
      </c>
      <c r="D20" s="54">
        <f t="shared" ref="D20:D26" si="6">C20/$C$20</f>
        <v>1</v>
      </c>
      <c r="E20" s="53">
        <v>52852</v>
      </c>
      <c r="F20" s="54">
        <f t="shared" ref="F20:F26" si="7">E20/$E$20</f>
        <v>1</v>
      </c>
      <c r="G20" s="54">
        <f t="shared" ref="G20:G26" si="8">(E20-C20)/C20</f>
        <v>-1.5736447101327822E-2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58" t="s">
        <v>157</v>
      </c>
      <c r="C21" s="159">
        <v>20363</v>
      </c>
      <c r="D21" s="74">
        <f t="shared" si="6"/>
        <v>0.37922044062051885</v>
      </c>
      <c r="E21" s="159">
        <v>20496</v>
      </c>
      <c r="F21" s="74">
        <f t="shared" si="7"/>
        <v>0.38779989404374482</v>
      </c>
      <c r="G21" s="74">
        <f t="shared" si="8"/>
        <v>6.5314541079408732E-3</v>
      </c>
      <c r="I21" s="158" t="s">
        <v>157</v>
      </c>
      <c r="J21" s="159">
        <v>20332</v>
      </c>
      <c r="K21" s="74">
        <f t="shared" si="9"/>
        <v>0.38330442651383756</v>
      </c>
      <c r="L21" s="159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2483</v>
      </c>
      <c r="D22" s="60">
        <f t="shared" si="6"/>
        <v>4.6240944559286366E-2</v>
      </c>
      <c r="E22" s="59">
        <v>2481</v>
      </c>
      <c r="F22" s="60">
        <f t="shared" si="7"/>
        <v>4.694240520699311E-2</v>
      </c>
      <c r="G22" s="61">
        <f t="shared" si="8"/>
        <v>-8.0547724526782122E-4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10650</v>
      </c>
      <c r="D23" s="60">
        <f t="shared" si="6"/>
        <v>0.19833510251969383</v>
      </c>
      <c r="E23" s="59">
        <v>10816</v>
      </c>
      <c r="F23" s="60">
        <f t="shared" si="7"/>
        <v>0.20464693862105501</v>
      </c>
      <c r="G23" s="61">
        <f t="shared" si="8"/>
        <v>1.5586854460093896E-2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0.12445760470789802</v>
      </c>
      <c r="E24" s="59">
        <v>6683</v>
      </c>
      <c r="F24" s="60">
        <f t="shared" si="7"/>
        <v>0.12644743812911527</v>
      </c>
      <c r="G24" s="61">
        <f t="shared" si="8"/>
        <v>0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547</v>
      </c>
      <c r="D25" s="60">
        <f t="shared" si="6"/>
        <v>1.0186788833640614E-2</v>
      </c>
      <c r="E25" s="59">
        <v>516</v>
      </c>
      <c r="F25" s="60">
        <f t="shared" si="7"/>
        <v>9.7631120865813974E-3</v>
      </c>
      <c r="G25" s="61">
        <f>(E25-C25)/C25</f>
        <v>-5.6672760511882997E-2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58" t="s">
        <v>162</v>
      </c>
      <c r="C26" s="159">
        <v>33334</v>
      </c>
      <c r="D26" s="74">
        <f t="shared" si="6"/>
        <v>0.62077955937948115</v>
      </c>
      <c r="E26" s="159">
        <v>32356</v>
      </c>
      <c r="F26" s="74">
        <f t="shared" si="7"/>
        <v>0.61220010595625518</v>
      </c>
      <c r="G26" s="74">
        <f t="shared" si="8"/>
        <v>-2.9339413211735766E-2</v>
      </c>
      <c r="I26" s="158" t="s">
        <v>162</v>
      </c>
      <c r="J26" s="159">
        <v>32712</v>
      </c>
      <c r="K26" s="74">
        <f t="shared" si="9"/>
        <v>0.61669557348616244</v>
      </c>
      <c r="L26" s="159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51"/>
      <c r="C31" s="47" t="str">
        <f>actualizaciones!$A$4</f>
        <v>I semestre 2010</v>
      </c>
      <c r="D31" s="48" t="s">
        <v>49</v>
      </c>
      <c r="E31" s="47" t="str">
        <f>actualizaciones!$B$4</f>
        <v>I semestre 2011</v>
      </c>
      <c r="F31" s="48" t="s">
        <v>49</v>
      </c>
      <c r="G31" s="152" t="s">
        <v>50</v>
      </c>
      <c r="I31" s="151"/>
      <c r="J31" s="47" t="str">
        <f>actualizaciones!$A$5</f>
        <v>II semestre 2010</v>
      </c>
      <c r="K31" s="48" t="s">
        <v>49</v>
      </c>
      <c r="L31" s="47" t="str">
        <f>actualizaciones!$B$5</f>
        <v>II semestre 2011</v>
      </c>
      <c r="M31" s="48" t="s">
        <v>49</v>
      </c>
      <c r="N31" s="152" t="s">
        <v>50</v>
      </c>
    </row>
    <row r="32" spans="2:14" ht="15" customHeight="1">
      <c r="B32" s="52" t="s">
        <v>156</v>
      </c>
      <c r="C32" s="53">
        <v>27225</v>
      </c>
      <c r="D32" s="54">
        <f t="shared" ref="D32:D37" si="12">C32/$C$32</f>
        <v>1</v>
      </c>
      <c r="E32" s="53">
        <v>25438</v>
      </c>
      <c r="F32" s="54">
        <f t="shared" ref="F32:F37" si="13">E32/$E$32</f>
        <v>1</v>
      </c>
      <c r="G32" s="54">
        <f t="shared" ref="G32:G37" si="14">(E32-C32)/C32</f>
        <v>-6.5638200183654724E-2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58" t="s">
        <v>157</v>
      </c>
      <c r="C33" s="159">
        <v>16442</v>
      </c>
      <c r="D33" s="74">
        <f t="shared" si="12"/>
        <v>0.60393021120293844</v>
      </c>
      <c r="E33" s="159">
        <v>16374</v>
      </c>
      <c r="F33" s="74">
        <f t="shared" si="13"/>
        <v>0.64368267945593205</v>
      </c>
      <c r="G33" s="74">
        <f t="shared" si="14"/>
        <v>-4.1357499087702225E-3</v>
      </c>
      <c r="I33" s="158" t="s">
        <v>157</v>
      </c>
      <c r="J33" s="159">
        <v>16158</v>
      </c>
      <c r="K33" s="74">
        <f t="shared" si="15"/>
        <v>0.6293036298488861</v>
      </c>
      <c r="L33" s="159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12955</v>
      </c>
      <c r="D34" s="60">
        <f t="shared" si="12"/>
        <v>0.47584940312213042</v>
      </c>
      <c r="E34" s="59">
        <v>13389</v>
      </c>
      <c r="F34" s="60">
        <f t="shared" si="13"/>
        <v>0.52633854862803675</v>
      </c>
      <c r="G34" s="61">
        <f t="shared" si="14"/>
        <v>3.3500578927055193E-2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3114</v>
      </c>
      <c r="D35" s="60">
        <f t="shared" si="12"/>
        <v>0.11438016528925619</v>
      </c>
      <c r="E35" s="59">
        <v>2612</v>
      </c>
      <c r="F35" s="60">
        <f t="shared" si="13"/>
        <v>0.10268102838273449</v>
      </c>
      <c r="G35" s="61">
        <f t="shared" si="14"/>
        <v>-0.16120745022479127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1.3700642791551882E-2</v>
      </c>
      <c r="E36" s="59">
        <v>373</v>
      </c>
      <c r="F36" s="60">
        <f t="shared" si="13"/>
        <v>1.4663102445160782E-2</v>
      </c>
      <c r="G36" s="61">
        <f t="shared" si="14"/>
        <v>0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58" t="s">
        <v>162</v>
      </c>
      <c r="C37" s="159">
        <v>10783</v>
      </c>
      <c r="D37" s="74">
        <f t="shared" si="12"/>
        <v>0.39606978879706151</v>
      </c>
      <c r="E37" s="159">
        <v>9064</v>
      </c>
      <c r="F37" s="74">
        <f t="shared" si="13"/>
        <v>0.35631732054406795</v>
      </c>
      <c r="G37" s="74">
        <f t="shared" si="14"/>
        <v>-0.15941760178058054</v>
      </c>
      <c r="I37" s="158" t="s">
        <v>162</v>
      </c>
      <c r="J37" s="159">
        <v>9518</v>
      </c>
      <c r="K37" s="74">
        <f t="shared" si="15"/>
        <v>0.3706963701511139</v>
      </c>
      <c r="L37" s="159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51"/>
      <c r="C42" s="47" t="str">
        <f>actualizaciones!$A$4</f>
        <v>I semestre 2010</v>
      </c>
      <c r="D42" s="48" t="s">
        <v>49</v>
      </c>
      <c r="E42" s="47" t="str">
        <f>actualizaciones!$B$4</f>
        <v>I semestre 2011</v>
      </c>
      <c r="F42" s="48" t="s">
        <v>49</v>
      </c>
      <c r="G42" s="152" t="s">
        <v>50</v>
      </c>
      <c r="I42" s="151"/>
      <c r="J42" s="47" t="str">
        <f>actualizaciones!$A$5</f>
        <v>II semestre 2010</v>
      </c>
      <c r="K42" s="48" t="s">
        <v>49</v>
      </c>
      <c r="L42" s="47" t="str">
        <f>actualizaciones!$B$5</f>
        <v>II semestre 2011</v>
      </c>
      <c r="M42" s="48" t="s">
        <v>49</v>
      </c>
      <c r="N42" s="152" t="s">
        <v>50</v>
      </c>
    </row>
    <row r="43" spans="2:14" ht="15" customHeight="1">
      <c r="B43" s="52" t="s">
        <v>156</v>
      </c>
      <c r="C43" s="53">
        <v>2504</v>
      </c>
      <c r="D43" s="54">
        <f t="shared" ref="D43:D49" si="18">C43/$C$43</f>
        <v>1</v>
      </c>
      <c r="E43" s="53">
        <v>1947</v>
      </c>
      <c r="F43" s="54">
        <f t="shared" ref="F43:F49" si="19">E43/$E$43</f>
        <v>1</v>
      </c>
      <c r="G43" s="54">
        <f t="shared" ref="G43:G48" si="20">(E43-C43)/C43</f>
        <v>-0.222444089456869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58" t="s">
        <v>157</v>
      </c>
      <c r="C44" s="159">
        <v>2504</v>
      </c>
      <c r="D44" s="74">
        <f t="shared" si="18"/>
        <v>1</v>
      </c>
      <c r="E44" s="159">
        <v>1947</v>
      </c>
      <c r="F44" s="74">
        <f t="shared" si="19"/>
        <v>1</v>
      </c>
      <c r="G44" s="74">
        <f t="shared" si="20"/>
        <v>-0.222444089456869</v>
      </c>
      <c r="I44" s="158" t="s">
        <v>157</v>
      </c>
      <c r="J44" s="159">
        <v>1947</v>
      </c>
      <c r="K44" s="74">
        <f t="shared" si="21"/>
        <v>1</v>
      </c>
      <c r="L44" s="159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1050</v>
      </c>
      <c r="D45" s="60">
        <f t="shared" si="18"/>
        <v>0.41932907348242809</v>
      </c>
      <c r="E45" s="59">
        <v>493</v>
      </c>
      <c r="F45" s="60">
        <f t="shared" si="19"/>
        <v>0.25321006676938879</v>
      </c>
      <c r="G45" s="61">
        <f t="shared" si="20"/>
        <v>-0.53047619047619043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0.23162939297124602</v>
      </c>
      <c r="E46" s="59">
        <v>580</v>
      </c>
      <c r="F46" s="60">
        <f t="shared" si="19"/>
        <v>0.29789419619928093</v>
      </c>
      <c r="G46" s="61">
        <f t="shared" si="20"/>
        <v>0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0.26916932907348246</v>
      </c>
      <c r="E47" s="59">
        <v>674</v>
      </c>
      <c r="F47" s="60">
        <f t="shared" si="19"/>
        <v>0.34617360041088857</v>
      </c>
      <c r="G47" s="61">
        <f t="shared" si="20"/>
        <v>0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7.9872204472843447E-2</v>
      </c>
      <c r="E48" s="59">
        <v>200</v>
      </c>
      <c r="F48" s="60">
        <f t="shared" si="19"/>
        <v>0.1027221366204417</v>
      </c>
      <c r="G48" s="61">
        <f t="shared" si="20"/>
        <v>0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58" t="s">
        <v>162</v>
      </c>
      <c r="C49" s="159">
        <v>0</v>
      </c>
      <c r="D49" s="74">
        <f t="shared" si="18"/>
        <v>0</v>
      </c>
      <c r="E49" s="159">
        <v>0</v>
      </c>
      <c r="F49" s="74">
        <f t="shared" si="19"/>
        <v>0</v>
      </c>
      <c r="G49" s="164" t="s">
        <v>86</v>
      </c>
      <c r="I49" s="158" t="s">
        <v>162</v>
      </c>
      <c r="J49" s="159">
        <v>0</v>
      </c>
      <c r="K49" s="74">
        <f t="shared" si="21"/>
        <v>0</v>
      </c>
      <c r="L49" s="159">
        <v>0</v>
      </c>
      <c r="M49" s="74">
        <f t="shared" si="22"/>
        <v>0</v>
      </c>
      <c r="N49" s="164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51"/>
      <c r="C54" s="47" t="str">
        <f>actualizaciones!$A$4</f>
        <v>I semestre 2010</v>
      </c>
      <c r="D54" s="48" t="s">
        <v>49</v>
      </c>
      <c r="E54" s="47" t="str">
        <f>actualizaciones!$B$4</f>
        <v>I semestre 2011</v>
      </c>
      <c r="F54" s="48" t="s">
        <v>49</v>
      </c>
      <c r="G54" s="152" t="s">
        <v>50</v>
      </c>
      <c r="I54" s="151"/>
      <c r="J54" s="47" t="str">
        <f>actualizaciones!$A$5</f>
        <v>II semestre 2010</v>
      </c>
      <c r="K54" s="48" t="s">
        <v>49</v>
      </c>
      <c r="L54" s="47" t="str">
        <f>actualizaciones!$B$5</f>
        <v>II semestre 2011</v>
      </c>
      <c r="M54" s="48" t="s">
        <v>49</v>
      </c>
      <c r="N54" s="152" t="s">
        <v>50</v>
      </c>
    </row>
    <row r="55" spans="2:16" ht="15" customHeight="1">
      <c r="B55" s="52" t="s">
        <v>156</v>
      </c>
      <c r="C55" s="53">
        <v>178697</v>
      </c>
      <c r="D55" s="54">
        <f>C55/$C$55</f>
        <v>1</v>
      </c>
      <c r="E55" s="53">
        <v>174438</v>
      </c>
      <c r="F55" s="54">
        <f>E55/$E$55</f>
        <v>1</v>
      </c>
      <c r="G55" s="54">
        <f>(E55-C55)/C55</f>
        <v>-2.3833640184222456E-2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58" t="s">
        <v>157</v>
      </c>
      <c r="C56" s="159">
        <v>86541</v>
      </c>
      <c r="D56" s="74">
        <f t="shared" ref="D56:D62" si="24">C56/$C$55</f>
        <v>0.48428904794148753</v>
      </c>
      <c r="E56" s="159">
        <v>86171</v>
      </c>
      <c r="F56" s="74">
        <f t="shared" ref="F56:F62" si="25">E56/$E$55</f>
        <v>0.49399213474128345</v>
      </c>
      <c r="G56" s="74">
        <f t="shared" ref="G56:G61" si="26">(E56-C56)/C56</f>
        <v>-4.2754301429380297E-3</v>
      </c>
      <c r="I56" s="158" t="s">
        <v>157</v>
      </c>
      <c r="J56" s="159">
        <v>85983</v>
      </c>
      <c r="K56" s="74">
        <f t="shared" ref="K56:K62" si="27">J56/$J$55</f>
        <v>0.4908602027767629</v>
      </c>
      <c r="L56" s="159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11676</v>
      </c>
      <c r="D57" s="60">
        <f t="shared" si="24"/>
        <v>6.5339653155900776E-2</v>
      </c>
      <c r="E57" s="59">
        <v>11351</v>
      </c>
      <c r="F57" s="60">
        <f t="shared" si="25"/>
        <v>6.5071830679095152E-2</v>
      </c>
      <c r="G57" s="61">
        <f t="shared" si="26"/>
        <v>-2.7834874957177114E-2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52066</v>
      </c>
      <c r="D58" s="60">
        <f t="shared" si="24"/>
        <v>0.29136471233428651</v>
      </c>
      <c r="E58" s="59">
        <v>52586</v>
      </c>
      <c r="F58" s="60">
        <f t="shared" si="25"/>
        <v>0.30145954436533323</v>
      </c>
      <c r="G58" s="61">
        <f t="shared" si="26"/>
        <v>9.9873237813544354E-3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19615</v>
      </c>
      <c r="D59" s="60">
        <f t="shared" si="24"/>
        <v>0.10976681197781719</v>
      </c>
      <c r="E59" s="59">
        <v>19016</v>
      </c>
      <c r="F59" s="60">
        <f t="shared" si="25"/>
        <v>0.10901294442724636</v>
      </c>
      <c r="G59" s="61">
        <f t="shared" si="26"/>
        <v>-3.0537853683405558E-2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1.2227401691130797E-2</v>
      </c>
      <c r="E60" s="59">
        <v>2185</v>
      </c>
      <c r="F60" s="60">
        <f t="shared" si="25"/>
        <v>1.2525940448755431E-2</v>
      </c>
      <c r="G60" s="61">
        <f t="shared" si="26"/>
        <v>0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999</v>
      </c>
      <c r="D61" s="60">
        <f t="shared" si="24"/>
        <v>5.5904687823522502E-3</v>
      </c>
      <c r="E61" s="59">
        <v>1033</v>
      </c>
      <c r="F61" s="60">
        <f t="shared" si="25"/>
        <v>5.9218748208532549E-3</v>
      </c>
      <c r="G61" s="61">
        <f t="shared" si="26"/>
        <v>3.4034034034034037E-2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58" t="s">
        <v>162</v>
      </c>
      <c r="C62" s="159">
        <v>92156</v>
      </c>
      <c r="D62" s="74">
        <f t="shared" si="24"/>
        <v>0.51571095205851247</v>
      </c>
      <c r="E62" s="159">
        <v>88267</v>
      </c>
      <c r="F62" s="74">
        <f t="shared" si="25"/>
        <v>0.50600786525871655</v>
      </c>
      <c r="G62" s="74">
        <f>(E62-C62)/C62</f>
        <v>-4.2200182299578975E-2</v>
      </c>
      <c r="I62" s="158" t="s">
        <v>162</v>
      </c>
      <c r="J62" s="159">
        <v>89185</v>
      </c>
      <c r="K62" s="74">
        <f t="shared" si="27"/>
        <v>0.5091397972232371</v>
      </c>
      <c r="L62" s="159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3" fitToHeight="3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/>
  </sheetPr>
  <dimension ref="B22:T5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6" fitToHeight="3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2" manualBreakCount="2">
    <brk id="46" min="1" max="17" man="1"/>
    <brk id="89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/>
  </sheetPr>
  <dimension ref="B1:S82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0" fitToHeight="3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2" manualBreakCount="2">
    <brk id="38" min="1" max="15" man="1"/>
    <brk id="76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agosto 2010</v>
      </c>
      <c r="D6" s="48" t="s">
        <v>49</v>
      </c>
      <c r="E6" s="47" t="str">
        <f>actualizaciones!A2</f>
        <v xml:space="preserve">acumulado agosto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3231391</v>
      </c>
      <c r="D8" s="54">
        <f>C8/C8</f>
        <v>1</v>
      </c>
      <c r="E8" s="53">
        <v>3451454</v>
      </c>
      <c r="F8" s="54">
        <f>E8/E8</f>
        <v>1</v>
      </c>
      <c r="G8" s="54">
        <f>(E8-C8)/C8</f>
        <v>6.810163177405644E-2</v>
      </c>
    </row>
    <row r="9" spans="2:7" ht="15" customHeight="1">
      <c r="B9" s="52" t="s">
        <v>53</v>
      </c>
      <c r="C9" s="53">
        <v>1961134</v>
      </c>
      <c r="D9" s="54">
        <f>C9/C8</f>
        <v>0.60690086714978164</v>
      </c>
      <c r="E9" s="53">
        <v>2133365</v>
      </c>
      <c r="F9" s="54">
        <f>E9/E8</f>
        <v>0.61810616627079484</v>
      </c>
      <c r="G9" s="54">
        <f>(E9-C9)/C9</f>
        <v>8.7822147798161679E-2</v>
      </c>
    </row>
    <row r="10" spans="2:7" ht="15" customHeight="1">
      <c r="B10" s="55" t="s">
        <v>54</v>
      </c>
      <c r="C10" s="53">
        <v>1270257</v>
      </c>
      <c r="D10" s="54">
        <f>C10/C8</f>
        <v>0.39309913285021836</v>
      </c>
      <c r="E10" s="53">
        <v>1318089</v>
      </c>
      <c r="F10" s="54">
        <f>E10/E8</f>
        <v>0.38189383372920516</v>
      </c>
      <c r="G10" s="54">
        <f>(E10-C10)/C10</f>
        <v>3.7655372101866001E-2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1143927</v>
      </c>
      <c r="D12" s="60">
        <f>C12/C12</f>
        <v>1</v>
      </c>
      <c r="E12" s="59">
        <v>1230349</v>
      </c>
      <c r="F12" s="60">
        <f>E12/E12</f>
        <v>1</v>
      </c>
      <c r="G12" s="61">
        <f>(E12-C12)/C12</f>
        <v>7.5548527135035709E-2</v>
      </c>
    </row>
    <row r="13" spans="2:7" ht="15" customHeight="1">
      <c r="B13" s="58" t="s">
        <v>53</v>
      </c>
      <c r="C13" s="59">
        <v>752704</v>
      </c>
      <c r="D13" s="60">
        <f>C13/C12</f>
        <v>0.65800002972217631</v>
      </c>
      <c r="E13" s="59">
        <v>824351</v>
      </c>
      <c r="F13" s="60">
        <f>E13/E12</f>
        <v>0.67001395538989339</v>
      </c>
      <c r="G13" s="61">
        <f>(E13-C13)/C13</f>
        <v>9.5186155513986903E-2</v>
      </c>
    </row>
    <row r="14" spans="2:7" ht="15" customHeight="1">
      <c r="B14" s="58" t="s">
        <v>54</v>
      </c>
      <c r="C14" s="59">
        <v>391223</v>
      </c>
      <c r="D14" s="60">
        <f>C14/C12</f>
        <v>0.34199997027782369</v>
      </c>
      <c r="E14" s="59">
        <v>405998</v>
      </c>
      <c r="F14" s="60">
        <f>E14/E12</f>
        <v>0.32998604461010655</v>
      </c>
      <c r="G14" s="61">
        <f>(E14-C14)/C14</f>
        <v>3.7766184503467332E-2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956809</v>
      </c>
      <c r="D16" s="60">
        <f>C16/C16</f>
        <v>1</v>
      </c>
      <c r="E16" s="59">
        <v>1015760</v>
      </c>
      <c r="F16" s="60">
        <f>E16/E16</f>
        <v>1</v>
      </c>
      <c r="G16" s="61">
        <f>(E16-C16)/C16</f>
        <v>6.1612087678941149E-2</v>
      </c>
    </row>
    <row r="17" spans="2:12" ht="15" customHeight="1">
      <c r="B17" s="58" t="s">
        <v>53</v>
      </c>
      <c r="C17" s="59">
        <v>437008</v>
      </c>
      <c r="D17" s="60">
        <f>C17/C16</f>
        <v>0.45673483422501254</v>
      </c>
      <c r="E17" s="59">
        <v>473795</v>
      </c>
      <c r="F17" s="60">
        <f>E17/E16</f>
        <v>0.46644384500275654</v>
      </c>
      <c r="G17" s="61">
        <f>(E17-C17)/C17</f>
        <v>8.4179236993373124E-2</v>
      </c>
    </row>
    <row r="18" spans="2:12" ht="15" customHeight="1">
      <c r="B18" s="58" t="s">
        <v>54</v>
      </c>
      <c r="C18" s="59">
        <v>519801</v>
      </c>
      <c r="D18" s="60">
        <f>C18/C16</f>
        <v>0.54326516577498751</v>
      </c>
      <c r="E18" s="59">
        <v>541965</v>
      </c>
      <c r="F18" s="60">
        <f>E18/E16</f>
        <v>0.5335561549972434</v>
      </c>
      <c r="G18" s="61">
        <f>(E18-C18)/C18</f>
        <v>4.2639394691429987E-2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487133</v>
      </c>
      <c r="D20" s="60">
        <f>C20/C20</f>
        <v>1</v>
      </c>
      <c r="E20" s="59">
        <v>493926</v>
      </c>
      <c r="F20" s="60">
        <f>E20/E20</f>
        <v>1</v>
      </c>
      <c r="G20" s="61">
        <f>(E20-C20)/C20</f>
        <v>1.3944856948718318E-2</v>
      </c>
    </row>
    <row r="21" spans="2:12" ht="15" customHeight="1">
      <c r="B21" s="58" t="s">
        <v>53</v>
      </c>
      <c r="C21" s="59">
        <v>335645</v>
      </c>
      <c r="D21" s="60">
        <f>C21/C20</f>
        <v>0.68902127345098774</v>
      </c>
      <c r="E21" s="59">
        <v>362994</v>
      </c>
      <c r="F21" s="60">
        <f>E21/E20</f>
        <v>0.73491575661131425</v>
      </c>
      <c r="G21" s="61">
        <f>(E21-C21)/C21</f>
        <v>8.1481922864931694E-2</v>
      </c>
    </row>
    <row r="22" spans="2:12" ht="15" customHeight="1">
      <c r="B22" s="62" t="s">
        <v>54</v>
      </c>
      <c r="C22" s="59">
        <v>151488</v>
      </c>
      <c r="D22" s="60">
        <f>C22/C20</f>
        <v>0.31097872654901226</v>
      </c>
      <c r="E22" s="59">
        <v>130932</v>
      </c>
      <c r="F22" s="60">
        <f>E22/E20</f>
        <v>0.26508424338868575</v>
      </c>
      <c r="G22" s="61">
        <f>(E22-C22)/C22</f>
        <v>-0.13569391634980987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102605</v>
      </c>
      <c r="D24" s="60">
        <f>C24/C24</f>
        <v>1</v>
      </c>
      <c r="E24" s="59">
        <v>101657</v>
      </c>
      <c r="F24" s="60">
        <f>E24/E24</f>
        <v>1</v>
      </c>
      <c r="G24" s="61">
        <f>(E24-C24)/C24</f>
        <v>-9.2393158228156521E-3</v>
      </c>
    </row>
    <row r="25" spans="2:12" ht="15" customHeight="1">
      <c r="B25" s="58" t="s">
        <v>53</v>
      </c>
      <c r="C25" s="59">
        <v>102605</v>
      </c>
      <c r="D25" s="60">
        <f>C25/C24</f>
        <v>1</v>
      </c>
      <c r="E25" s="59">
        <v>101657</v>
      </c>
      <c r="F25" s="60">
        <f>E25/E24</f>
        <v>1</v>
      </c>
      <c r="G25" s="61">
        <f>(E25-C25)/C25</f>
        <v>-9.2393158228156521E-3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12.7109375" style="165" customWidth="1"/>
    <col min="6" max="7" width="11.7109375" style="165" customWidth="1"/>
    <col min="8" max="10" width="7.7109375" style="165" customWidth="1"/>
    <col min="11" max="11" width="8.85546875" style="165" customWidth="1"/>
    <col min="12" max="15" width="7.7109375" style="165" customWidth="1"/>
    <col min="16" max="16" width="8.85546875" style="165" customWidth="1"/>
    <col min="17" max="19" width="7.7109375" style="165" customWidth="1"/>
    <col min="20" max="20" width="9.5703125" style="165" customWidth="1"/>
    <col min="21" max="21" width="8.85546875" style="165" customWidth="1"/>
    <col min="22" max="25" width="7.7109375" style="165" customWidth="1"/>
    <col min="26" max="26" width="9" style="165" bestFit="1" customWidth="1"/>
    <col min="27" max="255" width="16.5703125" style="165"/>
    <col min="256" max="256" width="3.7109375" style="165" customWidth="1"/>
    <col min="257" max="257" width="20.7109375" style="165" bestFit="1" customWidth="1"/>
    <col min="258" max="258" width="27.5703125" style="165" bestFit="1" customWidth="1"/>
    <col min="259" max="259" width="13" style="165" bestFit="1" customWidth="1"/>
    <col min="260" max="260" width="12.85546875" style="165" customWidth="1"/>
    <col min="261" max="261" width="15" style="165" bestFit="1" customWidth="1"/>
    <col min="262" max="262" width="15.28515625" style="165" bestFit="1" customWidth="1"/>
    <col min="263" max="263" width="13.85546875" style="165" bestFit="1" customWidth="1"/>
    <col min="264" max="266" width="7.7109375" style="165" customWidth="1"/>
    <col min="267" max="267" width="8.85546875" style="165" customWidth="1"/>
    <col min="268" max="271" width="7.7109375" style="165" customWidth="1"/>
    <col min="272" max="272" width="8.85546875" style="165" customWidth="1"/>
    <col min="273" max="275" width="7.7109375" style="165" customWidth="1"/>
    <col min="276" max="276" width="9.5703125" style="165" customWidth="1"/>
    <col min="277" max="277" width="8.85546875" style="165" customWidth="1"/>
    <col min="278" max="281" width="7.7109375" style="165" customWidth="1"/>
    <col min="282" max="282" width="9" style="165" bestFit="1" customWidth="1"/>
    <col min="283" max="511" width="16.5703125" style="165"/>
    <col min="512" max="512" width="3.7109375" style="165" customWidth="1"/>
    <col min="513" max="513" width="20.7109375" style="165" bestFit="1" customWidth="1"/>
    <col min="514" max="514" width="27.5703125" style="165" bestFit="1" customWidth="1"/>
    <col min="515" max="515" width="13" style="165" bestFit="1" customWidth="1"/>
    <col min="516" max="516" width="12.85546875" style="165" customWidth="1"/>
    <col min="517" max="517" width="15" style="165" bestFit="1" customWidth="1"/>
    <col min="518" max="518" width="15.28515625" style="165" bestFit="1" customWidth="1"/>
    <col min="519" max="519" width="13.85546875" style="165" bestFit="1" customWidth="1"/>
    <col min="520" max="522" width="7.7109375" style="165" customWidth="1"/>
    <col min="523" max="523" width="8.85546875" style="165" customWidth="1"/>
    <col min="524" max="527" width="7.7109375" style="165" customWidth="1"/>
    <col min="528" max="528" width="8.85546875" style="165" customWidth="1"/>
    <col min="529" max="531" width="7.7109375" style="165" customWidth="1"/>
    <col min="532" max="532" width="9.5703125" style="165" customWidth="1"/>
    <col min="533" max="533" width="8.85546875" style="165" customWidth="1"/>
    <col min="534" max="537" width="7.7109375" style="165" customWidth="1"/>
    <col min="538" max="538" width="9" style="165" bestFit="1" customWidth="1"/>
    <col min="539" max="767" width="16.5703125" style="165"/>
    <col min="768" max="768" width="3.7109375" style="165" customWidth="1"/>
    <col min="769" max="769" width="20.7109375" style="165" bestFit="1" customWidth="1"/>
    <col min="770" max="770" width="27.5703125" style="165" bestFit="1" customWidth="1"/>
    <col min="771" max="771" width="13" style="165" bestFit="1" customWidth="1"/>
    <col min="772" max="772" width="12.85546875" style="165" customWidth="1"/>
    <col min="773" max="773" width="15" style="165" bestFit="1" customWidth="1"/>
    <col min="774" max="774" width="15.28515625" style="165" bestFit="1" customWidth="1"/>
    <col min="775" max="775" width="13.85546875" style="165" bestFit="1" customWidth="1"/>
    <col min="776" max="778" width="7.7109375" style="165" customWidth="1"/>
    <col min="779" max="779" width="8.85546875" style="165" customWidth="1"/>
    <col min="780" max="783" width="7.7109375" style="165" customWidth="1"/>
    <col min="784" max="784" width="8.85546875" style="165" customWidth="1"/>
    <col min="785" max="787" width="7.7109375" style="165" customWidth="1"/>
    <col min="788" max="788" width="9.5703125" style="165" customWidth="1"/>
    <col min="789" max="789" width="8.85546875" style="165" customWidth="1"/>
    <col min="790" max="793" width="7.7109375" style="165" customWidth="1"/>
    <col min="794" max="794" width="9" style="165" bestFit="1" customWidth="1"/>
    <col min="795" max="1023" width="16.5703125" style="165"/>
    <col min="1024" max="1024" width="3.7109375" style="165" customWidth="1"/>
    <col min="1025" max="1025" width="20.7109375" style="165" bestFit="1" customWidth="1"/>
    <col min="1026" max="1026" width="27.5703125" style="165" bestFit="1" customWidth="1"/>
    <col min="1027" max="1027" width="13" style="165" bestFit="1" customWidth="1"/>
    <col min="1028" max="1028" width="12.85546875" style="165" customWidth="1"/>
    <col min="1029" max="1029" width="15" style="165" bestFit="1" customWidth="1"/>
    <col min="1030" max="1030" width="15.28515625" style="165" bestFit="1" customWidth="1"/>
    <col min="1031" max="1031" width="13.85546875" style="165" bestFit="1" customWidth="1"/>
    <col min="1032" max="1034" width="7.7109375" style="165" customWidth="1"/>
    <col min="1035" max="1035" width="8.85546875" style="165" customWidth="1"/>
    <col min="1036" max="1039" width="7.7109375" style="165" customWidth="1"/>
    <col min="1040" max="1040" width="8.85546875" style="165" customWidth="1"/>
    <col min="1041" max="1043" width="7.7109375" style="165" customWidth="1"/>
    <col min="1044" max="1044" width="9.5703125" style="165" customWidth="1"/>
    <col min="1045" max="1045" width="8.85546875" style="165" customWidth="1"/>
    <col min="1046" max="1049" width="7.7109375" style="165" customWidth="1"/>
    <col min="1050" max="1050" width="9" style="165" bestFit="1" customWidth="1"/>
    <col min="1051" max="1279" width="16.5703125" style="165"/>
    <col min="1280" max="1280" width="3.7109375" style="165" customWidth="1"/>
    <col min="1281" max="1281" width="20.7109375" style="165" bestFit="1" customWidth="1"/>
    <col min="1282" max="1282" width="27.5703125" style="165" bestFit="1" customWidth="1"/>
    <col min="1283" max="1283" width="13" style="165" bestFit="1" customWidth="1"/>
    <col min="1284" max="1284" width="12.85546875" style="165" customWidth="1"/>
    <col min="1285" max="1285" width="15" style="165" bestFit="1" customWidth="1"/>
    <col min="1286" max="1286" width="15.28515625" style="165" bestFit="1" customWidth="1"/>
    <col min="1287" max="1287" width="13.85546875" style="165" bestFit="1" customWidth="1"/>
    <col min="1288" max="1290" width="7.7109375" style="165" customWidth="1"/>
    <col min="1291" max="1291" width="8.85546875" style="165" customWidth="1"/>
    <col min="1292" max="1295" width="7.7109375" style="165" customWidth="1"/>
    <col min="1296" max="1296" width="8.85546875" style="165" customWidth="1"/>
    <col min="1297" max="1299" width="7.7109375" style="165" customWidth="1"/>
    <col min="1300" max="1300" width="9.5703125" style="165" customWidth="1"/>
    <col min="1301" max="1301" width="8.85546875" style="165" customWidth="1"/>
    <col min="1302" max="1305" width="7.7109375" style="165" customWidth="1"/>
    <col min="1306" max="1306" width="9" style="165" bestFit="1" customWidth="1"/>
    <col min="1307" max="1535" width="16.5703125" style="165"/>
    <col min="1536" max="1536" width="3.7109375" style="165" customWidth="1"/>
    <col min="1537" max="1537" width="20.7109375" style="165" bestFit="1" customWidth="1"/>
    <col min="1538" max="1538" width="27.5703125" style="165" bestFit="1" customWidth="1"/>
    <col min="1539" max="1539" width="13" style="165" bestFit="1" customWidth="1"/>
    <col min="1540" max="1540" width="12.85546875" style="165" customWidth="1"/>
    <col min="1541" max="1541" width="15" style="165" bestFit="1" customWidth="1"/>
    <col min="1542" max="1542" width="15.28515625" style="165" bestFit="1" customWidth="1"/>
    <col min="1543" max="1543" width="13.85546875" style="165" bestFit="1" customWidth="1"/>
    <col min="1544" max="1546" width="7.7109375" style="165" customWidth="1"/>
    <col min="1547" max="1547" width="8.85546875" style="165" customWidth="1"/>
    <col min="1548" max="1551" width="7.7109375" style="165" customWidth="1"/>
    <col min="1552" max="1552" width="8.85546875" style="165" customWidth="1"/>
    <col min="1553" max="1555" width="7.7109375" style="165" customWidth="1"/>
    <col min="1556" max="1556" width="9.5703125" style="165" customWidth="1"/>
    <col min="1557" max="1557" width="8.85546875" style="165" customWidth="1"/>
    <col min="1558" max="1561" width="7.7109375" style="165" customWidth="1"/>
    <col min="1562" max="1562" width="9" style="165" bestFit="1" customWidth="1"/>
    <col min="1563" max="1791" width="16.5703125" style="165"/>
    <col min="1792" max="1792" width="3.7109375" style="165" customWidth="1"/>
    <col min="1793" max="1793" width="20.7109375" style="165" bestFit="1" customWidth="1"/>
    <col min="1794" max="1794" width="27.5703125" style="165" bestFit="1" customWidth="1"/>
    <col min="1795" max="1795" width="13" style="165" bestFit="1" customWidth="1"/>
    <col min="1796" max="1796" width="12.85546875" style="165" customWidth="1"/>
    <col min="1797" max="1797" width="15" style="165" bestFit="1" customWidth="1"/>
    <col min="1798" max="1798" width="15.28515625" style="165" bestFit="1" customWidth="1"/>
    <col min="1799" max="1799" width="13.85546875" style="165" bestFit="1" customWidth="1"/>
    <col min="1800" max="1802" width="7.7109375" style="165" customWidth="1"/>
    <col min="1803" max="1803" width="8.85546875" style="165" customWidth="1"/>
    <col min="1804" max="1807" width="7.7109375" style="165" customWidth="1"/>
    <col min="1808" max="1808" width="8.85546875" style="165" customWidth="1"/>
    <col min="1809" max="1811" width="7.7109375" style="165" customWidth="1"/>
    <col min="1812" max="1812" width="9.5703125" style="165" customWidth="1"/>
    <col min="1813" max="1813" width="8.85546875" style="165" customWidth="1"/>
    <col min="1814" max="1817" width="7.7109375" style="165" customWidth="1"/>
    <col min="1818" max="1818" width="9" style="165" bestFit="1" customWidth="1"/>
    <col min="1819" max="2047" width="16.5703125" style="165"/>
    <col min="2048" max="2048" width="3.7109375" style="165" customWidth="1"/>
    <col min="2049" max="2049" width="20.7109375" style="165" bestFit="1" customWidth="1"/>
    <col min="2050" max="2050" width="27.5703125" style="165" bestFit="1" customWidth="1"/>
    <col min="2051" max="2051" width="13" style="165" bestFit="1" customWidth="1"/>
    <col min="2052" max="2052" width="12.85546875" style="165" customWidth="1"/>
    <col min="2053" max="2053" width="15" style="165" bestFit="1" customWidth="1"/>
    <col min="2054" max="2054" width="15.28515625" style="165" bestFit="1" customWidth="1"/>
    <col min="2055" max="2055" width="13.85546875" style="165" bestFit="1" customWidth="1"/>
    <col min="2056" max="2058" width="7.7109375" style="165" customWidth="1"/>
    <col min="2059" max="2059" width="8.85546875" style="165" customWidth="1"/>
    <col min="2060" max="2063" width="7.7109375" style="165" customWidth="1"/>
    <col min="2064" max="2064" width="8.85546875" style="165" customWidth="1"/>
    <col min="2065" max="2067" width="7.7109375" style="165" customWidth="1"/>
    <col min="2068" max="2068" width="9.5703125" style="165" customWidth="1"/>
    <col min="2069" max="2069" width="8.85546875" style="165" customWidth="1"/>
    <col min="2070" max="2073" width="7.7109375" style="165" customWidth="1"/>
    <col min="2074" max="2074" width="9" style="165" bestFit="1" customWidth="1"/>
    <col min="2075" max="2303" width="16.5703125" style="165"/>
    <col min="2304" max="2304" width="3.7109375" style="165" customWidth="1"/>
    <col min="2305" max="2305" width="20.7109375" style="165" bestFit="1" customWidth="1"/>
    <col min="2306" max="2306" width="27.5703125" style="165" bestFit="1" customWidth="1"/>
    <col min="2307" max="2307" width="13" style="165" bestFit="1" customWidth="1"/>
    <col min="2308" max="2308" width="12.85546875" style="165" customWidth="1"/>
    <col min="2309" max="2309" width="15" style="165" bestFit="1" customWidth="1"/>
    <col min="2310" max="2310" width="15.28515625" style="165" bestFit="1" customWidth="1"/>
    <col min="2311" max="2311" width="13.85546875" style="165" bestFit="1" customWidth="1"/>
    <col min="2312" max="2314" width="7.7109375" style="165" customWidth="1"/>
    <col min="2315" max="2315" width="8.85546875" style="165" customWidth="1"/>
    <col min="2316" max="2319" width="7.7109375" style="165" customWidth="1"/>
    <col min="2320" max="2320" width="8.85546875" style="165" customWidth="1"/>
    <col min="2321" max="2323" width="7.7109375" style="165" customWidth="1"/>
    <col min="2324" max="2324" width="9.5703125" style="165" customWidth="1"/>
    <col min="2325" max="2325" width="8.85546875" style="165" customWidth="1"/>
    <col min="2326" max="2329" width="7.7109375" style="165" customWidth="1"/>
    <col min="2330" max="2330" width="9" style="165" bestFit="1" customWidth="1"/>
    <col min="2331" max="2559" width="16.5703125" style="165"/>
    <col min="2560" max="2560" width="3.7109375" style="165" customWidth="1"/>
    <col min="2561" max="2561" width="20.7109375" style="165" bestFit="1" customWidth="1"/>
    <col min="2562" max="2562" width="27.5703125" style="165" bestFit="1" customWidth="1"/>
    <col min="2563" max="2563" width="13" style="165" bestFit="1" customWidth="1"/>
    <col min="2564" max="2564" width="12.85546875" style="165" customWidth="1"/>
    <col min="2565" max="2565" width="15" style="165" bestFit="1" customWidth="1"/>
    <col min="2566" max="2566" width="15.28515625" style="165" bestFit="1" customWidth="1"/>
    <col min="2567" max="2567" width="13.85546875" style="165" bestFit="1" customWidth="1"/>
    <col min="2568" max="2570" width="7.7109375" style="165" customWidth="1"/>
    <col min="2571" max="2571" width="8.85546875" style="165" customWidth="1"/>
    <col min="2572" max="2575" width="7.7109375" style="165" customWidth="1"/>
    <col min="2576" max="2576" width="8.85546875" style="165" customWidth="1"/>
    <col min="2577" max="2579" width="7.7109375" style="165" customWidth="1"/>
    <col min="2580" max="2580" width="9.5703125" style="165" customWidth="1"/>
    <col min="2581" max="2581" width="8.85546875" style="165" customWidth="1"/>
    <col min="2582" max="2585" width="7.7109375" style="165" customWidth="1"/>
    <col min="2586" max="2586" width="9" style="165" bestFit="1" customWidth="1"/>
    <col min="2587" max="2815" width="16.5703125" style="165"/>
    <col min="2816" max="2816" width="3.7109375" style="165" customWidth="1"/>
    <col min="2817" max="2817" width="20.7109375" style="165" bestFit="1" customWidth="1"/>
    <col min="2818" max="2818" width="27.5703125" style="165" bestFit="1" customWidth="1"/>
    <col min="2819" max="2819" width="13" style="165" bestFit="1" customWidth="1"/>
    <col min="2820" max="2820" width="12.85546875" style="165" customWidth="1"/>
    <col min="2821" max="2821" width="15" style="165" bestFit="1" customWidth="1"/>
    <col min="2822" max="2822" width="15.28515625" style="165" bestFit="1" customWidth="1"/>
    <col min="2823" max="2823" width="13.85546875" style="165" bestFit="1" customWidth="1"/>
    <col min="2824" max="2826" width="7.7109375" style="165" customWidth="1"/>
    <col min="2827" max="2827" width="8.85546875" style="165" customWidth="1"/>
    <col min="2828" max="2831" width="7.7109375" style="165" customWidth="1"/>
    <col min="2832" max="2832" width="8.85546875" style="165" customWidth="1"/>
    <col min="2833" max="2835" width="7.7109375" style="165" customWidth="1"/>
    <col min="2836" max="2836" width="9.5703125" style="165" customWidth="1"/>
    <col min="2837" max="2837" width="8.85546875" style="165" customWidth="1"/>
    <col min="2838" max="2841" width="7.7109375" style="165" customWidth="1"/>
    <col min="2842" max="2842" width="9" style="165" bestFit="1" customWidth="1"/>
    <col min="2843" max="3071" width="16.5703125" style="165"/>
    <col min="3072" max="3072" width="3.7109375" style="165" customWidth="1"/>
    <col min="3073" max="3073" width="20.7109375" style="165" bestFit="1" customWidth="1"/>
    <col min="3074" max="3074" width="27.5703125" style="165" bestFit="1" customWidth="1"/>
    <col min="3075" max="3075" width="13" style="165" bestFit="1" customWidth="1"/>
    <col min="3076" max="3076" width="12.85546875" style="165" customWidth="1"/>
    <col min="3077" max="3077" width="15" style="165" bestFit="1" customWidth="1"/>
    <col min="3078" max="3078" width="15.28515625" style="165" bestFit="1" customWidth="1"/>
    <col min="3079" max="3079" width="13.85546875" style="165" bestFit="1" customWidth="1"/>
    <col min="3080" max="3082" width="7.7109375" style="165" customWidth="1"/>
    <col min="3083" max="3083" width="8.85546875" style="165" customWidth="1"/>
    <col min="3084" max="3087" width="7.7109375" style="165" customWidth="1"/>
    <col min="3088" max="3088" width="8.85546875" style="165" customWidth="1"/>
    <col min="3089" max="3091" width="7.7109375" style="165" customWidth="1"/>
    <col min="3092" max="3092" width="9.5703125" style="165" customWidth="1"/>
    <col min="3093" max="3093" width="8.85546875" style="165" customWidth="1"/>
    <col min="3094" max="3097" width="7.7109375" style="165" customWidth="1"/>
    <col min="3098" max="3098" width="9" style="165" bestFit="1" customWidth="1"/>
    <col min="3099" max="3327" width="16.5703125" style="165"/>
    <col min="3328" max="3328" width="3.7109375" style="165" customWidth="1"/>
    <col min="3329" max="3329" width="20.7109375" style="165" bestFit="1" customWidth="1"/>
    <col min="3330" max="3330" width="27.5703125" style="165" bestFit="1" customWidth="1"/>
    <col min="3331" max="3331" width="13" style="165" bestFit="1" customWidth="1"/>
    <col min="3332" max="3332" width="12.85546875" style="165" customWidth="1"/>
    <col min="3333" max="3333" width="15" style="165" bestFit="1" customWidth="1"/>
    <col min="3334" max="3334" width="15.28515625" style="165" bestFit="1" customWidth="1"/>
    <col min="3335" max="3335" width="13.85546875" style="165" bestFit="1" customWidth="1"/>
    <col min="3336" max="3338" width="7.7109375" style="165" customWidth="1"/>
    <col min="3339" max="3339" width="8.85546875" style="165" customWidth="1"/>
    <col min="3340" max="3343" width="7.7109375" style="165" customWidth="1"/>
    <col min="3344" max="3344" width="8.85546875" style="165" customWidth="1"/>
    <col min="3345" max="3347" width="7.7109375" style="165" customWidth="1"/>
    <col min="3348" max="3348" width="9.5703125" style="165" customWidth="1"/>
    <col min="3349" max="3349" width="8.85546875" style="165" customWidth="1"/>
    <col min="3350" max="3353" width="7.7109375" style="165" customWidth="1"/>
    <col min="3354" max="3354" width="9" style="165" bestFit="1" customWidth="1"/>
    <col min="3355" max="3583" width="16.5703125" style="165"/>
    <col min="3584" max="3584" width="3.7109375" style="165" customWidth="1"/>
    <col min="3585" max="3585" width="20.7109375" style="165" bestFit="1" customWidth="1"/>
    <col min="3586" max="3586" width="27.5703125" style="165" bestFit="1" customWidth="1"/>
    <col min="3587" max="3587" width="13" style="165" bestFit="1" customWidth="1"/>
    <col min="3588" max="3588" width="12.85546875" style="165" customWidth="1"/>
    <col min="3589" max="3589" width="15" style="165" bestFit="1" customWidth="1"/>
    <col min="3590" max="3590" width="15.28515625" style="165" bestFit="1" customWidth="1"/>
    <col min="3591" max="3591" width="13.85546875" style="165" bestFit="1" customWidth="1"/>
    <col min="3592" max="3594" width="7.7109375" style="165" customWidth="1"/>
    <col min="3595" max="3595" width="8.85546875" style="165" customWidth="1"/>
    <col min="3596" max="3599" width="7.7109375" style="165" customWidth="1"/>
    <col min="3600" max="3600" width="8.85546875" style="165" customWidth="1"/>
    <col min="3601" max="3603" width="7.7109375" style="165" customWidth="1"/>
    <col min="3604" max="3604" width="9.5703125" style="165" customWidth="1"/>
    <col min="3605" max="3605" width="8.85546875" style="165" customWidth="1"/>
    <col min="3606" max="3609" width="7.7109375" style="165" customWidth="1"/>
    <col min="3610" max="3610" width="9" style="165" bestFit="1" customWidth="1"/>
    <col min="3611" max="3839" width="16.5703125" style="165"/>
    <col min="3840" max="3840" width="3.7109375" style="165" customWidth="1"/>
    <col min="3841" max="3841" width="20.7109375" style="165" bestFit="1" customWidth="1"/>
    <col min="3842" max="3842" width="27.5703125" style="165" bestFit="1" customWidth="1"/>
    <col min="3843" max="3843" width="13" style="165" bestFit="1" customWidth="1"/>
    <col min="3844" max="3844" width="12.85546875" style="165" customWidth="1"/>
    <col min="3845" max="3845" width="15" style="165" bestFit="1" customWidth="1"/>
    <col min="3846" max="3846" width="15.28515625" style="165" bestFit="1" customWidth="1"/>
    <col min="3847" max="3847" width="13.85546875" style="165" bestFit="1" customWidth="1"/>
    <col min="3848" max="3850" width="7.7109375" style="165" customWidth="1"/>
    <col min="3851" max="3851" width="8.85546875" style="165" customWidth="1"/>
    <col min="3852" max="3855" width="7.7109375" style="165" customWidth="1"/>
    <col min="3856" max="3856" width="8.85546875" style="165" customWidth="1"/>
    <col min="3857" max="3859" width="7.7109375" style="165" customWidth="1"/>
    <col min="3860" max="3860" width="9.5703125" style="165" customWidth="1"/>
    <col min="3861" max="3861" width="8.85546875" style="165" customWidth="1"/>
    <col min="3862" max="3865" width="7.7109375" style="165" customWidth="1"/>
    <col min="3866" max="3866" width="9" style="165" bestFit="1" customWidth="1"/>
    <col min="3867" max="4095" width="16.5703125" style="165"/>
    <col min="4096" max="4096" width="3.7109375" style="165" customWidth="1"/>
    <col min="4097" max="4097" width="20.7109375" style="165" bestFit="1" customWidth="1"/>
    <col min="4098" max="4098" width="27.5703125" style="165" bestFit="1" customWidth="1"/>
    <col min="4099" max="4099" width="13" style="165" bestFit="1" customWidth="1"/>
    <col min="4100" max="4100" width="12.85546875" style="165" customWidth="1"/>
    <col min="4101" max="4101" width="15" style="165" bestFit="1" customWidth="1"/>
    <col min="4102" max="4102" width="15.28515625" style="165" bestFit="1" customWidth="1"/>
    <col min="4103" max="4103" width="13.85546875" style="165" bestFit="1" customWidth="1"/>
    <col min="4104" max="4106" width="7.7109375" style="165" customWidth="1"/>
    <col min="4107" max="4107" width="8.85546875" style="165" customWidth="1"/>
    <col min="4108" max="4111" width="7.7109375" style="165" customWidth="1"/>
    <col min="4112" max="4112" width="8.85546875" style="165" customWidth="1"/>
    <col min="4113" max="4115" width="7.7109375" style="165" customWidth="1"/>
    <col min="4116" max="4116" width="9.5703125" style="165" customWidth="1"/>
    <col min="4117" max="4117" width="8.85546875" style="165" customWidth="1"/>
    <col min="4118" max="4121" width="7.7109375" style="165" customWidth="1"/>
    <col min="4122" max="4122" width="9" style="165" bestFit="1" customWidth="1"/>
    <col min="4123" max="4351" width="16.5703125" style="165"/>
    <col min="4352" max="4352" width="3.7109375" style="165" customWidth="1"/>
    <col min="4353" max="4353" width="20.7109375" style="165" bestFit="1" customWidth="1"/>
    <col min="4354" max="4354" width="27.5703125" style="165" bestFit="1" customWidth="1"/>
    <col min="4355" max="4355" width="13" style="165" bestFit="1" customWidth="1"/>
    <col min="4356" max="4356" width="12.85546875" style="165" customWidth="1"/>
    <col min="4357" max="4357" width="15" style="165" bestFit="1" customWidth="1"/>
    <col min="4358" max="4358" width="15.28515625" style="165" bestFit="1" customWidth="1"/>
    <col min="4359" max="4359" width="13.85546875" style="165" bestFit="1" customWidth="1"/>
    <col min="4360" max="4362" width="7.7109375" style="165" customWidth="1"/>
    <col min="4363" max="4363" width="8.85546875" style="165" customWidth="1"/>
    <col min="4364" max="4367" width="7.7109375" style="165" customWidth="1"/>
    <col min="4368" max="4368" width="8.85546875" style="165" customWidth="1"/>
    <col min="4369" max="4371" width="7.7109375" style="165" customWidth="1"/>
    <col min="4372" max="4372" width="9.5703125" style="165" customWidth="1"/>
    <col min="4373" max="4373" width="8.85546875" style="165" customWidth="1"/>
    <col min="4374" max="4377" width="7.7109375" style="165" customWidth="1"/>
    <col min="4378" max="4378" width="9" style="165" bestFit="1" customWidth="1"/>
    <col min="4379" max="4607" width="16.5703125" style="165"/>
    <col min="4608" max="4608" width="3.7109375" style="165" customWidth="1"/>
    <col min="4609" max="4609" width="20.7109375" style="165" bestFit="1" customWidth="1"/>
    <col min="4610" max="4610" width="27.5703125" style="165" bestFit="1" customWidth="1"/>
    <col min="4611" max="4611" width="13" style="165" bestFit="1" customWidth="1"/>
    <col min="4612" max="4612" width="12.85546875" style="165" customWidth="1"/>
    <col min="4613" max="4613" width="15" style="165" bestFit="1" customWidth="1"/>
    <col min="4614" max="4614" width="15.28515625" style="165" bestFit="1" customWidth="1"/>
    <col min="4615" max="4615" width="13.85546875" style="165" bestFit="1" customWidth="1"/>
    <col min="4616" max="4618" width="7.7109375" style="165" customWidth="1"/>
    <col min="4619" max="4619" width="8.85546875" style="165" customWidth="1"/>
    <col min="4620" max="4623" width="7.7109375" style="165" customWidth="1"/>
    <col min="4624" max="4624" width="8.85546875" style="165" customWidth="1"/>
    <col min="4625" max="4627" width="7.7109375" style="165" customWidth="1"/>
    <col min="4628" max="4628" width="9.5703125" style="165" customWidth="1"/>
    <col min="4629" max="4629" width="8.85546875" style="165" customWidth="1"/>
    <col min="4630" max="4633" width="7.7109375" style="165" customWidth="1"/>
    <col min="4634" max="4634" width="9" style="165" bestFit="1" customWidth="1"/>
    <col min="4635" max="4863" width="16.5703125" style="165"/>
    <col min="4864" max="4864" width="3.7109375" style="165" customWidth="1"/>
    <col min="4865" max="4865" width="20.7109375" style="165" bestFit="1" customWidth="1"/>
    <col min="4866" max="4866" width="27.5703125" style="165" bestFit="1" customWidth="1"/>
    <col min="4867" max="4867" width="13" style="165" bestFit="1" customWidth="1"/>
    <col min="4868" max="4868" width="12.85546875" style="165" customWidth="1"/>
    <col min="4869" max="4869" width="15" style="165" bestFit="1" customWidth="1"/>
    <col min="4870" max="4870" width="15.28515625" style="165" bestFit="1" customWidth="1"/>
    <col min="4871" max="4871" width="13.85546875" style="165" bestFit="1" customWidth="1"/>
    <col min="4872" max="4874" width="7.7109375" style="165" customWidth="1"/>
    <col min="4875" max="4875" width="8.85546875" style="165" customWidth="1"/>
    <col min="4876" max="4879" width="7.7109375" style="165" customWidth="1"/>
    <col min="4880" max="4880" width="8.85546875" style="165" customWidth="1"/>
    <col min="4881" max="4883" width="7.7109375" style="165" customWidth="1"/>
    <col min="4884" max="4884" width="9.5703125" style="165" customWidth="1"/>
    <col min="4885" max="4885" width="8.85546875" style="165" customWidth="1"/>
    <col min="4886" max="4889" width="7.7109375" style="165" customWidth="1"/>
    <col min="4890" max="4890" width="9" style="165" bestFit="1" customWidth="1"/>
    <col min="4891" max="5119" width="16.5703125" style="165"/>
    <col min="5120" max="5120" width="3.7109375" style="165" customWidth="1"/>
    <col min="5121" max="5121" width="20.7109375" style="165" bestFit="1" customWidth="1"/>
    <col min="5122" max="5122" width="27.5703125" style="165" bestFit="1" customWidth="1"/>
    <col min="5123" max="5123" width="13" style="165" bestFit="1" customWidth="1"/>
    <col min="5124" max="5124" width="12.85546875" style="165" customWidth="1"/>
    <col min="5125" max="5125" width="15" style="165" bestFit="1" customWidth="1"/>
    <col min="5126" max="5126" width="15.28515625" style="165" bestFit="1" customWidth="1"/>
    <col min="5127" max="5127" width="13.85546875" style="165" bestFit="1" customWidth="1"/>
    <col min="5128" max="5130" width="7.7109375" style="165" customWidth="1"/>
    <col min="5131" max="5131" width="8.85546875" style="165" customWidth="1"/>
    <col min="5132" max="5135" width="7.7109375" style="165" customWidth="1"/>
    <col min="5136" max="5136" width="8.85546875" style="165" customWidth="1"/>
    <col min="5137" max="5139" width="7.7109375" style="165" customWidth="1"/>
    <col min="5140" max="5140" width="9.5703125" style="165" customWidth="1"/>
    <col min="5141" max="5141" width="8.85546875" style="165" customWidth="1"/>
    <col min="5142" max="5145" width="7.7109375" style="165" customWidth="1"/>
    <col min="5146" max="5146" width="9" style="165" bestFit="1" customWidth="1"/>
    <col min="5147" max="5375" width="16.5703125" style="165"/>
    <col min="5376" max="5376" width="3.7109375" style="165" customWidth="1"/>
    <col min="5377" max="5377" width="20.7109375" style="165" bestFit="1" customWidth="1"/>
    <col min="5378" max="5378" width="27.5703125" style="165" bestFit="1" customWidth="1"/>
    <col min="5379" max="5379" width="13" style="165" bestFit="1" customWidth="1"/>
    <col min="5380" max="5380" width="12.85546875" style="165" customWidth="1"/>
    <col min="5381" max="5381" width="15" style="165" bestFit="1" customWidth="1"/>
    <col min="5382" max="5382" width="15.28515625" style="165" bestFit="1" customWidth="1"/>
    <col min="5383" max="5383" width="13.85546875" style="165" bestFit="1" customWidth="1"/>
    <col min="5384" max="5386" width="7.7109375" style="165" customWidth="1"/>
    <col min="5387" max="5387" width="8.85546875" style="165" customWidth="1"/>
    <col min="5388" max="5391" width="7.7109375" style="165" customWidth="1"/>
    <col min="5392" max="5392" width="8.85546875" style="165" customWidth="1"/>
    <col min="5393" max="5395" width="7.7109375" style="165" customWidth="1"/>
    <col min="5396" max="5396" width="9.5703125" style="165" customWidth="1"/>
    <col min="5397" max="5397" width="8.85546875" style="165" customWidth="1"/>
    <col min="5398" max="5401" width="7.7109375" style="165" customWidth="1"/>
    <col min="5402" max="5402" width="9" style="165" bestFit="1" customWidth="1"/>
    <col min="5403" max="5631" width="16.5703125" style="165"/>
    <col min="5632" max="5632" width="3.7109375" style="165" customWidth="1"/>
    <col min="5633" max="5633" width="20.7109375" style="165" bestFit="1" customWidth="1"/>
    <col min="5634" max="5634" width="27.5703125" style="165" bestFit="1" customWidth="1"/>
    <col min="5635" max="5635" width="13" style="165" bestFit="1" customWidth="1"/>
    <col min="5636" max="5636" width="12.85546875" style="165" customWidth="1"/>
    <col min="5637" max="5637" width="15" style="165" bestFit="1" customWidth="1"/>
    <col min="5638" max="5638" width="15.28515625" style="165" bestFit="1" customWidth="1"/>
    <col min="5639" max="5639" width="13.85546875" style="165" bestFit="1" customWidth="1"/>
    <col min="5640" max="5642" width="7.7109375" style="165" customWidth="1"/>
    <col min="5643" max="5643" width="8.85546875" style="165" customWidth="1"/>
    <col min="5644" max="5647" width="7.7109375" style="165" customWidth="1"/>
    <col min="5648" max="5648" width="8.85546875" style="165" customWidth="1"/>
    <col min="5649" max="5651" width="7.7109375" style="165" customWidth="1"/>
    <col min="5652" max="5652" width="9.5703125" style="165" customWidth="1"/>
    <col min="5653" max="5653" width="8.85546875" style="165" customWidth="1"/>
    <col min="5654" max="5657" width="7.7109375" style="165" customWidth="1"/>
    <col min="5658" max="5658" width="9" style="165" bestFit="1" customWidth="1"/>
    <col min="5659" max="5887" width="16.5703125" style="165"/>
    <col min="5888" max="5888" width="3.7109375" style="165" customWidth="1"/>
    <col min="5889" max="5889" width="20.7109375" style="165" bestFit="1" customWidth="1"/>
    <col min="5890" max="5890" width="27.5703125" style="165" bestFit="1" customWidth="1"/>
    <col min="5891" max="5891" width="13" style="165" bestFit="1" customWidth="1"/>
    <col min="5892" max="5892" width="12.85546875" style="165" customWidth="1"/>
    <col min="5893" max="5893" width="15" style="165" bestFit="1" customWidth="1"/>
    <col min="5894" max="5894" width="15.28515625" style="165" bestFit="1" customWidth="1"/>
    <col min="5895" max="5895" width="13.85546875" style="165" bestFit="1" customWidth="1"/>
    <col min="5896" max="5898" width="7.7109375" style="165" customWidth="1"/>
    <col min="5899" max="5899" width="8.85546875" style="165" customWidth="1"/>
    <col min="5900" max="5903" width="7.7109375" style="165" customWidth="1"/>
    <col min="5904" max="5904" width="8.85546875" style="165" customWidth="1"/>
    <col min="5905" max="5907" width="7.7109375" style="165" customWidth="1"/>
    <col min="5908" max="5908" width="9.5703125" style="165" customWidth="1"/>
    <col min="5909" max="5909" width="8.85546875" style="165" customWidth="1"/>
    <col min="5910" max="5913" width="7.7109375" style="165" customWidth="1"/>
    <col min="5914" max="5914" width="9" style="165" bestFit="1" customWidth="1"/>
    <col min="5915" max="6143" width="16.5703125" style="165"/>
    <col min="6144" max="6144" width="3.7109375" style="165" customWidth="1"/>
    <col min="6145" max="6145" width="20.7109375" style="165" bestFit="1" customWidth="1"/>
    <col min="6146" max="6146" width="27.5703125" style="165" bestFit="1" customWidth="1"/>
    <col min="6147" max="6147" width="13" style="165" bestFit="1" customWidth="1"/>
    <col min="6148" max="6148" width="12.85546875" style="165" customWidth="1"/>
    <col min="6149" max="6149" width="15" style="165" bestFit="1" customWidth="1"/>
    <col min="6150" max="6150" width="15.28515625" style="165" bestFit="1" customWidth="1"/>
    <col min="6151" max="6151" width="13.85546875" style="165" bestFit="1" customWidth="1"/>
    <col min="6152" max="6154" width="7.7109375" style="165" customWidth="1"/>
    <col min="6155" max="6155" width="8.85546875" style="165" customWidth="1"/>
    <col min="6156" max="6159" width="7.7109375" style="165" customWidth="1"/>
    <col min="6160" max="6160" width="8.85546875" style="165" customWidth="1"/>
    <col min="6161" max="6163" width="7.7109375" style="165" customWidth="1"/>
    <col min="6164" max="6164" width="9.5703125" style="165" customWidth="1"/>
    <col min="6165" max="6165" width="8.85546875" style="165" customWidth="1"/>
    <col min="6166" max="6169" width="7.7109375" style="165" customWidth="1"/>
    <col min="6170" max="6170" width="9" style="165" bestFit="1" customWidth="1"/>
    <col min="6171" max="6399" width="16.5703125" style="165"/>
    <col min="6400" max="6400" width="3.7109375" style="165" customWidth="1"/>
    <col min="6401" max="6401" width="20.7109375" style="165" bestFit="1" customWidth="1"/>
    <col min="6402" max="6402" width="27.5703125" style="165" bestFit="1" customWidth="1"/>
    <col min="6403" max="6403" width="13" style="165" bestFit="1" customWidth="1"/>
    <col min="6404" max="6404" width="12.85546875" style="165" customWidth="1"/>
    <col min="6405" max="6405" width="15" style="165" bestFit="1" customWidth="1"/>
    <col min="6406" max="6406" width="15.28515625" style="165" bestFit="1" customWidth="1"/>
    <col min="6407" max="6407" width="13.85546875" style="165" bestFit="1" customWidth="1"/>
    <col min="6408" max="6410" width="7.7109375" style="165" customWidth="1"/>
    <col min="6411" max="6411" width="8.85546875" style="165" customWidth="1"/>
    <col min="6412" max="6415" width="7.7109375" style="165" customWidth="1"/>
    <col min="6416" max="6416" width="8.85546875" style="165" customWidth="1"/>
    <col min="6417" max="6419" width="7.7109375" style="165" customWidth="1"/>
    <col min="6420" max="6420" width="9.5703125" style="165" customWidth="1"/>
    <col min="6421" max="6421" width="8.85546875" style="165" customWidth="1"/>
    <col min="6422" max="6425" width="7.7109375" style="165" customWidth="1"/>
    <col min="6426" max="6426" width="9" style="165" bestFit="1" customWidth="1"/>
    <col min="6427" max="6655" width="16.5703125" style="165"/>
    <col min="6656" max="6656" width="3.7109375" style="165" customWidth="1"/>
    <col min="6657" max="6657" width="20.7109375" style="165" bestFit="1" customWidth="1"/>
    <col min="6658" max="6658" width="27.5703125" style="165" bestFit="1" customWidth="1"/>
    <col min="6659" max="6659" width="13" style="165" bestFit="1" customWidth="1"/>
    <col min="6660" max="6660" width="12.85546875" style="165" customWidth="1"/>
    <col min="6661" max="6661" width="15" style="165" bestFit="1" customWidth="1"/>
    <col min="6662" max="6662" width="15.28515625" style="165" bestFit="1" customWidth="1"/>
    <col min="6663" max="6663" width="13.85546875" style="165" bestFit="1" customWidth="1"/>
    <col min="6664" max="6666" width="7.7109375" style="165" customWidth="1"/>
    <col min="6667" max="6667" width="8.85546875" style="165" customWidth="1"/>
    <col min="6668" max="6671" width="7.7109375" style="165" customWidth="1"/>
    <col min="6672" max="6672" width="8.85546875" style="165" customWidth="1"/>
    <col min="6673" max="6675" width="7.7109375" style="165" customWidth="1"/>
    <col min="6676" max="6676" width="9.5703125" style="165" customWidth="1"/>
    <col min="6677" max="6677" width="8.85546875" style="165" customWidth="1"/>
    <col min="6678" max="6681" width="7.7109375" style="165" customWidth="1"/>
    <col min="6682" max="6682" width="9" style="165" bestFit="1" customWidth="1"/>
    <col min="6683" max="6911" width="16.5703125" style="165"/>
    <col min="6912" max="6912" width="3.7109375" style="165" customWidth="1"/>
    <col min="6913" max="6913" width="20.7109375" style="165" bestFit="1" customWidth="1"/>
    <col min="6914" max="6914" width="27.5703125" style="165" bestFit="1" customWidth="1"/>
    <col min="6915" max="6915" width="13" style="165" bestFit="1" customWidth="1"/>
    <col min="6916" max="6916" width="12.85546875" style="165" customWidth="1"/>
    <col min="6917" max="6917" width="15" style="165" bestFit="1" customWidth="1"/>
    <col min="6918" max="6918" width="15.28515625" style="165" bestFit="1" customWidth="1"/>
    <col min="6919" max="6919" width="13.85546875" style="165" bestFit="1" customWidth="1"/>
    <col min="6920" max="6922" width="7.7109375" style="165" customWidth="1"/>
    <col min="6923" max="6923" width="8.85546875" style="165" customWidth="1"/>
    <col min="6924" max="6927" width="7.7109375" style="165" customWidth="1"/>
    <col min="6928" max="6928" width="8.85546875" style="165" customWidth="1"/>
    <col min="6929" max="6931" width="7.7109375" style="165" customWidth="1"/>
    <col min="6932" max="6932" width="9.5703125" style="165" customWidth="1"/>
    <col min="6933" max="6933" width="8.85546875" style="165" customWidth="1"/>
    <col min="6934" max="6937" width="7.7109375" style="165" customWidth="1"/>
    <col min="6938" max="6938" width="9" style="165" bestFit="1" customWidth="1"/>
    <col min="6939" max="7167" width="16.5703125" style="165"/>
    <col min="7168" max="7168" width="3.7109375" style="165" customWidth="1"/>
    <col min="7169" max="7169" width="20.7109375" style="165" bestFit="1" customWidth="1"/>
    <col min="7170" max="7170" width="27.5703125" style="165" bestFit="1" customWidth="1"/>
    <col min="7171" max="7171" width="13" style="165" bestFit="1" customWidth="1"/>
    <col min="7172" max="7172" width="12.85546875" style="165" customWidth="1"/>
    <col min="7173" max="7173" width="15" style="165" bestFit="1" customWidth="1"/>
    <col min="7174" max="7174" width="15.28515625" style="165" bestFit="1" customWidth="1"/>
    <col min="7175" max="7175" width="13.85546875" style="165" bestFit="1" customWidth="1"/>
    <col min="7176" max="7178" width="7.7109375" style="165" customWidth="1"/>
    <col min="7179" max="7179" width="8.85546875" style="165" customWidth="1"/>
    <col min="7180" max="7183" width="7.7109375" style="165" customWidth="1"/>
    <col min="7184" max="7184" width="8.85546875" style="165" customWidth="1"/>
    <col min="7185" max="7187" width="7.7109375" style="165" customWidth="1"/>
    <col min="7188" max="7188" width="9.5703125" style="165" customWidth="1"/>
    <col min="7189" max="7189" width="8.85546875" style="165" customWidth="1"/>
    <col min="7190" max="7193" width="7.7109375" style="165" customWidth="1"/>
    <col min="7194" max="7194" width="9" style="165" bestFit="1" customWidth="1"/>
    <col min="7195" max="7423" width="16.5703125" style="165"/>
    <col min="7424" max="7424" width="3.7109375" style="165" customWidth="1"/>
    <col min="7425" max="7425" width="20.7109375" style="165" bestFit="1" customWidth="1"/>
    <col min="7426" max="7426" width="27.5703125" style="165" bestFit="1" customWidth="1"/>
    <col min="7427" max="7427" width="13" style="165" bestFit="1" customWidth="1"/>
    <col min="7428" max="7428" width="12.85546875" style="165" customWidth="1"/>
    <col min="7429" max="7429" width="15" style="165" bestFit="1" customWidth="1"/>
    <col min="7430" max="7430" width="15.28515625" style="165" bestFit="1" customWidth="1"/>
    <col min="7431" max="7431" width="13.85546875" style="165" bestFit="1" customWidth="1"/>
    <col min="7432" max="7434" width="7.7109375" style="165" customWidth="1"/>
    <col min="7435" max="7435" width="8.85546875" style="165" customWidth="1"/>
    <col min="7436" max="7439" width="7.7109375" style="165" customWidth="1"/>
    <col min="7440" max="7440" width="8.85546875" style="165" customWidth="1"/>
    <col min="7441" max="7443" width="7.7109375" style="165" customWidth="1"/>
    <col min="7444" max="7444" width="9.5703125" style="165" customWidth="1"/>
    <col min="7445" max="7445" width="8.85546875" style="165" customWidth="1"/>
    <col min="7446" max="7449" width="7.7109375" style="165" customWidth="1"/>
    <col min="7450" max="7450" width="9" style="165" bestFit="1" customWidth="1"/>
    <col min="7451" max="7679" width="16.5703125" style="165"/>
    <col min="7680" max="7680" width="3.7109375" style="165" customWidth="1"/>
    <col min="7681" max="7681" width="20.7109375" style="165" bestFit="1" customWidth="1"/>
    <col min="7682" max="7682" width="27.5703125" style="165" bestFit="1" customWidth="1"/>
    <col min="7683" max="7683" width="13" style="165" bestFit="1" customWidth="1"/>
    <col min="7684" max="7684" width="12.85546875" style="165" customWidth="1"/>
    <col min="7685" max="7685" width="15" style="165" bestFit="1" customWidth="1"/>
    <col min="7686" max="7686" width="15.28515625" style="165" bestFit="1" customWidth="1"/>
    <col min="7687" max="7687" width="13.85546875" style="165" bestFit="1" customWidth="1"/>
    <col min="7688" max="7690" width="7.7109375" style="165" customWidth="1"/>
    <col min="7691" max="7691" width="8.85546875" style="165" customWidth="1"/>
    <col min="7692" max="7695" width="7.7109375" style="165" customWidth="1"/>
    <col min="7696" max="7696" width="8.85546875" style="165" customWidth="1"/>
    <col min="7697" max="7699" width="7.7109375" style="165" customWidth="1"/>
    <col min="7700" max="7700" width="9.5703125" style="165" customWidth="1"/>
    <col min="7701" max="7701" width="8.85546875" style="165" customWidth="1"/>
    <col min="7702" max="7705" width="7.7109375" style="165" customWidth="1"/>
    <col min="7706" max="7706" width="9" style="165" bestFit="1" customWidth="1"/>
    <col min="7707" max="7935" width="16.5703125" style="165"/>
    <col min="7936" max="7936" width="3.7109375" style="165" customWidth="1"/>
    <col min="7937" max="7937" width="20.7109375" style="165" bestFit="1" customWidth="1"/>
    <col min="7938" max="7938" width="27.5703125" style="165" bestFit="1" customWidth="1"/>
    <col min="7939" max="7939" width="13" style="165" bestFit="1" customWidth="1"/>
    <col min="7940" max="7940" width="12.85546875" style="165" customWidth="1"/>
    <col min="7941" max="7941" width="15" style="165" bestFit="1" customWidth="1"/>
    <col min="7942" max="7942" width="15.28515625" style="165" bestFit="1" customWidth="1"/>
    <col min="7943" max="7943" width="13.85546875" style="165" bestFit="1" customWidth="1"/>
    <col min="7944" max="7946" width="7.7109375" style="165" customWidth="1"/>
    <col min="7947" max="7947" width="8.85546875" style="165" customWidth="1"/>
    <col min="7948" max="7951" width="7.7109375" style="165" customWidth="1"/>
    <col min="7952" max="7952" width="8.85546875" style="165" customWidth="1"/>
    <col min="7953" max="7955" width="7.7109375" style="165" customWidth="1"/>
    <col min="7956" max="7956" width="9.5703125" style="165" customWidth="1"/>
    <col min="7957" max="7957" width="8.85546875" style="165" customWidth="1"/>
    <col min="7958" max="7961" width="7.7109375" style="165" customWidth="1"/>
    <col min="7962" max="7962" width="9" style="165" bestFit="1" customWidth="1"/>
    <col min="7963" max="8191" width="16.5703125" style="165"/>
    <col min="8192" max="8192" width="3.7109375" style="165" customWidth="1"/>
    <col min="8193" max="8193" width="20.7109375" style="165" bestFit="1" customWidth="1"/>
    <col min="8194" max="8194" width="27.5703125" style="165" bestFit="1" customWidth="1"/>
    <col min="8195" max="8195" width="13" style="165" bestFit="1" customWidth="1"/>
    <col min="8196" max="8196" width="12.85546875" style="165" customWidth="1"/>
    <col min="8197" max="8197" width="15" style="165" bestFit="1" customWidth="1"/>
    <col min="8198" max="8198" width="15.28515625" style="165" bestFit="1" customWidth="1"/>
    <col min="8199" max="8199" width="13.85546875" style="165" bestFit="1" customWidth="1"/>
    <col min="8200" max="8202" width="7.7109375" style="165" customWidth="1"/>
    <col min="8203" max="8203" width="8.85546875" style="165" customWidth="1"/>
    <col min="8204" max="8207" width="7.7109375" style="165" customWidth="1"/>
    <col min="8208" max="8208" width="8.85546875" style="165" customWidth="1"/>
    <col min="8209" max="8211" width="7.7109375" style="165" customWidth="1"/>
    <col min="8212" max="8212" width="9.5703125" style="165" customWidth="1"/>
    <col min="8213" max="8213" width="8.85546875" style="165" customWidth="1"/>
    <col min="8214" max="8217" width="7.7109375" style="165" customWidth="1"/>
    <col min="8218" max="8218" width="9" style="165" bestFit="1" customWidth="1"/>
    <col min="8219" max="8447" width="16.5703125" style="165"/>
    <col min="8448" max="8448" width="3.7109375" style="165" customWidth="1"/>
    <col min="8449" max="8449" width="20.7109375" style="165" bestFit="1" customWidth="1"/>
    <col min="8450" max="8450" width="27.5703125" style="165" bestFit="1" customWidth="1"/>
    <col min="8451" max="8451" width="13" style="165" bestFit="1" customWidth="1"/>
    <col min="8452" max="8452" width="12.85546875" style="165" customWidth="1"/>
    <col min="8453" max="8453" width="15" style="165" bestFit="1" customWidth="1"/>
    <col min="8454" max="8454" width="15.28515625" style="165" bestFit="1" customWidth="1"/>
    <col min="8455" max="8455" width="13.85546875" style="165" bestFit="1" customWidth="1"/>
    <col min="8456" max="8458" width="7.7109375" style="165" customWidth="1"/>
    <col min="8459" max="8459" width="8.85546875" style="165" customWidth="1"/>
    <col min="8460" max="8463" width="7.7109375" style="165" customWidth="1"/>
    <col min="8464" max="8464" width="8.85546875" style="165" customWidth="1"/>
    <col min="8465" max="8467" width="7.7109375" style="165" customWidth="1"/>
    <col min="8468" max="8468" width="9.5703125" style="165" customWidth="1"/>
    <col min="8469" max="8469" width="8.85546875" style="165" customWidth="1"/>
    <col min="8470" max="8473" width="7.7109375" style="165" customWidth="1"/>
    <col min="8474" max="8474" width="9" style="165" bestFit="1" customWidth="1"/>
    <col min="8475" max="8703" width="16.5703125" style="165"/>
    <col min="8704" max="8704" width="3.7109375" style="165" customWidth="1"/>
    <col min="8705" max="8705" width="20.7109375" style="165" bestFit="1" customWidth="1"/>
    <col min="8706" max="8706" width="27.5703125" style="165" bestFit="1" customWidth="1"/>
    <col min="8707" max="8707" width="13" style="165" bestFit="1" customWidth="1"/>
    <col min="8708" max="8708" width="12.85546875" style="165" customWidth="1"/>
    <col min="8709" max="8709" width="15" style="165" bestFit="1" customWidth="1"/>
    <col min="8710" max="8710" width="15.28515625" style="165" bestFit="1" customWidth="1"/>
    <col min="8711" max="8711" width="13.85546875" style="165" bestFit="1" customWidth="1"/>
    <col min="8712" max="8714" width="7.7109375" style="165" customWidth="1"/>
    <col min="8715" max="8715" width="8.85546875" style="165" customWidth="1"/>
    <col min="8716" max="8719" width="7.7109375" style="165" customWidth="1"/>
    <col min="8720" max="8720" width="8.85546875" style="165" customWidth="1"/>
    <col min="8721" max="8723" width="7.7109375" style="165" customWidth="1"/>
    <col min="8724" max="8724" width="9.5703125" style="165" customWidth="1"/>
    <col min="8725" max="8725" width="8.85546875" style="165" customWidth="1"/>
    <col min="8726" max="8729" width="7.7109375" style="165" customWidth="1"/>
    <col min="8730" max="8730" width="9" style="165" bestFit="1" customWidth="1"/>
    <col min="8731" max="8959" width="16.5703125" style="165"/>
    <col min="8960" max="8960" width="3.7109375" style="165" customWidth="1"/>
    <col min="8961" max="8961" width="20.7109375" style="165" bestFit="1" customWidth="1"/>
    <col min="8962" max="8962" width="27.5703125" style="165" bestFit="1" customWidth="1"/>
    <col min="8963" max="8963" width="13" style="165" bestFit="1" customWidth="1"/>
    <col min="8964" max="8964" width="12.85546875" style="165" customWidth="1"/>
    <col min="8965" max="8965" width="15" style="165" bestFit="1" customWidth="1"/>
    <col min="8966" max="8966" width="15.28515625" style="165" bestFit="1" customWidth="1"/>
    <col min="8967" max="8967" width="13.85546875" style="165" bestFit="1" customWidth="1"/>
    <col min="8968" max="8970" width="7.7109375" style="165" customWidth="1"/>
    <col min="8971" max="8971" width="8.85546875" style="165" customWidth="1"/>
    <col min="8972" max="8975" width="7.7109375" style="165" customWidth="1"/>
    <col min="8976" max="8976" width="8.85546875" style="165" customWidth="1"/>
    <col min="8977" max="8979" width="7.7109375" style="165" customWidth="1"/>
    <col min="8980" max="8980" width="9.5703125" style="165" customWidth="1"/>
    <col min="8981" max="8981" width="8.85546875" style="165" customWidth="1"/>
    <col min="8982" max="8985" width="7.7109375" style="165" customWidth="1"/>
    <col min="8986" max="8986" width="9" style="165" bestFit="1" customWidth="1"/>
    <col min="8987" max="9215" width="16.5703125" style="165"/>
    <col min="9216" max="9216" width="3.7109375" style="165" customWidth="1"/>
    <col min="9217" max="9217" width="20.7109375" style="165" bestFit="1" customWidth="1"/>
    <col min="9218" max="9218" width="27.5703125" style="165" bestFit="1" customWidth="1"/>
    <col min="9219" max="9219" width="13" style="165" bestFit="1" customWidth="1"/>
    <col min="9220" max="9220" width="12.85546875" style="165" customWidth="1"/>
    <col min="9221" max="9221" width="15" style="165" bestFit="1" customWidth="1"/>
    <col min="9222" max="9222" width="15.28515625" style="165" bestFit="1" customWidth="1"/>
    <col min="9223" max="9223" width="13.85546875" style="165" bestFit="1" customWidth="1"/>
    <col min="9224" max="9226" width="7.7109375" style="165" customWidth="1"/>
    <col min="9227" max="9227" width="8.85546875" style="165" customWidth="1"/>
    <col min="9228" max="9231" width="7.7109375" style="165" customWidth="1"/>
    <col min="9232" max="9232" width="8.85546875" style="165" customWidth="1"/>
    <col min="9233" max="9235" width="7.7109375" style="165" customWidth="1"/>
    <col min="9236" max="9236" width="9.5703125" style="165" customWidth="1"/>
    <col min="9237" max="9237" width="8.85546875" style="165" customWidth="1"/>
    <col min="9238" max="9241" width="7.7109375" style="165" customWidth="1"/>
    <col min="9242" max="9242" width="9" style="165" bestFit="1" customWidth="1"/>
    <col min="9243" max="9471" width="16.5703125" style="165"/>
    <col min="9472" max="9472" width="3.7109375" style="165" customWidth="1"/>
    <col min="9473" max="9473" width="20.7109375" style="165" bestFit="1" customWidth="1"/>
    <col min="9474" max="9474" width="27.5703125" style="165" bestFit="1" customWidth="1"/>
    <col min="9475" max="9475" width="13" style="165" bestFit="1" customWidth="1"/>
    <col min="9476" max="9476" width="12.85546875" style="165" customWidth="1"/>
    <col min="9477" max="9477" width="15" style="165" bestFit="1" customWidth="1"/>
    <col min="9478" max="9478" width="15.28515625" style="165" bestFit="1" customWidth="1"/>
    <col min="9479" max="9479" width="13.85546875" style="165" bestFit="1" customWidth="1"/>
    <col min="9480" max="9482" width="7.7109375" style="165" customWidth="1"/>
    <col min="9483" max="9483" width="8.85546875" style="165" customWidth="1"/>
    <col min="9484" max="9487" width="7.7109375" style="165" customWidth="1"/>
    <col min="9488" max="9488" width="8.85546875" style="165" customWidth="1"/>
    <col min="9489" max="9491" width="7.7109375" style="165" customWidth="1"/>
    <col min="9492" max="9492" width="9.5703125" style="165" customWidth="1"/>
    <col min="9493" max="9493" width="8.85546875" style="165" customWidth="1"/>
    <col min="9494" max="9497" width="7.7109375" style="165" customWidth="1"/>
    <col min="9498" max="9498" width="9" style="165" bestFit="1" customWidth="1"/>
    <col min="9499" max="9727" width="16.5703125" style="165"/>
    <col min="9728" max="9728" width="3.7109375" style="165" customWidth="1"/>
    <col min="9729" max="9729" width="20.7109375" style="165" bestFit="1" customWidth="1"/>
    <col min="9730" max="9730" width="27.5703125" style="165" bestFit="1" customWidth="1"/>
    <col min="9731" max="9731" width="13" style="165" bestFit="1" customWidth="1"/>
    <col min="9732" max="9732" width="12.85546875" style="165" customWidth="1"/>
    <col min="9733" max="9733" width="15" style="165" bestFit="1" customWidth="1"/>
    <col min="9734" max="9734" width="15.28515625" style="165" bestFit="1" customWidth="1"/>
    <col min="9735" max="9735" width="13.85546875" style="165" bestFit="1" customWidth="1"/>
    <col min="9736" max="9738" width="7.7109375" style="165" customWidth="1"/>
    <col min="9739" max="9739" width="8.85546875" style="165" customWidth="1"/>
    <col min="9740" max="9743" width="7.7109375" style="165" customWidth="1"/>
    <col min="9744" max="9744" width="8.85546875" style="165" customWidth="1"/>
    <col min="9745" max="9747" width="7.7109375" style="165" customWidth="1"/>
    <col min="9748" max="9748" width="9.5703125" style="165" customWidth="1"/>
    <col min="9749" max="9749" width="8.85546875" style="165" customWidth="1"/>
    <col min="9750" max="9753" width="7.7109375" style="165" customWidth="1"/>
    <col min="9754" max="9754" width="9" style="165" bestFit="1" customWidth="1"/>
    <col min="9755" max="9983" width="16.5703125" style="165"/>
    <col min="9984" max="9984" width="3.7109375" style="165" customWidth="1"/>
    <col min="9985" max="9985" width="20.7109375" style="165" bestFit="1" customWidth="1"/>
    <col min="9986" max="9986" width="27.5703125" style="165" bestFit="1" customWidth="1"/>
    <col min="9987" max="9987" width="13" style="165" bestFit="1" customWidth="1"/>
    <col min="9988" max="9988" width="12.85546875" style="165" customWidth="1"/>
    <col min="9989" max="9989" width="15" style="165" bestFit="1" customWidth="1"/>
    <col min="9990" max="9990" width="15.28515625" style="165" bestFit="1" customWidth="1"/>
    <col min="9991" max="9991" width="13.85546875" style="165" bestFit="1" customWidth="1"/>
    <col min="9992" max="9994" width="7.7109375" style="165" customWidth="1"/>
    <col min="9995" max="9995" width="8.85546875" style="165" customWidth="1"/>
    <col min="9996" max="9999" width="7.7109375" style="165" customWidth="1"/>
    <col min="10000" max="10000" width="8.85546875" style="165" customWidth="1"/>
    <col min="10001" max="10003" width="7.7109375" style="165" customWidth="1"/>
    <col min="10004" max="10004" width="9.5703125" style="165" customWidth="1"/>
    <col min="10005" max="10005" width="8.85546875" style="165" customWidth="1"/>
    <col min="10006" max="10009" width="7.7109375" style="165" customWidth="1"/>
    <col min="10010" max="10010" width="9" style="165" bestFit="1" customWidth="1"/>
    <col min="10011" max="10239" width="16.5703125" style="165"/>
    <col min="10240" max="10240" width="3.7109375" style="165" customWidth="1"/>
    <col min="10241" max="10241" width="20.7109375" style="165" bestFit="1" customWidth="1"/>
    <col min="10242" max="10242" width="27.5703125" style="165" bestFit="1" customWidth="1"/>
    <col min="10243" max="10243" width="13" style="165" bestFit="1" customWidth="1"/>
    <col min="10244" max="10244" width="12.85546875" style="165" customWidth="1"/>
    <col min="10245" max="10245" width="15" style="165" bestFit="1" customWidth="1"/>
    <col min="10246" max="10246" width="15.28515625" style="165" bestFit="1" customWidth="1"/>
    <col min="10247" max="10247" width="13.85546875" style="165" bestFit="1" customWidth="1"/>
    <col min="10248" max="10250" width="7.7109375" style="165" customWidth="1"/>
    <col min="10251" max="10251" width="8.85546875" style="165" customWidth="1"/>
    <col min="10252" max="10255" width="7.7109375" style="165" customWidth="1"/>
    <col min="10256" max="10256" width="8.85546875" style="165" customWidth="1"/>
    <col min="10257" max="10259" width="7.7109375" style="165" customWidth="1"/>
    <col min="10260" max="10260" width="9.5703125" style="165" customWidth="1"/>
    <col min="10261" max="10261" width="8.85546875" style="165" customWidth="1"/>
    <col min="10262" max="10265" width="7.7109375" style="165" customWidth="1"/>
    <col min="10266" max="10266" width="9" style="165" bestFit="1" customWidth="1"/>
    <col min="10267" max="10495" width="16.5703125" style="165"/>
    <col min="10496" max="10496" width="3.7109375" style="165" customWidth="1"/>
    <col min="10497" max="10497" width="20.7109375" style="165" bestFit="1" customWidth="1"/>
    <col min="10498" max="10498" width="27.5703125" style="165" bestFit="1" customWidth="1"/>
    <col min="10499" max="10499" width="13" style="165" bestFit="1" customWidth="1"/>
    <col min="10500" max="10500" width="12.85546875" style="165" customWidth="1"/>
    <col min="10501" max="10501" width="15" style="165" bestFit="1" customWidth="1"/>
    <col min="10502" max="10502" width="15.28515625" style="165" bestFit="1" customWidth="1"/>
    <col min="10503" max="10503" width="13.85546875" style="165" bestFit="1" customWidth="1"/>
    <col min="10504" max="10506" width="7.7109375" style="165" customWidth="1"/>
    <col min="10507" max="10507" width="8.85546875" style="165" customWidth="1"/>
    <col min="10508" max="10511" width="7.7109375" style="165" customWidth="1"/>
    <col min="10512" max="10512" width="8.85546875" style="165" customWidth="1"/>
    <col min="10513" max="10515" width="7.7109375" style="165" customWidth="1"/>
    <col min="10516" max="10516" width="9.5703125" style="165" customWidth="1"/>
    <col min="10517" max="10517" width="8.85546875" style="165" customWidth="1"/>
    <col min="10518" max="10521" width="7.7109375" style="165" customWidth="1"/>
    <col min="10522" max="10522" width="9" style="165" bestFit="1" customWidth="1"/>
    <col min="10523" max="10751" width="16.5703125" style="165"/>
    <col min="10752" max="10752" width="3.7109375" style="165" customWidth="1"/>
    <col min="10753" max="10753" width="20.7109375" style="165" bestFit="1" customWidth="1"/>
    <col min="10754" max="10754" width="27.5703125" style="165" bestFit="1" customWidth="1"/>
    <col min="10755" max="10755" width="13" style="165" bestFit="1" customWidth="1"/>
    <col min="10756" max="10756" width="12.85546875" style="165" customWidth="1"/>
    <col min="10757" max="10757" width="15" style="165" bestFit="1" customWidth="1"/>
    <col min="10758" max="10758" width="15.28515625" style="165" bestFit="1" customWidth="1"/>
    <col min="10759" max="10759" width="13.85546875" style="165" bestFit="1" customWidth="1"/>
    <col min="10760" max="10762" width="7.7109375" style="165" customWidth="1"/>
    <col min="10763" max="10763" width="8.85546875" style="165" customWidth="1"/>
    <col min="10764" max="10767" width="7.7109375" style="165" customWidth="1"/>
    <col min="10768" max="10768" width="8.85546875" style="165" customWidth="1"/>
    <col min="10769" max="10771" width="7.7109375" style="165" customWidth="1"/>
    <col min="10772" max="10772" width="9.5703125" style="165" customWidth="1"/>
    <col min="10773" max="10773" width="8.85546875" style="165" customWidth="1"/>
    <col min="10774" max="10777" width="7.7109375" style="165" customWidth="1"/>
    <col min="10778" max="10778" width="9" style="165" bestFit="1" customWidth="1"/>
    <col min="10779" max="11007" width="16.5703125" style="165"/>
    <col min="11008" max="11008" width="3.7109375" style="165" customWidth="1"/>
    <col min="11009" max="11009" width="20.7109375" style="165" bestFit="1" customWidth="1"/>
    <col min="11010" max="11010" width="27.5703125" style="165" bestFit="1" customWidth="1"/>
    <col min="11011" max="11011" width="13" style="165" bestFit="1" customWidth="1"/>
    <col min="11012" max="11012" width="12.85546875" style="165" customWidth="1"/>
    <col min="11013" max="11013" width="15" style="165" bestFit="1" customWidth="1"/>
    <col min="11014" max="11014" width="15.28515625" style="165" bestFit="1" customWidth="1"/>
    <col min="11015" max="11015" width="13.85546875" style="165" bestFit="1" customWidth="1"/>
    <col min="11016" max="11018" width="7.7109375" style="165" customWidth="1"/>
    <col min="11019" max="11019" width="8.85546875" style="165" customWidth="1"/>
    <col min="11020" max="11023" width="7.7109375" style="165" customWidth="1"/>
    <col min="11024" max="11024" width="8.85546875" style="165" customWidth="1"/>
    <col min="11025" max="11027" width="7.7109375" style="165" customWidth="1"/>
    <col min="11028" max="11028" width="9.5703125" style="165" customWidth="1"/>
    <col min="11029" max="11029" width="8.85546875" style="165" customWidth="1"/>
    <col min="11030" max="11033" width="7.7109375" style="165" customWidth="1"/>
    <col min="11034" max="11034" width="9" style="165" bestFit="1" customWidth="1"/>
    <col min="11035" max="11263" width="16.5703125" style="165"/>
    <col min="11264" max="11264" width="3.7109375" style="165" customWidth="1"/>
    <col min="11265" max="11265" width="20.7109375" style="165" bestFit="1" customWidth="1"/>
    <col min="11266" max="11266" width="27.5703125" style="165" bestFit="1" customWidth="1"/>
    <col min="11267" max="11267" width="13" style="165" bestFit="1" customWidth="1"/>
    <col min="11268" max="11268" width="12.85546875" style="165" customWidth="1"/>
    <col min="11269" max="11269" width="15" style="165" bestFit="1" customWidth="1"/>
    <col min="11270" max="11270" width="15.28515625" style="165" bestFit="1" customWidth="1"/>
    <col min="11271" max="11271" width="13.85546875" style="165" bestFit="1" customWidth="1"/>
    <col min="11272" max="11274" width="7.7109375" style="165" customWidth="1"/>
    <col min="11275" max="11275" width="8.85546875" style="165" customWidth="1"/>
    <col min="11276" max="11279" width="7.7109375" style="165" customWidth="1"/>
    <col min="11280" max="11280" width="8.85546875" style="165" customWidth="1"/>
    <col min="11281" max="11283" width="7.7109375" style="165" customWidth="1"/>
    <col min="11284" max="11284" width="9.5703125" style="165" customWidth="1"/>
    <col min="11285" max="11285" width="8.85546875" style="165" customWidth="1"/>
    <col min="11286" max="11289" width="7.7109375" style="165" customWidth="1"/>
    <col min="11290" max="11290" width="9" style="165" bestFit="1" customWidth="1"/>
    <col min="11291" max="11519" width="16.5703125" style="165"/>
    <col min="11520" max="11520" width="3.7109375" style="165" customWidth="1"/>
    <col min="11521" max="11521" width="20.7109375" style="165" bestFit="1" customWidth="1"/>
    <col min="11522" max="11522" width="27.5703125" style="165" bestFit="1" customWidth="1"/>
    <col min="11523" max="11523" width="13" style="165" bestFit="1" customWidth="1"/>
    <col min="11524" max="11524" width="12.85546875" style="165" customWidth="1"/>
    <col min="11525" max="11525" width="15" style="165" bestFit="1" customWidth="1"/>
    <col min="11526" max="11526" width="15.28515625" style="165" bestFit="1" customWidth="1"/>
    <col min="11527" max="11527" width="13.85546875" style="165" bestFit="1" customWidth="1"/>
    <col min="11528" max="11530" width="7.7109375" style="165" customWidth="1"/>
    <col min="11531" max="11531" width="8.85546875" style="165" customWidth="1"/>
    <col min="11532" max="11535" width="7.7109375" style="165" customWidth="1"/>
    <col min="11536" max="11536" width="8.85546875" style="165" customWidth="1"/>
    <col min="11537" max="11539" width="7.7109375" style="165" customWidth="1"/>
    <col min="11540" max="11540" width="9.5703125" style="165" customWidth="1"/>
    <col min="11541" max="11541" width="8.85546875" style="165" customWidth="1"/>
    <col min="11542" max="11545" width="7.7109375" style="165" customWidth="1"/>
    <col min="11546" max="11546" width="9" style="165" bestFit="1" customWidth="1"/>
    <col min="11547" max="11775" width="16.5703125" style="165"/>
    <col min="11776" max="11776" width="3.7109375" style="165" customWidth="1"/>
    <col min="11777" max="11777" width="20.7109375" style="165" bestFit="1" customWidth="1"/>
    <col min="11778" max="11778" width="27.5703125" style="165" bestFit="1" customWidth="1"/>
    <col min="11779" max="11779" width="13" style="165" bestFit="1" customWidth="1"/>
    <col min="11780" max="11780" width="12.85546875" style="165" customWidth="1"/>
    <col min="11781" max="11781" width="15" style="165" bestFit="1" customWidth="1"/>
    <col min="11782" max="11782" width="15.28515625" style="165" bestFit="1" customWidth="1"/>
    <col min="11783" max="11783" width="13.85546875" style="165" bestFit="1" customWidth="1"/>
    <col min="11784" max="11786" width="7.7109375" style="165" customWidth="1"/>
    <col min="11787" max="11787" width="8.85546875" style="165" customWidth="1"/>
    <col min="11788" max="11791" width="7.7109375" style="165" customWidth="1"/>
    <col min="11792" max="11792" width="8.85546875" style="165" customWidth="1"/>
    <col min="11793" max="11795" width="7.7109375" style="165" customWidth="1"/>
    <col min="11796" max="11796" width="9.5703125" style="165" customWidth="1"/>
    <col min="11797" max="11797" width="8.85546875" style="165" customWidth="1"/>
    <col min="11798" max="11801" width="7.7109375" style="165" customWidth="1"/>
    <col min="11802" max="11802" width="9" style="165" bestFit="1" customWidth="1"/>
    <col min="11803" max="12031" width="16.5703125" style="165"/>
    <col min="12032" max="12032" width="3.7109375" style="165" customWidth="1"/>
    <col min="12033" max="12033" width="20.7109375" style="165" bestFit="1" customWidth="1"/>
    <col min="12034" max="12034" width="27.5703125" style="165" bestFit="1" customWidth="1"/>
    <col min="12035" max="12035" width="13" style="165" bestFit="1" customWidth="1"/>
    <col min="12036" max="12036" width="12.85546875" style="165" customWidth="1"/>
    <col min="12037" max="12037" width="15" style="165" bestFit="1" customWidth="1"/>
    <col min="12038" max="12038" width="15.28515625" style="165" bestFit="1" customWidth="1"/>
    <col min="12039" max="12039" width="13.85546875" style="165" bestFit="1" customWidth="1"/>
    <col min="12040" max="12042" width="7.7109375" style="165" customWidth="1"/>
    <col min="12043" max="12043" width="8.85546875" style="165" customWidth="1"/>
    <col min="12044" max="12047" width="7.7109375" style="165" customWidth="1"/>
    <col min="12048" max="12048" width="8.85546875" style="165" customWidth="1"/>
    <col min="12049" max="12051" width="7.7109375" style="165" customWidth="1"/>
    <col min="12052" max="12052" width="9.5703125" style="165" customWidth="1"/>
    <col min="12053" max="12053" width="8.85546875" style="165" customWidth="1"/>
    <col min="12054" max="12057" width="7.7109375" style="165" customWidth="1"/>
    <col min="12058" max="12058" width="9" style="165" bestFit="1" customWidth="1"/>
    <col min="12059" max="12287" width="16.5703125" style="165"/>
    <col min="12288" max="12288" width="3.7109375" style="165" customWidth="1"/>
    <col min="12289" max="12289" width="20.7109375" style="165" bestFit="1" customWidth="1"/>
    <col min="12290" max="12290" width="27.5703125" style="165" bestFit="1" customWidth="1"/>
    <col min="12291" max="12291" width="13" style="165" bestFit="1" customWidth="1"/>
    <col min="12292" max="12292" width="12.85546875" style="165" customWidth="1"/>
    <col min="12293" max="12293" width="15" style="165" bestFit="1" customWidth="1"/>
    <col min="12294" max="12294" width="15.28515625" style="165" bestFit="1" customWidth="1"/>
    <col min="12295" max="12295" width="13.85546875" style="165" bestFit="1" customWidth="1"/>
    <col min="12296" max="12298" width="7.7109375" style="165" customWidth="1"/>
    <col min="12299" max="12299" width="8.85546875" style="165" customWidth="1"/>
    <col min="12300" max="12303" width="7.7109375" style="165" customWidth="1"/>
    <col min="12304" max="12304" width="8.85546875" style="165" customWidth="1"/>
    <col min="12305" max="12307" width="7.7109375" style="165" customWidth="1"/>
    <col min="12308" max="12308" width="9.5703125" style="165" customWidth="1"/>
    <col min="12309" max="12309" width="8.85546875" style="165" customWidth="1"/>
    <col min="12310" max="12313" width="7.7109375" style="165" customWidth="1"/>
    <col min="12314" max="12314" width="9" style="165" bestFit="1" customWidth="1"/>
    <col min="12315" max="12543" width="16.5703125" style="165"/>
    <col min="12544" max="12544" width="3.7109375" style="165" customWidth="1"/>
    <col min="12545" max="12545" width="20.7109375" style="165" bestFit="1" customWidth="1"/>
    <col min="12546" max="12546" width="27.5703125" style="165" bestFit="1" customWidth="1"/>
    <col min="12547" max="12547" width="13" style="165" bestFit="1" customWidth="1"/>
    <col min="12548" max="12548" width="12.85546875" style="165" customWidth="1"/>
    <col min="12549" max="12549" width="15" style="165" bestFit="1" customWidth="1"/>
    <col min="12550" max="12550" width="15.28515625" style="165" bestFit="1" customWidth="1"/>
    <col min="12551" max="12551" width="13.85546875" style="165" bestFit="1" customWidth="1"/>
    <col min="12552" max="12554" width="7.7109375" style="165" customWidth="1"/>
    <col min="12555" max="12555" width="8.85546875" style="165" customWidth="1"/>
    <col min="12556" max="12559" width="7.7109375" style="165" customWidth="1"/>
    <col min="12560" max="12560" width="8.85546875" style="165" customWidth="1"/>
    <col min="12561" max="12563" width="7.7109375" style="165" customWidth="1"/>
    <col min="12564" max="12564" width="9.5703125" style="165" customWidth="1"/>
    <col min="12565" max="12565" width="8.85546875" style="165" customWidth="1"/>
    <col min="12566" max="12569" width="7.7109375" style="165" customWidth="1"/>
    <col min="12570" max="12570" width="9" style="165" bestFit="1" customWidth="1"/>
    <col min="12571" max="12799" width="16.5703125" style="165"/>
    <col min="12800" max="12800" width="3.7109375" style="165" customWidth="1"/>
    <col min="12801" max="12801" width="20.7109375" style="165" bestFit="1" customWidth="1"/>
    <col min="12802" max="12802" width="27.5703125" style="165" bestFit="1" customWidth="1"/>
    <col min="12803" max="12803" width="13" style="165" bestFit="1" customWidth="1"/>
    <col min="12804" max="12804" width="12.85546875" style="165" customWidth="1"/>
    <col min="12805" max="12805" width="15" style="165" bestFit="1" customWidth="1"/>
    <col min="12806" max="12806" width="15.28515625" style="165" bestFit="1" customWidth="1"/>
    <col min="12807" max="12807" width="13.85546875" style="165" bestFit="1" customWidth="1"/>
    <col min="12808" max="12810" width="7.7109375" style="165" customWidth="1"/>
    <col min="12811" max="12811" width="8.85546875" style="165" customWidth="1"/>
    <col min="12812" max="12815" width="7.7109375" style="165" customWidth="1"/>
    <col min="12816" max="12816" width="8.85546875" style="165" customWidth="1"/>
    <col min="12817" max="12819" width="7.7109375" style="165" customWidth="1"/>
    <col min="12820" max="12820" width="9.5703125" style="165" customWidth="1"/>
    <col min="12821" max="12821" width="8.85546875" style="165" customWidth="1"/>
    <col min="12822" max="12825" width="7.7109375" style="165" customWidth="1"/>
    <col min="12826" max="12826" width="9" style="165" bestFit="1" customWidth="1"/>
    <col min="12827" max="13055" width="16.5703125" style="165"/>
    <col min="13056" max="13056" width="3.7109375" style="165" customWidth="1"/>
    <col min="13057" max="13057" width="20.7109375" style="165" bestFit="1" customWidth="1"/>
    <col min="13058" max="13058" width="27.5703125" style="165" bestFit="1" customWidth="1"/>
    <col min="13059" max="13059" width="13" style="165" bestFit="1" customWidth="1"/>
    <col min="13060" max="13060" width="12.85546875" style="165" customWidth="1"/>
    <col min="13061" max="13061" width="15" style="165" bestFit="1" customWidth="1"/>
    <col min="13062" max="13062" width="15.28515625" style="165" bestFit="1" customWidth="1"/>
    <col min="13063" max="13063" width="13.85546875" style="165" bestFit="1" customWidth="1"/>
    <col min="13064" max="13066" width="7.7109375" style="165" customWidth="1"/>
    <col min="13067" max="13067" width="8.85546875" style="165" customWidth="1"/>
    <col min="13068" max="13071" width="7.7109375" style="165" customWidth="1"/>
    <col min="13072" max="13072" width="8.85546875" style="165" customWidth="1"/>
    <col min="13073" max="13075" width="7.7109375" style="165" customWidth="1"/>
    <col min="13076" max="13076" width="9.5703125" style="165" customWidth="1"/>
    <col min="13077" max="13077" width="8.85546875" style="165" customWidth="1"/>
    <col min="13078" max="13081" width="7.7109375" style="165" customWidth="1"/>
    <col min="13082" max="13082" width="9" style="165" bestFit="1" customWidth="1"/>
    <col min="13083" max="13311" width="16.5703125" style="165"/>
    <col min="13312" max="13312" width="3.7109375" style="165" customWidth="1"/>
    <col min="13313" max="13313" width="20.7109375" style="165" bestFit="1" customWidth="1"/>
    <col min="13314" max="13314" width="27.5703125" style="165" bestFit="1" customWidth="1"/>
    <col min="13315" max="13315" width="13" style="165" bestFit="1" customWidth="1"/>
    <col min="13316" max="13316" width="12.85546875" style="165" customWidth="1"/>
    <col min="13317" max="13317" width="15" style="165" bestFit="1" customWidth="1"/>
    <col min="13318" max="13318" width="15.28515625" style="165" bestFit="1" customWidth="1"/>
    <col min="13319" max="13319" width="13.85546875" style="165" bestFit="1" customWidth="1"/>
    <col min="13320" max="13322" width="7.7109375" style="165" customWidth="1"/>
    <col min="13323" max="13323" width="8.85546875" style="165" customWidth="1"/>
    <col min="13324" max="13327" width="7.7109375" style="165" customWidth="1"/>
    <col min="13328" max="13328" width="8.85546875" style="165" customWidth="1"/>
    <col min="13329" max="13331" width="7.7109375" style="165" customWidth="1"/>
    <col min="13332" max="13332" width="9.5703125" style="165" customWidth="1"/>
    <col min="13333" max="13333" width="8.85546875" style="165" customWidth="1"/>
    <col min="13334" max="13337" width="7.7109375" style="165" customWidth="1"/>
    <col min="13338" max="13338" width="9" style="165" bestFit="1" customWidth="1"/>
    <col min="13339" max="13567" width="16.5703125" style="165"/>
    <col min="13568" max="13568" width="3.7109375" style="165" customWidth="1"/>
    <col min="13569" max="13569" width="20.7109375" style="165" bestFit="1" customWidth="1"/>
    <col min="13570" max="13570" width="27.5703125" style="165" bestFit="1" customWidth="1"/>
    <col min="13571" max="13571" width="13" style="165" bestFit="1" customWidth="1"/>
    <col min="13572" max="13572" width="12.85546875" style="165" customWidth="1"/>
    <col min="13573" max="13573" width="15" style="165" bestFit="1" customWidth="1"/>
    <col min="13574" max="13574" width="15.28515625" style="165" bestFit="1" customWidth="1"/>
    <col min="13575" max="13575" width="13.85546875" style="165" bestFit="1" customWidth="1"/>
    <col min="13576" max="13578" width="7.7109375" style="165" customWidth="1"/>
    <col min="13579" max="13579" width="8.85546875" style="165" customWidth="1"/>
    <col min="13580" max="13583" width="7.7109375" style="165" customWidth="1"/>
    <col min="13584" max="13584" width="8.85546875" style="165" customWidth="1"/>
    <col min="13585" max="13587" width="7.7109375" style="165" customWidth="1"/>
    <col min="13588" max="13588" width="9.5703125" style="165" customWidth="1"/>
    <col min="13589" max="13589" width="8.85546875" style="165" customWidth="1"/>
    <col min="13590" max="13593" width="7.7109375" style="165" customWidth="1"/>
    <col min="13594" max="13594" width="9" style="165" bestFit="1" customWidth="1"/>
    <col min="13595" max="13823" width="16.5703125" style="165"/>
    <col min="13824" max="13824" width="3.7109375" style="165" customWidth="1"/>
    <col min="13825" max="13825" width="20.7109375" style="165" bestFit="1" customWidth="1"/>
    <col min="13826" max="13826" width="27.5703125" style="165" bestFit="1" customWidth="1"/>
    <col min="13827" max="13827" width="13" style="165" bestFit="1" customWidth="1"/>
    <col min="13828" max="13828" width="12.85546875" style="165" customWidth="1"/>
    <col min="13829" max="13829" width="15" style="165" bestFit="1" customWidth="1"/>
    <col min="13830" max="13830" width="15.28515625" style="165" bestFit="1" customWidth="1"/>
    <col min="13831" max="13831" width="13.85546875" style="165" bestFit="1" customWidth="1"/>
    <col min="13832" max="13834" width="7.7109375" style="165" customWidth="1"/>
    <col min="13835" max="13835" width="8.85546875" style="165" customWidth="1"/>
    <col min="13836" max="13839" width="7.7109375" style="165" customWidth="1"/>
    <col min="13840" max="13840" width="8.85546875" style="165" customWidth="1"/>
    <col min="13841" max="13843" width="7.7109375" style="165" customWidth="1"/>
    <col min="13844" max="13844" width="9.5703125" style="165" customWidth="1"/>
    <col min="13845" max="13845" width="8.85546875" style="165" customWidth="1"/>
    <col min="13846" max="13849" width="7.7109375" style="165" customWidth="1"/>
    <col min="13850" max="13850" width="9" style="165" bestFit="1" customWidth="1"/>
    <col min="13851" max="14079" width="16.5703125" style="165"/>
    <col min="14080" max="14080" width="3.7109375" style="165" customWidth="1"/>
    <col min="14081" max="14081" width="20.7109375" style="165" bestFit="1" customWidth="1"/>
    <col min="14082" max="14082" width="27.5703125" style="165" bestFit="1" customWidth="1"/>
    <col min="14083" max="14083" width="13" style="165" bestFit="1" customWidth="1"/>
    <col min="14084" max="14084" width="12.85546875" style="165" customWidth="1"/>
    <col min="14085" max="14085" width="15" style="165" bestFit="1" customWidth="1"/>
    <col min="14086" max="14086" width="15.28515625" style="165" bestFit="1" customWidth="1"/>
    <col min="14087" max="14087" width="13.85546875" style="165" bestFit="1" customWidth="1"/>
    <col min="14088" max="14090" width="7.7109375" style="165" customWidth="1"/>
    <col min="14091" max="14091" width="8.85546875" style="165" customWidth="1"/>
    <col min="14092" max="14095" width="7.7109375" style="165" customWidth="1"/>
    <col min="14096" max="14096" width="8.85546875" style="165" customWidth="1"/>
    <col min="14097" max="14099" width="7.7109375" style="165" customWidth="1"/>
    <col min="14100" max="14100" width="9.5703125" style="165" customWidth="1"/>
    <col min="14101" max="14101" width="8.85546875" style="165" customWidth="1"/>
    <col min="14102" max="14105" width="7.7109375" style="165" customWidth="1"/>
    <col min="14106" max="14106" width="9" style="165" bestFit="1" customWidth="1"/>
    <col min="14107" max="14335" width="16.5703125" style="165"/>
    <col min="14336" max="14336" width="3.7109375" style="165" customWidth="1"/>
    <col min="14337" max="14337" width="20.7109375" style="165" bestFit="1" customWidth="1"/>
    <col min="14338" max="14338" width="27.5703125" style="165" bestFit="1" customWidth="1"/>
    <col min="14339" max="14339" width="13" style="165" bestFit="1" customWidth="1"/>
    <col min="14340" max="14340" width="12.85546875" style="165" customWidth="1"/>
    <col min="14341" max="14341" width="15" style="165" bestFit="1" customWidth="1"/>
    <col min="14342" max="14342" width="15.28515625" style="165" bestFit="1" customWidth="1"/>
    <col min="14343" max="14343" width="13.85546875" style="165" bestFit="1" customWidth="1"/>
    <col min="14344" max="14346" width="7.7109375" style="165" customWidth="1"/>
    <col min="14347" max="14347" width="8.85546875" style="165" customWidth="1"/>
    <col min="14348" max="14351" width="7.7109375" style="165" customWidth="1"/>
    <col min="14352" max="14352" width="8.85546875" style="165" customWidth="1"/>
    <col min="14353" max="14355" width="7.7109375" style="165" customWidth="1"/>
    <col min="14356" max="14356" width="9.5703125" style="165" customWidth="1"/>
    <col min="14357" max="14357" width="8.85546875" style="165" customWidth="1"/>
    <col min="14358" max="14361" width="7.7109375" style="165" customWidth="1"/>
    <col min="14362" max="14362" width="9" style="165" bestFit="1" customWidth="1"/>
    <col min="14363" max="14591" width="16.5703125" style="165"/>
    <col min="14592" max="14592" width="3.7109375" style="165" customWidth="1"/>
    <col min="14593" max="14593" width="20.7109375" style="165" bestFit="1" customWidth="1"/>
    <col min="14594" max="14594" width="27.5703125" style="165" bestFit="1" customWidth="1"/>
    <col min="14595" max="14595" width="13" style="165" bestFit="1" customWidth="1"/>
    <col min="14596" max="14596" width="12.85546875" style="165" customWidth="1"/>
    <col min="14597" max="14597" width="15" style="165" bestFit="1" customWidth="1"/>
    <col min="14598" max="14598" width="15.28515625" style="165" bestFit="1" customWidth="1"/>
    <col min="14599" max="14599" width="13.85546875" style="165" bestFit="1" customWidth="1"/>
    <col min="14600" max="14602" width="7.7109375" style="165" customWidth="1"/>
    <col min="14603" max="14603" width="8.85546875" style="165" customWidth="1"/>
    <col min="14604" max="14607" width="7.7109375" style="165" customWidth="1"/>
    <col min="14608" max="14608" width="8.85546875" style="165" customWidth="1"/>
    <col min="14609" max="14611" width="7.7109375" style="165" customWidth="1"/>
    <col min="14612" max="14612" width="9.5703125" style="165" customWidth="1"/>
    <col min="14613" max="14613" width="8.85546875" style="165" customWidth="1"/>
    <col min="14614" max="14617" width="7.7109375" style="165" customWidth="1"/>
    <col min="14618" max="14618" width="9" style="165" bestFit="1" customWidth="1"/>
    <col min="14619" max="14847" width="16.5703125" style="165"/>
    <col min="14848" max="14848" width="3.7109375" style="165" customWidth="1"/>
    <col min="14849" max="14849" width="20.7109375" style="165" bestFit="1" customWidth="1"/>
    <col min="14850" max="14850" width="27.5703125" style="165" bestFit="1" customWidth="1"/>
    <col min="14851" max="14851" width="13" style="165" bestFit="1" customWidth="1"/>
    <col min="14852" max="14852" width="12.85546875" style="165" customWidth="1"/>
    <col min="14853" max="14853" width="15" style="165" bestFit="1" customWidth="1"/>
    <col min="14854" max="14854" width="15.28515625" style="165" bestFit="1" customWidth="1"/>
    <col min="14855" max="14855" width="13.85546875" style="165" bestFit="1" customWidth="1"/>
    <col min="14856" max="14858" width="7.7109375" style="165" customWidth="1"/>
    <col min="14859" max="14859" width="8.85546875" style="165" customWidth="1"/>
    <col min="14860" max="14863" width="7.7109375" style="165" customWidth="1"/>
    <col min="14864" max="14864" width="8.85546875" style="165" customWidth="1"/>
    <col min="14865" max="14867" width="7.7109375" style="165" customWidth="1"/>
    <col min="14868" max="14868" width="9.5703125" style="165" customWidth="1"/>
    <col min="14869" max="14869" width="8.85546875" style="165" customWidth="1"/>
    <col min="14870" max="14873" width="7.7109375" style="165" customWidth="1"/>
    <col min="14874" max="14874" width="9" style="165" bestFit="1" customWidth="1"/>
    <col min="14875" max="15103" width="16.5703125" style="165"/>
    <col min="15104" max="15104" width="3.7109375" style="165" customWidth="1"/>
    <col min="15105" max="15105" width="20.7109375" style="165" bestFit="1" customWidth="1"/>
    <col min="15106" max="15106" width="27.5703125" style="165" bestFit="1" customWidth="1"/>
    <col min="15107" max="15107" width="13" style="165" bestFit="1" customWidth="1"/>
    <col min="15108" max="15108" width="12.85546875" style="165" customWidth="1"/>
    <col min="15109" max="15109" width="15" style="165" bestFit="1" customWidth="1"/>
    <col min="15110" max="15110" width="15.28515625" style="165" bestFit="1" customWidth="1"/>
    <col min="15111" max="15111" width="13.85546875" style="165" bestFit="1" customWidth="1"/>
    <col min="15112" max="15114" width="7.7109375" style="165" customWidth="1"/>
    <col min="15115" max="15115" width="8.85546875" style="165" customWidth="1"/>
    <col min="15116" max="15119" width="7.7109375" style="165" customWidth="1"/>
    <col min="15120" max="15120" width="8.85546875" style="165" customWidth="1"/>
    <col min="15121" max="15123" width="7.7109375" style="165" customWidth="1"/>
    <col min="15124" max="15124" width="9.5703125" style="165" customWidth="1"/>
    <col min="15125" max="15125" width="8.85546875" style="165" customWidth="1"/>
    <col min="15126" max="15129" width="7.7109375" style="165" customWidth="1"/>
    <col min="15130" max="15130" width="9" style="165" bestFit="1" customWidth="1"/>
    <col min="15131" max="15359" width="16.5703125" style="165"/>
    <col min="15360" max="15360" width="3.7109375" style="165" customWidth="1"/>
    <col min="15361" max="15361" width="20.7109375" style="165" bestFit="1" customWidth="1"/>
    <col min="15362" max="15362" width="27.5703125" style="165" bestFit="1" customWidth="1"/>
    <col min="15363" max="15363" width="13" style="165" bestFit="1" customWidth="1"/>
    <col min="15364" max="15364" width="12.85546875" style="165" customWidth="1"/>
    <col min="15365" max="15365" width="15" style="165" bestFit="1" customWidth="1"/>
    <col min="15366" max="15366" width="15.28515625" style="165" bestFit="1" customWidth="1"/>
    <col min="15367" max="15367" width="13.85546875" style="165" bestFit="1" customWidth="1"/>
    <col min="15368" max="15370" width="7.7109375" style="165" customWidth="1"/>
    <col min="15371" max="15371" width="8.85546875" style="165" customWidth="1"/>
    <col min="15372" max="15375" width="7.7109375" style="165" customWidth="1"/>
    <col min="15376" max="15376" width="8.85546875" style="165" customWidth="1"/>
    <col min="15377" max="15379" width="7.7109375" style="165" customWidth="1"/>
    <col min="15380" max="15380" width="9.5703125" style="165" customWidth="1"/>
    <col min="15381" max="15381" width="8.85546875" style="165" customWidth="1"/>
    <col min="15382" max="15385" width="7.7109375" style="165" customWidth="1"/>
    <col min="15386" max="15386" width="9" style="165" bestFit="1" customWidth="1"/>
    <col min="15387" max="15615" width="16.5703125" style="165"/>
    <col min="15616" max="15616" width="3.7109375" style="165" customWidth="1"/>
    <col min="15617" max="15617" width="20.7109375" style="165" bestFit="1" customWidth="1"/>
    <col min="15618" max="15618" width="27.5703125" style="165" bestFit="1" customWidth="1"/>
    <col min="15619" max="15619" width="13" style="165" bestFit="1" customWidth="1"/>
    <col min="15620" max="15620" width="12.85546875" style="165" customWidth="1"/>
    <col min="15621" max="15621" width="15" style="165" bestFit="1" customWidth="1"/>
    <col min="15622" max="15622" width="15.28515625" style="165" bestFit="1" customWidth="1"/>
    <col min="15623" max="15623" width="13.85546875" style="165" bestFit="1" customWidth="1"/>
    <col min="15624" max="15626" width="7.7109375" style="165" customWidth="1"/>
    <col min="15627" max="15627" width="8.85546875" style="165" customWidth="1"/>
    <col min="15628" max="15631" width="7.7109375" style="165" customWidth="1"/>
    <col min="15632" max="15632" width="8.85546875" style="165" customWidth="1"/>
    <col min="15633" max="15635" width="7.7109375" style="165" customWidth="1"/>
    <col min="15636" max="15636" width="9.5703125" style="165" customWidth="1"/>
    <col min="15637" max="15637" width="8.85546875" style="165" customWidth="1"/>
    <col min="15638" max="15641" width="7.7109375" style="165" customWidth="1"/>
    <col min="15642" max="15642" width="9" style="165" bestFit="1" customWidth="1"/>
    <col min="15643" max="15871" width="16.5703125" style="165"/>
    <col min="15872" max="15872" width="3.7109375" style="165" customWidth="1"/>
    <col min="15873" max="15873" width="20.7109375" style="165" bestFit="1" customWidth="1"/>
    <col min="15874" max="15874" width="27.5703125" style="165" bestFit="1" customWidth="1"/>
    <col min="15875" max="15875" width="13" style="165" bestFit="1" customWidth="1"/>
    <col min="15876" max="15876" width="12.85546875" style="165" customWidth="1"/>
    <col min="15877" max="15877" width="15" style="165" bestFit="1" customWidth="1"/>
    <col min="15878" max="15878" width="15.28515625" style="165" bestFit="1" customWidth="1"/>
    <col min="15879" max="15879" width="13.85546875" style="165" bestFit="1" customWidth="1"/>
    <col min="15880" max="15882" width="7.7109375" style="165" customWidth="1"/>
    <col min="15883" max="15883" width="8.85546875" style="165" customWidth="1"/>
    <col min="15884" max="15887" width="7.7109375" style="165" customWidth="1"/>
    <col min="15888" max="15888" width="8.85546875" style="165" customWidth="1"/>
    <col min="15889" max="15891" width="7.7109375" style="165" customWidth="1"/>
    <col min="15892" max="15892" width="9.5703125" style="165" customWidth="1"/>
    <col min="15893" max="15893" width="8.85546875" style="165" customWidth="1"/>
    <col min="15894" max="15897" width="7.7109375" style="165" customWidth="1"/>
    <col min="15898" max="15898" width="9" style="165" bestFit="1" customWidth="1"/>
    <col min="15899" max="16127" width="16.5703125" style="165"/>
    <col min="16128" max="16128" width="3.7109375" style="165" customWidth="1"/>
    <col min="16129" max="16129" width="20.7109375" style="165" bestFit="1" customWidth="1"/>
    <col min="16130" max="16130" width="27.5703125" style="165" bestFit="1" customWidth="1"/>
    <col min="16131" max="16131" width="13" style="165" bestFit="1" customWidth="1"/>
    <col min="16132" max="16132" width="12.85546875" style="165" customWidth="1"/>
    <col min="16133" max="16133" width="15" style="165" bestFit="1" customWidth="1"/>
    <col min="16134" max="16134" width="15.28515625" style="165" bestFit="1" customWidth="1"/>
    <col min="16135" max="16135" width="13.85546875" style="165" bestFit="1" customWidth="1"/>
    <col min="16136" max="16138" width="7.7109375" style="165" customWidth="1"/>
    <col min="16139" max="16139" width="8.85546875" style="165" customWidth="1"/>
    <col min="16140" max="16143" width="7.7109375" style="165" customWidth="1"/>
    <col min="16144" max="16144" width="8.85546875" style="165" customWidth="1"/>
    <col min="16145" max="16147" width="7.7109375" style="165" customWidth="1"/>
    <col min="16148" max="16148" width="9.5703125" style="165" customWidth="1"/>
    <col min="16149" max="16149" width="8.85546875" style="165" customWidth="1"/>
    <col min="16150" max="16153" width="7.7109375" style="165" customWidth="1"/>
    <col min="16154" max="16154" width="9" style="165" bestFit="1" customWidth="1"/>
    <col min="16155" max="16384" width="16.5703125" style="165"/>
  </cols>
  <sheetData>
    <row r="1" spans="2:26" ht="15" customHeight="1"/>
    <row r="2" spans="2:26" s="166" customFormat="1" ht="15" customHeight="1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2:26" s="166" customFormat="1" ht="15" customHeight="1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2:26" s="166" customFormat="1" ht="15" customHeight="1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2:26" s="166" customFormat="1" ht="36" customHeight="1">
      <c r="B5" s="89" t="s">
        <v>175</v>
      </c>
      <c r="C5" s="89"/>
      <c r="D5" s="89"/>
      <c r="E5" s="89"/>
      <c r="F5" s="89"/>
      <c r="G5" s="89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2:26" s="166" customFormat="1" ht="18" customHeight="1">
      <c r="B6" s="167"/>
      <c r="C6" s="168" t="str">
        <f>actualizaciones!B10</f>
        <v>agosto 2011</v>
      </c>
      <c r="D6" s="168"/>
      <c r="E6" s="168"/>
      <c r="F6" s="167"/>
      <c r="G6" s="167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2:26" ht="30" customHeight="1">
      <c r="B7" s="169" t="s">
        <v>176</v>
      </c>
      <c r="C7" s="91" t="s">
        <v>177</v>
      </c>
      <c r="D7" s="169" t="s">
        <v>147</v>
      </c>
      <c r="E7" s="91" t="s">
        <v>178</v>
      </c>
      <c r="F7" s="169" t="s">
        <v>179</v>
      </c>
      <c r="G7" s="91" t="s">
        <v>180</v>
      </c>
    </row>
    <row r="8" spans="2:26" ht="15" customHeight="1">
      <c r="B8" s="170" t="s">
        <v>27</v>
      </c>
      <c r="C8" s="171">
        <f t="shared" ref="C8:C39" si="0">D8+E8+F8+G8</f>
        <v>46911</v>
      </c>
      <c r="D8" s="76">
        <v>33554</v>
      </c>
      <c r="E8" s="171">
        <v>13321</v>
      </c>
      <c r="F8" s="76">
        <v>22</v>
      </c>
      <c r="G8" s="171">
        <v>14</v>
      </c>
    </row>
    <row r="9" spans="2:26" ht="15" customHeight="1">
      <c r="B9" s="170" t="s">
        <v>181</v>
      </c>
      <c r="C9" s="171">
        <f t="shared" si="0"/>
        <v>17</v>
      </c>
      <c r="D9" s="76">
        <v>0</v>
      </c>
      <c r="E9" s="171">
        <v>0</v>
      </c>
      <c r="F9" s="76">
        <v>0</v>
      </c>
      <c r="G9" s="171">
        <v>17</v>
      </c>
    </row>
    <row r="10" spans="2:26" ht="15" customHeight="1">
      <c r="B10" s="170" t="s">
        <v>182</v>
      </c>
      <c r="C10" s="171">
        <f t="shared" si="0"/>
        <v>115</v>
      </c>
      <c r="D10" s="76">
        <v>18</v>
      </c>
      <c r="E10" s="171">
        <v>20</v>
      </c>
      <c r="F10" s="76">
        <v>0</v>
      </c>
      <c r="G10" s="171">
        <v>77</v>
      </c>
    </row>
    <row r="11" spans="2:26" ht="15" customHeight="1">
      <c r="B11" s="170" t="s">
        <v>28</v>
      </c>
      <c r="C11" s="171">
        <f t="shared" si="0"/>
        <v>39493</v>
      </c>
      <c r="D11" s="76">
        <v>16540</v>
      </c>
      <c r="E11" s="171">
        <v>22933</v>
      </c>
      <c r="F11" s="76">
        <v>0</v>
      </c>
      <c r="G11" s="171">
        <v>20</v>
      </c>
      <c r="H11" s="172"/>
      <c r="I11" s="172"/>
      <c r="J11" s="172"/>
      <c r="K11" s="172"/>
      <c r="L11" s="172"/>
      <c r="M11" s="172"/>
      <c r="N11" s="172"/>
      <c r="O11" s="172"/>
    </row>
    <row r="12" spans="2:26" ht="15" customHeight="1">
      <c r="B12" s="170" t="s">
        <v>183</v>
      </c>
      <c r="C12" s="171">
        <f t="shared" si="0"/>
        <v>272</v>
      </c>
      <c r="D12" s="76">
        <v>234</v>
      </c>
      <c r="E12" s="171">
        <v>0</v>
      </c>
      <c r="F12" s="76">
        <v>0</v>
      </c>
      <c r="G12" s="171">
        <v>38</v>
      </c>
      <c r="H12" s="172"/>
      <c r="I12" s="172"/>
      <c r="J12" s="172"/>
      <c r="K12" s="172"/>
      <c r="L12" s="172"/>
      <c r="M12" s="172"/>
      <c r="N12" s="172"/>
      <c r="O12" s="172"/>
    </row>
    <row r="13" spans="2:26" ht="15" customHeight="1">
      <c r="B13" s="170" t="s">
        <v>184</v>
      </c>
      <c r="C13" s="171">
        <f t="shared" si="0"/>
        <v>1026</v>
      </c>
      <c r="D13" s="76">
        <v>986</v>
      </c>
      <c r="E13" s="171">
        <v>28</v>
      </c>
      <c r="F13" s="76">
        <v>0</v>
      </c>
      <c r="G13" s="171">
        <v>12</v>
      </c>
      <c r="H13" s="173"/>
      <c r="I13" s="173"/>
      <c r="J13" s="173"/>
      <c r="K13" s="173"/>
      <c r="L13" s="173"/>
      <c r="M13" s="173"/>
      <c r="N13" s="173"/>
      <c r="O13" s="173"/>
    </row>
    <row r="14" spans="2:26" ht="15" customHeight="1">
      <c r="B14" s="170" t="s">
        <v>185</v>
      </c>
      <c r="C14" s="171">
        <f t="shared" si="0"/>
        <v>20</v>
      </c>
      <c r="D14" s="76">
        <v>0</v>
      </c>
      <c r="E14" s="171">
        <v>0</v>
      </c>
      <c r="F14" s="76">
        <v>0</v>
      </c>
      <c r="G14" s="171">
        <v>20</v>
      </c>
      <c r="H14" s="174"/>
      <c r="I14" s="174"/>
      <c r="J14" s="174"/>
      <c r="K14" s="174"/>
      <c r="L14" s="174"/>
      <c r="M14" s="174"/>
      <c r="N14" s="174"/>
      <c r="O14" s="174"/>
    </row>
    <row r="15" spans="2:26" ht="15" customHeight="1">
      <c r="B15" s="170" t="s">
        <v>186</v>
      </c>
      <c r="C15" s="171">
        <f t="shared" si="0"/>
        <v>193</v>
      </c>
      <c r="D15" s="76">
        <v>46</v>
      </c>
      <c r="E15" s="171">
        <v>4</v>
      </c>
      <c r="F15" s="76">
        <v>108</v>
      </c>
      <c r="G15" s="171">
        <v>35</v>
      </c>
      <c r="H15" s="174"/>
      <c r="I15" s="174"/>
      <c r="J15" s="174"/>
      <c r="K15" s="174"/>
      <c r="L15" s="174"/>
      <c r="M15" s="174"/>
      <c r="N15" s="174"/>
      <c r="O15" s="174"/>
    </row>
    <row r="16" spans="2:26" ht="15" customHeight="1">
      <c r="B16" s="170" t="s">
        <v>187</v>
      </c>
      <c r="C16" s="171">
        <f t="shared" si="0"/>
        <v>1418</v>
      </c>
      <c r="D16" s="76">
        <v>930</v>
      </c>
      <c r="E16" s="171">
        <v>387</v>
      </c>
      <c r="F16" s="76">
        <v>38</v>
      </c>
      <c r="G16" s="171">
        <v>63</v>
      </c>
      <c r="H16" s="174"/>
      <c r="I16" s="174"/>
      <c r="J16" s="174"/>
      <c r="K16" s="174"/>
      <c r="L16" s="174"/>
      <c r="M16" s="174"/>
      <c r="N16" s="174"/>
      <c r="O16" s="174"/>
    </row>
    <row r="17" spans="2:15" ht="15" customHeight="1">
      <c r="B17" s="170" t="s">
        <v>188</v>
      </c>
      <c r="C17" s="171">
        <f t="shared" si="0"/>
        <v>4</v>
      </c>
      <c r="D17" s="76">
        <v>0</v>
      </c>
      <c r="E17" s="171">
        <v>0</v>
      </c>
      <c r="F17" s="76">
        <v>0</v>
      </c>
      <c r="G17" s="171">
        <v>4</v>
      </c>
      <c r="H17" s="174"/>
      <c r="I17" s="174"/>
      <c r="J17" s="174"/>
      <c r="K17" s="174"/>
      <c r="L17" s="174"/>
      <c r="M17" s="174"/>
      <c r="N17" s="174"/>
      <c r="O17" s="174"/>
    </row>
    <row r="18" spans="2:15" ht="15" customHeight="1">
      <c r="B18" s="170" t="s">
        <v>189</v>
      </c>
      <c r="C18" s="171">
        <f t="shared" si="0"/>
        <v>2343</v>
      </c>
      <c r="D18" s="76">
        <v>2261</v>
      </c>
      <c r="E18" s="171">
        <v>30</v>
      </c>
      <c r="F18" s="76">
        <v>15</v>
      </c>
      <c r="G18" s="171">
        <v>37</v>
      </c>
      <c r="H18" s="174"/>
      <c r="I18" s="174"/>
      <c r="J18" s="174"/>
      <c r="K18" s="174"/>
      <c r="L18" s="174"/>
      <c r="M18" s="174"/>
      <c r="N18" s="174"/>
      <c r="O18" s="174"/>
    </row>
    <row r="19" spans="2:15" ht="15" customHeight="1">
      <c r="B19" s="170" t="s">
        <v>190</v>
      </c>
      <c r="C19" s="171">
        <f t="shared" si="0"/>
        <v>80</v>
      </c>
      <c r="D19" s="76">
        <v>0</v>
      </c>
      <c r="E19" s="171">
        <v>0</v>
      </c>
      <c r="F19" s="76">
        <v>65</v>
      </c>
      <c r="G19" s="171">
        <v>15</v>
      </c>
      <c r="H19" s="174"/>
      <c r="I19" s="174"/>
      <c r="J19" s="174"/>
      <c r="K19" s="174"/>
      <c r="L19" s="174"/>
      <c r="M19" s="174"/>
      <c r="N19" s="174"/>
      <c r="O19" s="174"/>
    </row>
    <row r="20" spans="2:15" ht="15" customHeight="1">
      <c r="B20" s="170" t="s">
        <v>191</v>
      </c>
      <c r="C20" s="171">
        <f t="shared" si="0"/>
        <v>97</v>
      </c>
      <c r="D20" s="76">
        <v>0</v>
      </c>
      <c r="E20" s="171">
        <v>0</v>
      </c>
      <c r="F20" s="76">
        <v>0</v>
      </c>
      <c r="G20" s="171">
        <v>97</v>
      </c>
      <c r="H20" s="174"/>
      <c r="I20" s="174"/>
      <c r="J20" s="174"/>
      <c r="K20" s="174"/>
      <c r="L20" s="174"/>
      <c r="M20" s="174"/>
      <c r="N20" s="174"/>
      <c r="O20" s="174"/>
    </row>
    <row r="21" spans="2:15" ht="15" customHeight="1">
      <c r="B21" s="170" t="s">
        <v>192</v>
      </c>
      <c r="C21" s="171">
        <f t="shared" si="0"/>
        <v>1164</v>
      </c>
      <c r="D21" s="76">
        <v>872</v>
      </c>
      <c r="E21" s="171">
        <v>222</v>
      </c>
      <c r="F21" s="76">
        <v>22</v>
      </c>
      <c r="G21" s="171">
        <v>48</v>
      </c>
      <c r="H21" s="174"/>
      <c r="I21" s="174"/>
      <c r="J21" s="174"/>
      <c r="K21" s="174"/>
      <c r="L21" s="174"/>
      <c r="M21" s="174"/>
      <c r="N21" s="174"/>
      <c r="O21" s="174"/>
    </row>
    <row r="22" spans="2:15" ht="15" customHeight="1">
      <c r="B22" s="170" t="s">
        <v>193</v>
      </c>
      <c r="C22" s="171">
        <f t="shared" si="0"/>
        <v>26</v>
      </c>
      <c r="D22" s="76">
        <v>0</v>
      </c>
      <c r="E22" s="171">
        <v>0</v>
      </c>
      <c r="F22" s="76">
        <v>0</v>
      </c>
      <c r="G22" s="171">
        <v>26</v>
      </c>
      <c r="H22" s="174"/>
      <c r="I22" s="174"/>
      <c r="J22" s="174"/>
      <c r="K22" s="174"/>
      <c r="L22" s="174"/>
      <c r="M22" s="174"/>
      <c r="N22" s="174"/>
      <c r="O22" s="174"/>
    </row>
    <row r="23" spans="2:15" ht="15" customHeight="1">
      <c r="B23" s="170" t="s">
        <v>194</v>
      </c>
      <c r="C23" s="171">
        <f t="shared" si="0"/>
        <v>160</v>
      </c>
      <c r="D23" s="76">
        <v>67</v>
      </c>
      <c r="E23" s="171">
        <v>34</v>
      </c>
      <c r="F23" s="76">
        <v>28</v>
      </c>
      <c r="G23" s="171">
        <v>31</v>
      </c>
      <c r="H23" s="174"/>
      <c r="I23" s="174"/>
      <c r="J23" s="174"/>
      <c r="K23" s="174"/>
      <c r="L23" s="174"/>
      <c r="M23" s="174"/>
      <c r="N23" s="174"/>
      <c r="O23" s="174"/>
    </row>
    <row r="24" spans="2:15" ht="15" customHeight="1">
      <c r="B24" s="170" t="s">
        <v>29</v>
      </c>
      <c r="C24" s="171">
        <f t="shared" si="0"/>
        <v>22968</v>
      </c>
      <c r="D24" s="76">
        <v>16191</v>
      </c>
      <c r="E24" s="171">
        <v>6777</v>
      </c>
      <c r="F24" s="76">
        <v>0</v>
      </c>
      <c r="G24" s="171">
        <v>0</v>
      </c>
      <c r="H24" s="174"/>
      <c r="I24" s="174"/>
      <c r="J24" s="174"/>
      <c r="K24" s="174"/>
      <c r="L24" s="174"/>
      <c r="M24" s="174"/>
      <c r="N24" s="174"/>
      <c r="O24" s="174"/>
    </row>
    <row r="25" spans="2:15" ht="15" customHeight="1">
      <c r="B25" s="170" t="s">
        <v>195</v>
      </c>
      <c r="C25" s="171">
        <f t="shared" si="0"/>
        <v>1886</v>
      </c>
      <c r="D25" s="76">
        <v>1355</v>
      </c>
      <c r="E25" s="171">
        <v>342</v>
      </c>
      <c r="F25" s="76">
        <v>90</v>
      </c>
      <c r="G25" s="171">
        <v>99</v>
      </c>
      <c r="H25" s="174"/>
      <c r="I25" s="174"/>
      <c r="J25" s="174"/>
      <c r="K25" s="174"/>
      <c r="L25" s="174"/>
      <c r="M25" s="174"/>
      <c r="N25" s="174"/>
      <c r="O25" s="174"/>
    </row>
    <row r="26" spans="2:15" ht="15" customHeight="1">
      <c r="B26" s="170" t="s">
        <v>196</v>
      </c>
      <c r="C26" s="171">
        <f t="shared" si="0"/>
        <v>77</v>
      </c>
      <c r="D26" s="76">
        <v>21</v>
      </c>
      <c r="E26" s="171">
        <v>7</v>
      </c>
      <c r="F26" s="76">
        <v>20</v>
      </c>
      <c r="G26" s="171">
        <v>29</v>
      </c>
      <c r="H26" s="174"/>
      <c r="I26" s="174"/>
      <c r="J26" s="174"/>
      <c r="K26" s="174"/>
      <c r="L26" s="174"/>
      <c r="M26" s="174"/>
      <c r="N26" s="174"/>
      <c r="O26" s="174"/>
    </row>
    <row r="27" spans="2:15" ht="15" customHeight="1">
      <c r="B27" s="170" t="s">
        <v>197</v>
      </c>
      <c r="C27" s="171">
        <f t="shared" si="0"/>
        <v>32</v>
      </c>
      <c r="D27" s="76">
        <v>0</v>
      </c>
      <c r="E27" s="171">
        <v>0</v>
      </c>
      <c r="F27" s="76">
        <v>16</v>
      </c>
      <c r="G27" s="171">
        <v>16</v>
      </c>
      <c r="H27" s="174"/>
      <c r="I27" s="174"/>
      <c r="J27" s="174"/>
      <c r="K27" s="174"/>
      <c r="L27" s="174"/>
      <c r="M27" s="174"/>
      <c r="N27" s="174"/>
      <c r="O27" s="174"/>
    </row>
    <row r="28" spans="2:15" ht="15" customHeight="1">
      <c r="B28" s="170" t="s">
        <v>198</v>
      </c>
      <c r="C28" s="171">
        <f t="shared" si="0"/>
        <v>4552</v>
      </c>
      <c r="D28" s="76">
        <v>1702</v>
      </c>
      <c r="E28" s="171">
        <v>2790</v>
      </c>
      <c r="F28" s="76">
        <v>32</v>
      </c>
      <c r="G28" s="171">
        <v>28</v>
      </c>
      <c r="H28" s="174"/>
      <c r="I28" s="174"/>
      <c r="J28" s="174"/>
      <c r="K28" s="174"/>
      <c r="L28" s="174"/>
      <c r="M28" s="174"/>
      <c r="N28" s="174"/>
      <c r="O28" s="174"/>
    </row>
    <row r="29" spans="2:15" ht="15" customHeight="1">
      <c r="B29" s="170" t="s">
        <v>199</v>
      </c>
      <c r="C29" s="171">
        <f t="shared" si="0"/>
        <v>2799</v>
      </c>
      <c r="D29" s="76">
        <v>2785</v>
      </c>
      <c r="E29" s="171">
        <v>6</v>
      </c>
      <c r="F29" s="76">
        <v>0</v>
      </c>
      <c r="G29" s="171">
        <v>8</v>
      </c>
      <c r="H29" s="174"/>
      <c r="I29" s="174"/>
      <c r="J29" s="174"/>
      <c r="K29" s="174"/>
      <c r="L29" s="174"/>
      <c r="M29" s="174"/>
      <c r="N29" s="174"/>
      <c r="O29" s="174"/>
    </row>
    <row r="30" spans="2:15" ht="15" customHeight="1">
      <c r="B30" s="170" t="s">
        <v>200</v>
      </c>
      <c r="C30" s="171">
        <f t="shared" si="0"/>
        <v>810</v>
      </c>
      <c r="D30" s="76">
        <v>804</v>
      </c>
      <c r="E30" s="171">
        <v>6</v>
      </c>
      <c r="F30" s="76">
        <v>0</v>
      </c>
      <c r="G30" s="171">
        <v>0</v>
      </c>
      <c r="H30" s="174"/>
      <c r="I30" s="174"/>
      <c r="J30" s="174"/>
      <c r="K30" s="174"/>
      <c r="L30" s="174"/>
      <c r="M30" s="174"/>
      <c r="N30" s="174"/>
      <c r="O30" s="174"/>
    </row>
    <row r="31" spans="2:15" ht="15" customHeight="1">
      <c r="B31" s="170" t="s">
        <v>201</v>
      </c>
      <c r="C31" s="171">
        <f t="shared" si="0"/>
        <v>7349</v>
      </c>
      <c r="D31" s="76">
        <v>3635</v>
      </c>
      <c r="E31" s="171">
        <v>3714</v>
      </c>
      <c r="F31" s="76">
        <v>0</v>
      </c>
      <c r="G31" s="171">
        <v>0</v>
      </c>
      <c r="H31" s="174"/>
      <c r="I31" s="174"/>
      <c r="J31" s="174"/>
      <c r="K31" s="174"/>
      <c r="L31" s="174"/>
      <c r="M31" s="174"/>
      <c r="N31" s="174"/>
      <c r="O31" s="174"/>
    </row>
    <row r="32" spans="2:15" ht="15" customHeight="1">
      <c r="B32" s="170" t="s">
        <v>202</v>
      </c>
      <c r="C32" s="171">
        <f t="shared" si="0"/>
        <v>18</v>
      </c>
      <c r="D32" s="76">
        <v>14</v>
      </c>
      <c r="E32" s="171">
        <v>0</v>
      </c>
      <c r="F32" s="76">
        <v>0</v>
      </c>
      <c r="G32" s="171">
        <v>4</v>
      </c>
      <c r="H32" s="174"/>
      <c r="I32" s="174"/>
      <c r="J32" s="174"/>
      <c r="K32" s="174"/>
      <c r="L32" s="174"/>
      <c r="M32" s="174"/>
      <c r="N32" s="174"/>
      <c r="O32" s="174"/>
    </row>
    <row r="33" spans="2:26" ht="15" customHeight="1">
      <c r="B33" s="170" t="s">
        <v>203</v>
      </c>
      <c r="C33" s="171">
        <f t="shared" si="0"/>
        <v>143</v>
      </c>
      <c r="D33" s="76">
        <v>98</v>
      </c>
      <c r="E33" s="171">
        <v>10</v>
      </c>
      <c r="F33" s="76">
        <v>24</v>
      </c>
      <c r="G33" s="171">
        <v>11</v>
      </c>
      <c r="H33" s="174"/>
      <c r="I33" s="174"/>
      <c r="J33" s="174"/>
      <c r="K33" s="174"/>
      <c r="L33" s="174"/>
      <c r="M33" s="174"/>
      <c r="N33" s="174"/>
      <c r="O33" s="174"/>
    </row>
    <row r="34" spans="2:26" ht="15" customHeight="1">
      <c r="B34" s="170" t="s">
        <v>204</v>
      </c>
      <c r="C34" s="171">
        <f t="shared" si="0"/>
        <v>24</v>
      </c>
      <c r="D34" s="76">
        <v>0</v>
      </c>
      <c r="E34" s="171">
        <v>0</v>
      </c>
      <c r="F34" s="76">
        <v>0</v>
      </c>
      <c r="G34" s="171">
        <v>24</v>
      </c>
      <c r="H34" s="174"/>
      <c r="I34" s="174"/>
      <c r="J34" s="174"/>
      <c r="K34" s="174"/>
      <c r="L34" s="174"/>
      <c r="M34" s="174"/>
      <c r="N34" s="174"/>
      <c r="O34" s="174"/>
    </row>
    <row r="35" spans="2:26" ht="15" customHeight="1">
      <c r="B35" s="170" t="s">
        <v>205</v>
      </c>
      <c r="C35" s="171">
        <f t="shared" si="0"/>
        <v>33</v>
      </c>
      <c r="D35" s="76">
        <v>0</v>
      </c>
      <c r="E35" s="171">
        <v>0</v>
      </c>
      <c r="F35" s="76">
        <v>21</v>
      </c>
      <c r="G35" s="171">
        <v>12</v>
      </c>
      <c r="H35" s="174"/>
      <c r="I35" s="174"/>
      <c r="J35" s="174"/>
      <c r="K35" s="174"/>
      <c r="L35" s="174"/>
      <c r="M35" s="174"/>
      <c r="N35" s="174"/>
      <c r="O35" s="174"/>
    </row>
    <row r="36" spans="2:26" ht="15" customHeight="1">
      <c r="B36" s="170" t="s">
        <v>206</v>
      </c>
      <c r="C36" s="171">
        <f t="shared" si="0"/>
        <v>16</v>
      </c>
      <c r="D36" s="76">
        <v>0</v>
      </c>
      <c r="E36" s="171">
        <v>7</v>
      </c>
      <c r="F36" s="76">
        <v>0</v>
      </c>
      <c r="G36" s="171">
        <v>9</v>
      </c>
      <c r="H36" s="174"/>
      <c r="I36" s="174"/>
      <c r="J36" s="174"/>
      <c r="K36" s="174"/>
      <c r="L36" s="174"/>
      <c r="M36" s="174"/>
      <c r="N36" s="174"/>
      <c r="O36" s="174"/>
    </row>
    <row r="37" spans="2:26" ht="15" customHeight="1">
      <c r="B37" s="170" t="s">
        <v>207</v>
      </c>
      <c r="C37" s="171">
        <f t="shared" si="0"/>
        <v>12</v>
      </c>
      <c r="D37" s="76">
        <v>0</v>
      </c>
      <c r="E37" s="171">
        <v>0</v>
      </c>
      <c r="F37" s="76">
        <v>0</v>
      </c>
      <c r="G37" s="171">
        <v>12</v>
      </c>
      <c r="H37" s="174"/>
      <c r="I37" s="174"/>
      <c r="J37" s="174"/>
      <c r="K37" s="174"/>
      <c r="L37" s="174"/>
      <c r="M37" s="174"/>
      <c r="N37" s="174"/>
      <c r="O37" s="174"/>
    </row>
    <row r="38" spans="2:26" ht="15" customHeight="1">
      <c r="B38" s="170" t="s">
        <v>208</v>
      </c>
      <c r="C38" s="171">
        <f t="shared" si="0"/>
        <v>157</v>
      </c>
      <c r="D38" s="76">
        <v>97</v>
      </c>
      <c r="E38" s="171">
        <v>6</v>
      </c>
      <c r="F38" s="76">
        <v>40</v>
      </c>
      <c r="G38" s="171">
        <v>14</v>
      </c>
      <c r="H38" s="174"/>
      <c r="I38" s="174"/>
      <c r="J38" s="174"/>
      <c r="K38" s="174"/>
      <c r="L38" s="174"/>
      <c r="M38" s="174"/>
      <c r="N38" s="174"/>
      <c r="O38" s="174"/>
    </row>
    <row r="39" spans="2:26" ht="15" customHeight="1">
      <c r="B39" s="175" t="s">
        <v>209</v>
      </c>
      <c r="C39" s="176">
        <f t="shared" si="0"/>
        <v>134215</v>
      </c>
      <c r="D39" s="176">
        <v>82210</v>
      </c>
      <c r="E39" s="176">
        <v>50644</v>
      </c>
      <c r="F39" s="176">
        <v>541</v>
      </c>
      <c r="G39" s="176">
        <v>820</v>
      </c>
      <c r="H39" s="174"/>
      <c r="I39" s="174"/>
      <c r="J39" s="174"/>
      <c r="K39" s="174"/>
      <c r="L39" s="174"/>
      <c r="M39" s="174"/>
      <c r="N39" s="174"/>
      <c r="O39" s="174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74"/>
      <c r="I40" s="174"/>
      <c r="J40" s="174"/>
      <c r="K40" s="174"/>
      <c r="L40" s="174"/>
      <c r="M40" s="174"/>
      <c r="N40" s="174"/>
      <c r="O40" s="174"/>
    </row>
    <row r="41" spans="2:26">
      <c r="H41" s="174"/>
      <c r="I41" s="174"/>
      <c r="J41" s="174"/>
      <c r="K41" s="174"/>
      <c r="L41" s="174"/>
      <c r="M41" s="174"/>
      <c r="N41" s="174"/>
      <c r="O41" s="174"/>
    </row>
    <row r="42" spans="2:26" ht="26.25" customHeight="1">
      <c r="F42" s="174"/>
      <c r="G42" s="174"/>
      <c r="H42" s="174"/>
      <c r="I42" s="174"/>
      <c r="J42" s="174"/>
      <c r="K42" s="174"/>
      <c r="L42" s="174"/>
      <c r="M42" s="174"/>
    </row>
    <row r="43" spans="2:26" ht="33" customHeight="1"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</row>
    <row r="44" spans="2:26">
      <c r="B44" s="178"/>
      <c r="C44" s="179"/>
      <c r="D44" s="179"/>
      <c r="E44" s="179"/>
      <c r="F44" s="174"/>
      <c r="G44" s="174"/>
      <c r="H44" s="174"/>
      <c r="I44" s="174"/>
      <c r="J44" s="174"/>
      <c r="K44" s="174"/>
      <c r="L44" s="174"/>
      <c r="M44" s="174"/>
      <c r="N44" s="174"/>
      <c r="O44" s="174"/>
    </row>
    <row r="45" spans="2:26"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</row>
    <row r="46" spans="2:26"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</row>
    <row r="47" spans="2:26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</row>
    <row r="48" spans="2:26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</row>
    <row r="49" spans="2:15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</row>
    <row r="50" spans="2:15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</row>
    <row r="51" spans="2:15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</row>
    <row r="52" spans="2:15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</row>
    <row r="53" spans="2:15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</row>
    <row r="54" spans="2:15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</row>
    <row r="55" spans="2:15"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</row>
    <row r="56" spans="2:15"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</row>
    <row r="57" spans="2:15"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</row>
    <row r="58" spans="2:15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</row>
    <row r="59" spans="2:15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</row>
    <row r="60" spans="2:15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</row>
    <row r="61" spans="2:15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12" width="10.7109375" style="165" customWidth="1"/>
    <col min="13" max="13" width="16.5703125" style="165" customWidth="1"/>
    <col min="14" max="14" width="11.140625" style="165" customWidth="1"/>
    <col min="15" max="15" width="9.28515625" style="165" customWidth="1"/>
    <col min="16" max="255" width="16.5703125" style="165"/>
    <col min="256" max="256" width="3.7109375" style="165" customWidth="1"/>
    <col min="257" max="257" width="10.42578125" style="165" customWidth="1"/>
    <col min="258" max="258" width="23.140625" style="165" customWidth="1"/>
    <col min="259" max="259" width="11" style="165" customWidth="1"/>
    <col min="260" max="260" width="8.85546875" style="165" customWidth="1"/>
    <col min="261" max="261" width="10.42578125" style="165" customWidth="1"/>
    <col min="262" max="262" width="8.5703125" style="165" customWidth="1"/>
    <col min="263" max="263" width="9.5703125" style="165" customWidth="1"/>
    <col min="264" max="264" width="9.7109375" style="165" customWidth="1"/>
    <col min="265" max="265" width="9.85546875" style="165" customWidth="1"/>
    <col min="266" max="266" width="10" style="165" customWidth="1"/>
    <col min="267" max="267" width="10.7109375" style="165" customWidth="1"/>
    <col min="268" max="268" width="10.140625" style="165" customWidth="1"/>
    <col min="269" max="269" width="16.5703125" style="165" customWidth="1"/>
    <col min="270" max="270" width="11.140625" style="165" customWidth="1"/>
    <col min="271" max="271" width="9.28515625" style="165" customWidth="1"/>
    <col min="272" max="511" width="16.5703125" style="165"/>
    <col min="512" max="512" width="3.7109375" style="165" customWidth="1"/>
    <col min="513" max="513" width="10.42578125" style="165" customWidth="1"/>
    <col min="514" max="514" width="23.140625" style="165" customWidth="1"/>
    <col min="515" max="515" width="11" style="165" customWidth="1"/>
    <col min="516" max="516" width="8.85546875" style="165" customWidth="1"/>
    <col min="517" max="517" width="10.42578125" style="165" customWidth="1"/>
    <col min="518" max="518" width="8.5703125" style="165" customWidth="1"/>
    <col min="519" max="519" width="9.5703125" style="165" customWidth="1"/>
    <col min="520" max="520" width="9.7109375" style="165" customWidth="1"/>
    <col min="521" max="521" width="9.85546875" style="165" customWidth="1"/>
    <col min="522" max="522" width="10" style="165" customWidth="1"/>
    <col min="523" max="523" width="10.7109375" style="165" customWidth="1"/>
    <col min="524" max="524" width="10.140625" style="165" customWidth="1"/>
    <col min="525" max="525" width="16.5703125" style="165" customWidth="1"/>
    <col min="526" max="526" width="11.140625" style="165" customWidth="1"/>
    <col min="527" max="527" width="9.28515625" style="165" customWidth="1"/>
    <col min="528" max="767" width="16.5703125" style="165"/>
    <col min="768" max="768" width="3.7109375" style="165" customWidth="1"/>
    <col min="769" max="769" width="10.42578125" style="165" customWidth="1"/>
    <col min="770" max="770" width="23.140625" style="165" customWidth="1"/>
    <col min="771" max="771" width="11" style="165" customWidth="1"/>
    <col min="772" max="772" width="8.85546875" style="165" customWidth="1"/>
    <col min="773" max="773" width="10.42578125" style="165" customWidth="1"/>
    <col min="774" max="774" width="8.5703125" style="165" customWidth="1"/>
    <col min="775" max="775" width="9.5703125" style="165" customWidth="1"/>
    <col min="776" max="776" width="9.7109375" style="165" customWidth="1"/>
    <col min="777" max="777" width="9.85546875" style="165" customWidth="1"/>
    <col min="778" max="778" width="10" style="165" customWidth="1"/>
    <col min="779" max="779" width="10.7109375" style="165" customWidth="1"/>
    <col min="780" max="780" width="10.140625" style="165" customWidth="1"/>
    <col min="781" max="781" width="16.5703125" style="165" customWidth="1"/>
    <col min="782" max="782" width="11.140625" style="165" customWidth="1"/>
    <col min="783" max="783" width="9.28515625" style="165" customWidth="1"/>
    <col min="784" max="1023" width="16.5703125" style="165"/>
    <col min="1024" max="1024" width="3.7109375" style="165" customWidth="1"/>
    <col min="1025" max="1025" width="10.42578125" style="165" customWidth="1"/>
    <col min="1026" max="1026" width="23.140625" style="165" customWidth="1"/>
    <col min="1027" max="1027" width="11" style="165" customWidth="1"/>
    <col min="1028" max="1028" width="8.85546875" style="165" customWidth="1"/>
    <col min="1029" max="1029" width="10.42578125" style="165" customWidth="1"/>
    <col min="1030" max="1030" width="8.5703125" style="165" customWidth="1"/>
    <col min="1031" max="1031" width="9.5703125" style="165" customWidth="1"/>
    <col min="1032" max="1032" width="9.7109375" style="165" customWidth="1"/>
    <col min="1033" max="1033" width="9.85546875" style="165" customWidth="1"/>
    <col min="1034" max="1034" width="10" style="165" customWidth="1"/>
    <col min="1035" max="1035" width="10.7109375" style="165" customWidth="1"/>
    <col min="1036" max="1036" width="10.140625" style="165" customWidth="1"/>
    <col min="1037" max="1037" width="16.5703125" style="165" customWidth="1"/>
    <col min="1038" max="1038" width="11.140625" style="165" customWidth="1"/>
    <col min="1039" max="1039" width="9.28515625" style="165" customWidth="1"/>
    <col min="1040" max="1279" width="16.5703125" style="165"/>
    <col min="1280" max="1280" width="3.7109375" style="165" customWidth="1"/>
    <col min="1281" max="1281" width="10.42578125" style="165" customWidth="1"/>
    <col min="1282" max="1282" width="23.140625" style="165" customWidth="1"/>
    <col min="1283" max="1283" width="11" style="165" customWidth="1"/>
    <col min="1284" max="1284" width="8.85546875" style="165" customWidth="1"/>
    <col min="1285" max="1285" width="10.42578125" style="165" customWidth="1"/>
    <col min="1286" max="1286" width="8.5703125" style="165" customWidth="1"/>
    <col min="1287" max="1287" width="9.5703125" style="165" customWidth="1"/>
    <col min="1288" max="1288" width="9.7109375" style="165" customWidth="1"/>
    <col min="1289" max="1289" width="9.85546875" style="165" customWidth="1"/>
    <col min="1290" max="1290" width="10" style="165" customWidth="1"/>
    <col min="1291" max="1291" width="10.7109375" style="165" customWidth="1"/>
    <col min="1292" max="1292" width="10.140625" style="165" customWidth="1"/>
    <col min="1293" max="1293" width="16.5703125" style="165" customWidth="1"/>
    <col min="1294" max="1294" width="11.140625" style="165" customWidth="1"/>
    <col min="1295" max="1295" width="9.28515625" style="165" customWidth="1"/>
    <col min="1296" max="1535" width="16.5703125" style="165"/>
    <col min="1536" max="1536" width="3.7109375" style="165" customWidth="1"/>
    <col min="1537" max="1537" width="10.42578125" style="165" customWidth="1"/>
    <col min="1538" max="1538" width="23.140625" style="165" customWidth="1"/>
    <col min="1539" max="1539" width="11" style="165" customWidth="1"/>
    <col min="1540" max="1540" width="8.85546875" style="165" customWidth="1"/>
    <col min="1541" max="1541" width="10.42578125" style="165" customWidth="1"/>
    <col min="1542" max="1542" width="8.5703125" style="165" customWidth="1"/>
    <col min="1543" max="1543" width="9.5703125" style="165" customWidth="1"/>
    <col min="1544" max="1544" width="9.7109375" style="165" customWidth="1"/>
    <col min="1545" max="1545" width="9.85546875" style="165" customWidth="1"/>
    <col min="1546" max="1546" width="10" style="165" customWidth="1"/>
    <col min="1547" max="1547" width="10.7109375" style="165" customWidth="1"/>
    <col min="1548" max="1548" width="10.140625" style="165" customWidth="1"/>
    <col min="1549" max="1549" width="16.5703125" style="165" customWidth="1"/>
    <col min="1550" max="1550" width="11.140625" style="165" customWidth="1"/>
    <col min="1551" max="1551" width="9.28515625" style="165" customWidth="1"/>
    <col min="1552" max="1791" width="16.5703125" style="165"/>
    <col min="1792" max="1792" width="3.7109375" style="165" customWidth="1"/>
    <col min="1793" max="1793" width="10.42578125" style="165" customWidth="1"/>
    <col min="1794" max="1794" width="23.140625" style="165" customWidth="1"/>
    <col min="1795" max="1795" width="11" style="165" customWidth="1"/>
    <col min="1796" max="1796" width="8.85546875" style="165" customWidth="1"/>
    <col min="1797" max="1797" width="10.42578125" style="165" customWidth="1"/>
    <col min="1798" max="1798" width="8.5703125" style="165" customWidth="1"/>
    <col min="1799" max="1799" width="9.5703125" style="165" customWidth="1"/>
    <col min="1800" max="1800" width="9.7109375" style="165" customWidth="1"/>
    <col min="1801" max="1801" width="9.85546875" style="165" customWidth="1"/>
    <col min="1802" max="1802" width="10" style="165" customWidth="1"/>
    <col min="1803" max="1803" width="10.7109375" style="165" customWidth="1"/>
    <col min="1804" max="1804" width="10.140625" style="165" customWidth="1"/>
    <col min="1805" max="1805" width="16.5703125" style="165" customWidth="1"/>
    <col min="1806" max="1806" width="11.140625" style="165" customWidth="1"/>
    <col min="1807" max="1807" width="9.28515625" style="165" customWidth="1"/>
    <col min="1808" max="2047" width="16.5703125" style="165"/>
    <col min="2048" max="2048" width="3.7109375" style="165" customWidth="1"/>
    <col min="2049" max="2049" width="10.42578125" style="165" customWidth="1"/>
    <col min="2050" max="2050" width="23.140625" style="165" customWidth="1"/>
    <col min="2051" max="2051" width="11" style="165" customWidth="1"/>
    <col min="2052" max="2052" width="8.85546875" style="165" customWidth="1"/>
    <col min="2053" max="2053" width="10.42578125" style="165" customWidth="1"/>
    <col min="2054" max="2054" width="8.5703125" style="165" customWidth="1"/>
    <col min="2055" max="2055" width="9.5703125" style="165" customWidth="1"/>
    <col min="2056" max="2056" width="9.7109375" style="165" customWidth="1"/>
    <col min="2057" max="2057" width="9.85546875" style="165" customWidth="1"/>
    <col min="2058" max="2058" width="10" style="165" customWidth="1"/>
    <col min="2059" max="2059" width="10.7109375" style="165" customWidth="1"/>
    <col min="2060" max="2060" width="10.140625" style="165" customWidth="1"/>
    <col min="2061" max="2061" width="16.5703125" style="165" customWidth="1"/>
    <col min="2062" max="2062" width="11.140625" style="165" customWidth="1"/>
    <col min="2063" max="2063" width="9.28515625" style="165" customWidth="1"/>
    <col min="2064" max="2303" width="16.5703125" style="165"/>
    <col min="2304" max="2304" width="3.7109375" style="165" customWidth="1"/>
    <col min="2305" max="2305" width="10.42578125" style="165" customWidth="1"/>
    <col min="2306" max="2306" width="23.140625" style="165" customWidth="1"/>
    <col min="2307" max="2307" width="11" style="165" customWidth="1"/>
    <col min="2308" max="2308" width="8.85546875" style="165" customWidth="1"/>
    <col min="2309" max="2309" width="10.42578125" style="165" customWidth="1"/>
    <col min="2310" max="2310" width="8.5703125" style="165" customWidth="1"/>
    <col min="2311" max="2311" width="9.5703125" style="165" customWidth="1"/>
    <col min="2312" max="2312" width="9.7109375" style="165" customWidth="1"/>
    <col min="2313" max="2313" width="9.85546875" style="165" customWidth="1"/>
    <col min="2314" max="2314" width="10" style="165" customWidth="1"/>
    <col min="2315" max="2315" width="10.7109375" style="165" customWidth="1"/>
    <col min="2316" max="2316" width="10.140625" style="165" customWidth="1"/>
    <col min="2317" max="2317" width="16.5703125" style="165" customWidth="1"/>
    <col min="2318" max="2318" width="11.140625" style="165" customWidth="1"/>
    <col min="2319" max="2319" width="9.28515625" style="165" customWidth="1"/>
    <col min="2320" max="2559" width="16.5703125" style="165"/>
    <col min="2560" max="2560" width="3.7109375" style="165" customWidth="1"/>
    <col min="2561" max="2561" width="10.42578125" style="165" customWidth="1"/>
    <col min="2562" max="2562" width="23.140625" style="165" customWidth="1"/>
    <col min="2563" max="2563" width="11" style="165" customWidth="1"/>
    <col min="2564" max="2564" width="8.85546875" style="165" customWidth="1"/>
    <col min="2565" max="2565" width="10.42578125" style="165" customWidth="1"/>
    <col min="2566" max="2566" width="8.5703125" style="165" customWidth="1"/>
    <col min="2567" max="2567" width="9.5703125" style="165" customWidth="1"/>
    <col min="2568" max="2568" width="9.7109375" style="165" customWidth="1"/>
    <col min="2569" max="2569" width="9.85546875" style="165" customWidth="1"/>
    <col min="2570" max="2570" width="10" style="165" customWidth="1"/>
    <col min="2571" max="2571" width="10.7109375" style="165" customWidth="1"/>
    <col min="2572" max="2572" width="10.140625" style="165" customWidth="1"/>
    <col min="2573" max="2573" width="16.5703125" style="165" customWidth="1"/>
    <col min="2574" max="2574" width="11.140625" style="165" customWidth="1"/>
    <col min="2575" max="2575" width="9.28515625" style="165" customWidth="1"/>
    <col min="2576" max="2815" width="16.5703125" style="165"/>
    <col min="2816" max="2816" width="3.7109375" style="165" customWidth="1"/>
    <col min="2817" max="2817" width="10.42578125" style="165" customWidth="1"/>
    <col min="2818" max="2818" width="23.140625" style="165" customWidth="1"/>
    <col min="2819" max="2819" width="11" style="165" customWidth="1"/>
    <col min="2820" max="2820" width="8.85546875" style="165" customWidth="1"/>
    <col min="2821" max="2821" width="10.42578125" style="165" customWidth="1"/>
    <col min="2822" max="2822" width="8.5703125" style="165" customWidth="1"/>
    <col min="2823" max="2823" width="9.5703125" style="165" customWidth="1"/>
    <col min="2824" max="2824" width="9.7109375" style="165" customWidth="1"/>
    <col min="2825" max="2825" width="9.85546875" style="165" customWidth="1"/>
    <col min="2826" max="2826" width="10" style="165" customWidth="1"/>
    <col min="2827" max="2827" width="10.7109375" style="165" customWidth="1"/>
    <col min="2828" max="2828" width="10.140625" style="165" customWidth="1"/>
    <col min="2829" max="2829" width="16.5703125" style="165" customWidth="1"/>
    <col min="2830" max="2830" width="11.140625" style="165" customWidth="1"/>
    <col min="2831" max="2831" width="9.28515625" style="165" customWidth="1"/>
    <col min="2832" max="3071" width="16.5703125" style="165"/>
    <col min="3072" max="3072" width="3.7109375" style="165" customWidth="1"/>
    <col min="3073" max="3073" width="10.42578125" style="165" customWidth="1"/>
    <col min="3074" max="3074" width="23.140625" style="165" customWidth="1"/>
    <col min="3075" max="3075" width="11" style="165" customWidth="1"/>
    <col min="3076" max="3076" width="8.85546875" style="165" customWidth="1"/>
    <col min="3077" max="3077" width="10.42578125" style="165" customWidth="1"/>
    <col min="3078" max="3078" width="8.5703125" style="165" customWidth="1"/>
    <col min="3079" max="3079" width="9.5703125" style="165" customWidth="1"/>
    <col min="3080" max="3080" width="9.7109375" style="165" customWidth="1"/>
    <col min="3081" max="3081" width="9.85546875" style="165" customWidth="1"/>
    <col min="3082" max="3082" width="10" style="165" customWidth="1"/>
    <col min="3083" max="3083" width="10.7109375" style="165" customWidth="1"/>
    <col min="3084" max="3084" width="10.140625" style="165" customWidth="1"/>
    <col min="3085" max="3085" width="16.5703125" style="165" customWidth="1"/>
    <col min="3086" max="3086" width="11.140625" style="165" customWidth="1"/>
    <col min="3087" max="3087" width="9.28515625" style="165" customWidth="1"/>
    <col min="3088" max="3327" width="16.5703125" style="165"/>
    <col min="3328" max="3328" width="3.7109375" style="165" customWidth="1"/>
    <col min="3329" max="3329" width="10.42578125" style="165" customWidth="1"/>
    <col min="3330" max="3330" width="23.140625" style="165" customWidth="1"/>
    <col min="3331" max="3331" width="11" style="165" customWidth="1"/>
    <col min="3332" max="3332" width="8.85546875" style="165" customWidth="1"/>
    <col min="3333" max="3333" width="10.42578125" style="165" customWidth="1"/>
    <col min="3334" max="3334" width="8.5703125" style="165" customWidth="1"/>
    <col min="3335" max="3335" width="9.5703125" style="165" customWidth="1"/>
    <col min="3336" max="3336" width="9.7109375" style="165" customWidth="1"/>
    <col min="3337" max="3337" width="9.85546875" style="165" customWidth="1"/>
    <col min="3338" max="3338" width="10" style="165" customWidth="1"/>
    <col min="3339" max="3339" width="10.7109375" style="165" customWidth="1"/>
    <col min="3340" max="3340" width="10.140625" style="165" customWidth="1"/>
    <col min="3341" max="3341" width="16.5703125" style="165" customWidth="1"/>
    <col min="3342" max="3342" width="11.140625" style="165" customWidth="1"/>
    <col min="3343" max="3343" width="9.28515625" style="165" customWidth="1"/>
    <col min="3344" max="3583" width="16.5703125" style="165"/>
    <col min="3584" max="3584" width="3.7109375" style="165" customWidth="1"/>
    <col min="3585" max="3585" width="10.42578125" style="165" customWidth="1"/>
    <col min="3586" max="3586" width="23.140625" style="165" customWidth="1"/>
    <col min="3587" max="3587" width="11" style="165" customWidth="1"/>
    <col min="3588" max="3588" width="8.85546875" style="165" customWidth="1"/>
    <col min="3589" max="3589" width="10.42578125" style="165" customWidth="1"/>
    <col min="3590" max="3590" width="8.5703125" style="165" customWidth="1"/>
    <col min="3591" max="3591" width="9.5703125" style="165" customWidth="1"/>
    <col min="3592" max="3592" width="9.7109375" style="165" customWidth="1"/>
    <col min="3593" max="3593" width="9.85546875" style="165" customWidth="1"/>
    <col min="3594" max="3594" width="10" style="165" customWidth="1"/>
    <col min="3595" max="3595" width="10.7109375" style="165" customWidth="1"/>
    <col min="3596" max="3596" width="10.140625" style="165" customWidth="1"/>
    <col min="3597" max="3597" width="16.5703125" style="165" customWidth="1"/>
    <col min="3598" max="3598" width="11.140625" style="165" customWidth="1"/>
    <col min="3599" max="3599" width="9.28515625" style="165" customWidth="1"/>
    <col min="3600" max="3839" width="16.5703125" style="165"/>
    <col min="3840" max="3840" width="3.7109375" style="165" customWidth="1"/>
    <col min="3841" max="3841" width="10.42578125" style="165" customWidth="1"/>
    <col min="3842" max="3842" width="23.140625" style="165" customWidth="1"/>
    <col min="3843" max="3843" width="11" style="165" customWidth="1"/>
    <col min="3844" max="3844" width="8.85546875" style="165" customWidth="1"/>
    <col min="3845" max="3845" width="10.42578125" style="165" customWidth="1"/>
    <col min="3846" max="3846" width="8.5703125" style="165" customWidth="1"/>
    <col min="3847" max="3847" width="9.5703125" style="165" customWidth="1"/>
    <col min="3848" max="3848" width="9.7109375" style="165" customWidth="1"/>
    <col min="3849" max="3849" width="9.85546875" style="165" customWidth="1"/>
    <col min="3850" max="3850" width="10" style="165" customWidth="1"/>
    <col min="3851" max="3851" width="10.7109375" style="165" customWidth="1"/>
    <col min="3852" max="3852" width="10.140625" style="165" customWidth="1"/>
    <col min="3853" max="3853" width="16.5703125" style="165" customWidth="1"/>
    <col min="3854" max="3854" width="11.140625" style="165" customWidth="1"/>
    <col min="3855" max="3855" width="9.28515625" style="165" customWidth="1"/>
    <col min="3856" max="4095" width="16.5703125" style="165"/>
    <col min="4096" max="4096" width="3.7109375" style="165" customWidth="1"/>
    <col min="4097" max="4097" width="10.42578125" style="165" customWidth="1"/>
    <col min="4098" max="4098" width="23.140625" style="165" customWidth="1"/>
    <col min="4099" max="4099" width="11" style="165" customWidth="1"/>
    <col min="4100" max="4100" width="8.85546875" style="165" customWidth="1"/>
    <col min="4101" max="4101" width="10.42578125" style="165" customWidth="1"/>
    <col min="4102" max="4102" width="8.5703125" style="165" customWidth="1"/>
    <col min="4103" max="4103" width="9.5703125" style="165" customWidth="1"/>
    <col min="4104" max="4104" width="9.7109375" style="165" customWidth="1"/>
    <col min="4105" max="4105" width="9.85546875" style="165" customWidth="1"/>
    <col min="4106" max="4106" width="10" style="165" customWidth="1"/>
    <col min="4107" max="4107" width="10.7109375" style="165" customWidth="1"/>
    <col min="4108" max="4108" width="10.140625" style="165" customWidth="1"/>
    <col min="4109" max="4109" width="16.5703125" style="165" customWidth="1"/>
    <col min="4110" max="4110" width="11.140625" style="165" customWidth="1"/>
    <col min="4111" max="4111" width="9.28515625" style="165" customWidth="1"/>
    <col min="4112" max="4351" width="16.5703125" style="165"/>
    <col min="4352" max="4352" width="3.7109375" style="165" customWidth="1"/>
    <col min="4353" max="4353" width="10.42578125" style="165" customWidth="1"/>
    <col min="4354" max="4354" width="23.140625" style="165" customWidth="1"/>
    <col min="4355" max="4355" width="11" style="165" customWidth="1"/>
    <col min="4356" max="4356" width="8.85546875" style="165" customWidth="1"/>
    <col min="4357" max="4357" width="10.42578125" style="165" customWidth="1"/>
    <col min="4358" max="4358" width="8.5703125" style="165" customWidth="1"/>
    <col min="4359" max="4359" width="9.5703125" style="165" customWidth="1"/>
    <col min="4360" max="4360" width="9.7109375" style="165" customWidth="1"/>
    <col min="4361" max="4361" width="9.85546875" style="165" customWidth="1"/>
    <col min="4362" max="4362" width="10" style="165" customWidth="1"/>
    <col min="4363" max="4363" width="10.7109375" style="165" customWidth="1"/>
    <col min="4364" max="4364" width="10.140625" style="165" customWidth="1"/>
    <col min="4365" max="4365" width="16.5703125" style="165" customWidth="1"/>
    <col min="4366" max="4366" width="11.140625" style="165" customWidth="1"/>
    <col min="4367" max="4367" width="9.28515625" style="165" customWidth="1"/>
    <col min="4368" max="4607" width="16.5703125" style="165"/>
    <col min="4608" max="4608" width="3.7109375" style="165" customWidth="1"/>
    <col min="4609" max="4609" width="10.42578125" style="165" customWidth="1"/>
    <col min="4610" max="4610" width="23.140625" style="165" customWidth="1"/>
    <col min="4611" max="4611" width="11" style="165" customWidth="1"/>
    <col min="4612" max="4612" width="8.85546875" style="165" customWidth="1"/>
    <col min="4613" max="4613" width="10.42578125" style="165" customWidth="1"/>
    <col min="4614" max="4614" width="8.5703125" style="165" customWidth="1"/>
    <col min="4615" max="4615" width="9.5703125" style="165" customWidth="1"/>
    <col min="4616" max="4616" width="9.7109375" style="165" customWidth="1"/>
    <col min="4617" max="4617" width="9.85546875" style="165" customWidth="1"/>
    <col min="4618" max="4618" width="10" style="165" customWidth="1"/>
    <col min="4619" max="4619" width="10.7109375" style="165" customWidth="1"/>
    <col min="4620" max="4620" width="10.140625" style="165" customWidth="1"/>
    <col min="4621" max="4621" width="16.5703125" style="165" customWidth="1"/>
    <col min="4622" max="4622" width="11.140625" style="165" customWidth="1"/>
    <col min="4623" max="4623" width="9.28515625" style="165" customWidth="1"/>
    <col min="4624" max="4863" width="16.5703125" style="165"/>
    <col min="4864" max="4864" width="3.7109375" style="165" customWidth="1"/>
    <col min="4865" max="4865" width="10.42578125" style="165" customWidth="1"/>
    <col min="4866" max="4866" width="23.140625" style="165" customWidth="1"/>
    <col min="4867" max="4867" width="11" style="165" customWidth="1"/>
    <col min="4868" max="4868" width="8.85546875" style="165" customWidth="1"/>
    <col min="4869" max="4869" width="10.42578125" style="165" customWidth="1"/>
    <col min="4870" max="4870" width="8.5703125" style="165" customWidth="1"/>
    <col min="4871" max="4871" width="9.5703125" style="165" customWidth="1"/>
    <col min="4872" max="4872" width="9.7109375" style="165" customWidth="1"/>
    <col min="4873" max="4873" width="9.85546875" style="165" customWidth="1"/>
    <col min="4874" max="4874" width="10" style="165" customWidth="1"/>
    <col min="4875" max="4875" width="10.7109375" style="165" customWidth="1"/>
    <col min="4876" max="4876" width="10.140625" style="165" customWidth="1"/>
    <col min="4877" max="4877" width="16.5703125" style="165" customWidth="1"/>
    <col min="4878" max="4878" width="11.140625" style="165" customWidth="1"/>
    <col min="4879" max="4879" width="9.28515625" style="165" customWidth="1"/>
    <col min="4880" max="5119" width="16.5703125" style="165"/>
    <col min="5120" max="5120" width="3.7109375" style="165" customWidth="1"/>
    <col min="5121" max="5121" width="10.42578125" style="165" customWidth="1"/>
    <col min="5122" max="5122" width="23.140625" style="165" customWidth="1"/>
    <col min="5123" max="5123" width="11" style="165" customWidth="1"/>
    <col min="5124" max="5124" width="8.85546875" style="165" customWidth="1"/>
    <col min="5125" max="5125" width="10.42578125" style="165" customWidth="1"/>
    <col min="5126" max="5126" width="8.5703125" style="165" customWidth="1"/>
    <col min="5127" max="5127" width="9.5703125" style="165" customWidth="1"/>
    <col min="5128" max="5128" width="9.7109375" style="165" customWidth="1"/>
    <col min="5129" max="5129" width="9.85546875" style="165" customWidth="1"/>
    <col min="5130" max="5130" width="10" style="165" customWidth="1"/>
    <col min="5131" max="5131" width="10.7109375" style="165" customWidth="1"/>
    <col min="5132" max="5132" width="10.140625" style="165" customWidth="1"/>
    <col min="5133" max="5133" width="16.5703125" style="165" customWidth="1"/>
    <col min="5134" max="5134" width="11.140625" style="165" customWidth="1"/>
    <col min="5135" max="5135" width="9.28515625" style="165" customWidth="1"/>
    <col min="5136" max="5375" width="16.5703125" style="165"/>
    <col min="5376" max="5376" width="3.7109375" style="165" customWidth="1"/>
    <col min="5377" max="5377" width="10.42578125" style="165" customWidth="1"/>
    <col min="5378" max="5378" width="23.140625" style="165" customWidth="1"/>
    <col min="5379" max="5379" width="11" style="165" customWidth="1"/>
    <col min="5380" max="5380" width="8.85546875" style="165" customWidth="1"/>
    <col min="5381" max="5381" width="10.42578125" style="165" customWidth="1"/>
    <col min="5382" max="5382" width="8.5703125" style="165" customWidth="1"/>
    <col min="5383" max="5383" width="9.5703125" style="165" customWidth="1"/>
    <col min="5384" max="5384" width="9.7109375" style="165" customWidth="1"/>
    <col min="5385" max="5385" width="9.85546875" style="165" customWidth="1"/>
    <col min="5386" max="5386" width="10" style="165" customWidth="1"/>
    <col min="5387" max="5387" width="10.7109375" style="165" customWidth="1"/>
    <col min="5388" max="5388" width="10.140625" style="165" customWidth="1"/>
    <col min="5389" max="5389" width="16.5703125" style="165" customWidth="1"/>
    <col min="5390" max="5390" width="11.140625" style="165" customWidth="1"/>
    <col min="5391" max="5391" width="9.28515625" style="165" customWidth="1"/>
    <col min="5392" max="5631" width="16.5703125" style="165"/>
    <col min="5632" max="5632" width="3.7109375" style="165" customWidth="1"/>
    <col min="5633" max="5633" width="10.42578125" style="165" customWidth="1"/>
    <col min="5634" max="5634" width="23.140625" style="165" customWidth="1"/>
    <col min="5635" max="5635" width="11" style="165" customWidth="1"/>
    <col min="5636" max="5636" width="8.85546875" style="165" customWidth="1"/>
    <col min="5637" max="5637" width="10.42578125" style="165" customWidth="1"/>
    <col min="5638" max="5638" width="8.5703125" style="165" customWidth="1"/>
    <col min="5639" max="5639" width="9.5703125" style="165" customWidth="1"/>
    <col min="5640" max="5640" width="9.7109375" style="165" customWidth="1"/>
    <col min="5641" max="5641" width="9.85546875" style="165" customWidth="1"/>
    <col min="5642" max="5642" width="10" style="165" customWidth="1"/>
    <col min="5643" max="5643" width="10.7109375" style="165" customWidth="1"/>
    <col min="5644" max="5644" width="10.140625" style="165" customWidth="1"/>
    <col min="5645" max="5645" width="16.5703125" style="165" customWidth="1"/>
    <col min="5646" max="5646" width="11.140625" style="165" customWidth="1"/>
    <col min="5647" max="5647" width="9.28515625" style="165" customWidth="1"/>
    <col min="5648" max="5887" width="16.5703125" style="165"/>
    <col min="5888" max="5888" width="3.7109375" style="165" customWidth="1"/>
    <col min="5889" max="5889" width="10.42578125" style="165" customWidth="1"/>
    <col min="5890" max="5890" width="23.140625" style="165" customWidth="1"/>
    <col min="5891" max="5891" width="11" style="165" customWidth="1"/>
    <col min="5892" max="5892" width="8.85546875" style="165" customWidth="1"/>
    <col min="5893" max="5893" width="10.42578125" style="165" customWidth="1"/>
    <col min="5894" max="5894" width="8.5703125" style="165" customWidth="1"/>
    <col min="5895" max="5895" width="9.5703125" style="165" customWidth="1"/>
    <col min="5896" max="5896" width="9.7109375" style="165" customWidth="1"/>
    <col min="5897" max="5897" width="9.85546875" style="165" customWidth="1"/>
    <col min="5898" max="5898" width="10" style="165" customWidth="1"/>
    <col min="5899" max="5899" width="10.7109375" style="165" customWidth="1"/>
    <col min="5900" max="5900" width="10.140625" style="165" customWidth="1"/>
    <col min="5901" max="5901" width="16.5703125" style="165" customWidth="1"/>
    <col min="5902" max="5902" width="11.140625" style="165" customWidth="1"/>
    <col min="5903" max="5903" width="9.28515625" style="165" customWidth="1"/>
    <col min="5904" max="6143" width="16.5703125" style="165"/>
    <col min="6144" max="6144" width="3.7109375" style="165" customWidth="1"/>
    <col min="6145" max="6145" width="10.42578125" style="165" customWidth="1"/>
    <col min="6146" max="6146" width="23.140625" style="165" customWidth="1"/>
    <col min="6147" max="6147" width="11" style="165" customWidth="1"/>
    <col min="6148" max="6148" width="8.85546875" style="165" customWidth="1"/>
    <col min="6149" max="6149" width="10.42578125" style="165" customWidth="1"/>
    <col min="6150" max="6150" width="8.5703125" style="165" customWidth="1"/>
    <col min="6151" max="6151" width="9.5703125" style="165" customWidth="1"/>
    <col min="6152" max="6152" width="9.7109375" style="165" customWidth="1"/>
    <col min="6153" max="6153" width="9.85546875" style="165" customWidth="1"/>
    <col min="6154" max="6154" width="10" style="165" customWidth="1"/>
    <col min="6155" max="6155" width="10.7109375" style="165" customWidth="1"/>
    <col min="6156" max="6156" width="10.140625" style="165" customWidth="1"/>
    <col min="6157" max="6157" width="16.5703125" style="165" customWidth="1"/>
    <col min="6158" max="6158" width="11.140625" style="165" customWidth="1"/>
    <col min="6159" max="6159" width="9.28515625" style="165" customWidth="1"/>
    <col min="6160" max="6399" width="16.5703125" style="165"/>
    <col min="6400" max="6400" width="3.7109375" style="165" customWidth="1"/>
    <col min="6401" max="6401" width="10.42578125" style="165" customWidth="1"/>
    <col min="6402" max="6402" width="23.140625" style="165" customWidth="1"/>
    <col min="6403" max="6403" width="11" style="165" customWidth="1"/>
    <col min="6404" max="6404" width="8.85546875" style="165" customWidth="1"/>
    <col min="6405" max="6405" width="10.42578125" style="165" customWidth="1"/>
    <col min="6406" max="6406" width="8.5703125" style="165" customWidth="1"/>
    <col min="6407" max="6407" width="9.5703125" style="165" customWidth="1"/>
    <col min="6408" max="6408" width="9.7109375" style="165" customWidth="1"/>
    <col min="6409" max="6409" width="9.85546875" style="165" customWidth="1"/>
    <col min="6410" max="6410" width="10" style="165" customWidth="1"/>
    <col min="6411" max="6411" width="10.7109375" style="165" customWidth="1"/>
    <col min="6412" max="6412" width="10.140625" style="165" customWidth="1"/>
    <col min="6413" max="6413" width="16.5703125" style="165" customWidth="1"/>
    <col min="6414" max="6414" width="11.140625" style="165" customWidth="1"/>
    <col min="6415" max="6415" width="9.28515625" style="165" customWidth="1"/>
    <col min="6416" max="6655" width="16.5703125" style="165"/>
    <col min="6656" max="6656" width="3.7109375" style="165" customWidth="1"/>
    <col min="6657" max="6657" width="10.42578125" style="165" customWidth="1"/>
    <col min="6658" max="6658" width="23.140625" style="165" customWidth="1"/>
    <col min="6659" max="6659" width="11" style="165" customWidth="1"/>
    <col min="6660" max="6660" width="8.85546875" style="165" customWidth="1"/>
    <col min="6661" max="6661" width="10.42578125" style="165" customWidth="1"/>
    <col min="6662" max="6662" width="8.5703125" style="165" customWidth="1"/>
    <col min="6663" max="6663" width="9.5703125" style="165" customWidth="1"/>
    <col min="6664" max="6664" width="9.7109375" style="165" customWidth="1"/>
    <col min="6665" max="6665" width="9.85546875" style="165" customWidth="1"/>
    <col min="6666" max="6666" width="10" style="165" customWidth="1"/>
    <col min="6667" max="6667" width="10.7109375" style="165" customWidth="1"/>
    <col min="6668" max="6668" width="10.140625" style="165" customWidth="1"/>
    <col min="6669" max="6669" width="16.5703125" style="165" customWidth="1"/>
    <col min="6670" max="6670" width="11.140625" style="165" customWidth="1"/>
    <col min="6671" max="6671" width="9.28515625" style="165" customWidth="1"/>
    <col min="6672" max="6911" width="16.5703125" style="165"/>
    <col min="6912" max="6912" width="3.7109375" style="165" customWidth="1"/>
    <col min="6913" max="6913" width="10.42578125" style="165" customWidth="1"/>
    <col min="6914" max="6914" width="23.140625" style="165" customWidth="1"/>
    <col min="6915" max="6915" width="11" style="165" customWidth="1"/>
    <col min="6916" max="6916" width="8.85546875" style="165" customWidth="1"/>
    <col min="6917" max="6917" width="10.42578125" style="165" customWidth="1"/>
    <col min="6918" max="6918" width="8.5703125" style="165" customWidth="1"/>
    <col min="6919" max="6919" width="9.5703125" style="165" customWidth="1"/>
    <col min="6920" max="6920" width="9.7109375" style="165" customWidth="1"/>
    <col min="6921" max="6921" width="9.85546875" style="165" customWidth="1"/>
    <col min="6922" max="6922" width="10" style="165" customWidth="1"/>
    <col min="6923" max="6923" width="10.7109375" style="165" customWidth="1"/>
    <col min="6924" max="6924" width="10.140625" style="165" customWidth="1"/>
    <col min="6925" max="6925" width="16.5703125" style="165" customWidth="1"/>
    <col min="6926" max="6926" width="11.140625" style="165" customWidth="1"/>
    <col min="6927" max="6927" width="9.28515625" style="165" customWidth="1"/>
    <col min="6928" max="7167" width="16.5703125" style="165"/>
    <col min="7168" max="7168" width="3.7109375" style="165" customWidth="1"/>
    <col min="7169" max="7169" width="10.42578125" style="165" customWidth="1"/>
    <col min="7170" max="7170" width="23.140625" style="165" customWidth="1"/>
    <col min="7171" max="7171" width="11" style="165" customWidth="1"/>
    <col min="7172" max="7172" width="8.85546875" style="165" customWidth="1"/>
    <col min="7173" max="7173" width="10.42578125" style="165" customWidth="1"/>
    <col min="7174" max="7174" width="8.5703125" style="165" customWidth="1"/>
    <col min="7175" max="7175" width="9.5703125" style="165" customWidth="1"/>
    <col min="7176" max="7176" width="9.7109375" style="165" customWidth="1"/>
    <col min="7177" max="7177" width="9.85546875" style="165" customWidth="1"/>
    <col min="7178" max="7178" width="10" style="165" customWidth="1"/>
    <col min="7179" max="7179" width="10.7109375" style="165" customWidth="1"/>
    <col min="7180" max="7180" width="10.140625" style="165" customWidth="1"/>
    <col min="7181" max="7181" width="16.5703125" style="165" customWidth="1"/>
    <col min="7182" max="7182" width="11.140625" style="165" customWidth="1"/>
    <col min="7183" max="7183" width="9.28515625" style="165" customWidth="1"/>
    <col min="7184" max="7423" width="16.5703125" style="165"/>
    <col min="7424" max="7424" width="3.7109375" style="165" customWidth="1"/>
    <col min="7425" max="7425" width="10.42578125" style="165" customWidth="1"/>
    <col min="7426" max="7426" width="23.140625" style="165" customWidth="1"/>
    <col min="7427" max="7427" width="11" style="165" customWidth="1"/>
    <col min="7428" max="7428" width="8.85546875" style="165" customWidth="1"/>
    <col min="7429" max="7429" width="10.42578125" style="165" customWidth="1"/>
    <col min="7430" max="7430" width="8.5703125" style="165" customWidth="1"/>
    <col min="7431" max="7431" width="9.5703125" style="165" customWidth="1"/>
    <col min="7432" max="7432" width="9.7109375" style="165" customWidth="1"/>
    <col min="7433" max="7433" width="9.85546875" style="165" customWidth="1"/>
    <col min="7434" max="7434" width="10" style="165" customWidth="1"/>
    <col min="7435" max="7435" width="10.7109375" style="165" customWidth="1"/>
    <col min="7436" max="7436" width="10.140625" style="165" customWidth="1"/>
    <col min="7437" max="7437" width="16.5703125" style="165" customWidth="1"/>
    <col min="7438" max="7438" width="11.140625" style="165" customWidth="1"/>
    <col min="7439" max="7439" width="9.28515625" style="165" customWidth="1"/>
    <col min="7440" max="7679" width="16.5703125" style="165"/>
    <col min="7680" max="7680" width="3.7109375" style="165" customWidth="1"/>
    <col min="7681" max="7681" width="10.42578125" style="165" customWidth="1"/>
    <col min="7682" max="7682" width="23.140625" style="165" customWidth="1"/>
    <col min="7683" max="7683" width="11" style="165" customWidth="1"/>
    <col min="7684" max="7684" width="8.85546875" style="165" customWidth="1"/>
    <col min="7685" max="7685" width="10.42578125" style="165" customWidth="1"/>
    <col min="7686" max="7686" width="8.5703125" style="165" customWidth="1"/>
    <col min="7687" max="7687" width="9.5703125" style="165" customWidth="1"/>
    <col min="7688" max="7688" width="9.7109375" style="165" customWidth="1"/>
    <col min="7689" max="7689" width="9.85546875" style="165" customWidth="1"/>
    <col min="7690" max="7690" width="10" style="165" customWidth="1"/>
    <col min="7691" max="7691" width="10.7109375" style="165" customWidth="1"/>
    <col min="7692" max="7692" width="10.140625" style="165" customWidth="1"/>
    <col min="7693" max="7693" width="16.5703125" style="165" customWidth="1"/>
    <col min="7694" max="7694" width="11.140625" style="165" customWidth="1"/>
    <col min="7695" max="7695" width="9.28515625" style="165" customWidth="1"/>
    <col min="7696" max="7935" width="16.5703125" style="165"/>
    <col min="7936" max="7936" width="3.7109375" style="165" customWidth="1"/>
    <col min="7937" max="7937" width="10.42578125" style="165" customWidth="1"/>
    <col min="7938" max="7938" width="23.140625" style="165" customWidth="1"/>
    <col min="7939" max="7939" width="11" style="165" customWidth="1"/>
    <col min="7940" max="7940" width="8.85546875" style="165" customWidth="1"/>
    <col min="7941" max="7941" width="10.42578125" style="165" customWidth="1"/>
    <col min="7942" max="7942" width="8.5703125" style="165" customWidth="1"/>
    <col min="7943" max="7943" width="9.5703125" style="165" customWidth="1"/>
    <col min="7944" max="7944" width="9.7109375" style="165" customWidth="1"/>
    <col min="7945" max="7945" width="9.85546875" style="165" customWidth="1"/>
    <col min="7946" max="7946" width="10" style="165" customWidth="1"/>
    <col min="7947" max="7947" width="10.7109375" style="165" customWidth="1"/>
    <col min="7948" max="7948" width="10.140625" style="165" customWidth="1"/>
    <col min="7949" max="7949" width="16.5703125" style="165" customWidth="1"/>
    <col min="7950" max="7950" width="11.140625" style="165" customWidth="1"/>
    <col min="7951" max="7951" width="9.28515625" style="165" customWidth="1"/>
    <col min="7952" max="8191" width="16.5703125" style="165"/>
    <col min="8192" max="8192" width="3.7109375" style="165" customWidth="1"/>
    <col min="8193" max="8193" width="10.42578125" style="165" customWidth="1"/>
    <col min="8194" max="8194" width="23.140625" style="165" customWidth="1"/>
    <col min="8195" max="8195" width="11" style="165" customWidth="1"/>
    <col min="8196" max="8196" width="8.85546875" style="165" customWidth="1"/>
    <col min="8197" max="8197" width="10.42578125" style="165" customWidth="1"/>
    <col min="8198" max="8198" width="8.5703125" style="165" customWidth="1"/>
    <col min="8199" max="8199" width="9.5703125" style="165" customWidth="1"/>
    <col min="8200" max="8200" width="9.7109375" style="165" customWidth="1"/>
    <col min="8201" max="8201" width="9.85546875" style="165" customWidth="1"/>
    <col min="8202" max="8202" width="10" style="165" customWidth="1"/>
    <col min="8203" max="8203" width="10.7109375" style="165" customWidth="1"/>
    <col min="8204" max="8204" width="10.140625" style="165" customWidth="1"/>
    <col min="8205" max="8205" width="16.5703125" style="165" customWidth="1"/>
    <col min="8206" max="8206" width="11.140625" style="165" customWidth="1"/>
    <col min="8207" max="8207" width="9.28515625" style="165" customWidth="1"/>
    <col min="8208" max="8447" width="16.5703125" style="165"/>
    <col min="8448" max="8448" width="3.7109375" style="165" customWidth="1"/>
    <col min="8449" max="8449" width="10.42578125" style="165" customWidth="1"/>
    <col min="8450" max="8450" width="23.140625" style="165" customWidth="1"/>
    <col min="8451" max="8451" width="11" style="165" customWidth="1"/>
    <col min="8452" max="8452" width="8.85546875" style="165" customWidth="1"/>
    <col min="8453" max="8453" width="10.42578125" style="165" customWidth="1"/>
    <col min="8454" max="8454" width="8.5703125" style="165" customWidth="1"/>
    <col min="8455" max="8455" width="9.5703125" style="165" customWidth="1"/>
    <col min="8456" max="8456" width="9.7109375" style="165" customWidth="1"/>
    <col min="8457" max="8457" width="9.85546875" style="165" customWidth="1"/>
    <col min="8458" max="8458" width="10" style="165" customWidth="1"/>
    <col min="8459" max="8459" width="10.7109375" style="165" customWidth="1"/>
    <col min="8460" max="8460" width="10.140625" style="165" customWidth="1"/>
    <col min="8461" max="8461" width="16.5703125" style="165" customWidth="1"/>
    <col min="8462" max="8462" width="11.140625" style="165" customWidth="1"/>
    <col min="8463" max="8463" width="9.28515625" style="165" customWidth="1"/>
    <col min="8464" max="8703" width="16.5703125" style="165"/>
    <col min="8704" max="8704" width="3.7109375" style="165" customWidth="1"/>
    <col min="8705" max="8705" width="10.42578125" style="165" customWidth="1"/>
    <col min="8706" max="8706" width="23.140625" style="165" customWidth="1"/>
    <col min="8707" max="8707" width="11" style="165" customWidth="1"/>
    <col min="8708" max="8708" width="8.85546875" style="165" customWidth="1"/>
    <col min="8709" max="8709" width="10.42578125" style="165" customWidth="1"/>
    <col min="8710" max="8710" width="8.5703125" style="165" customWidth="1"/>
    <col min="8711" max="8711" width="9.5703125" style="165" customWidth="1"/>
    <col min="8712" max="8712" width="9.7109375" style="165" customWidth="1"/>
    <col min="8713" max="8713" width="9.85546875" style="165" customWidth="1"/>
    <col min="8714" max="8714" width="10" style="165" customWidth="1"/>
    <col min="8715" max="8715" width="10.7109375" style="165" customWidth="1"/>
    <col min="8716" max="8716" width="10.140625" style="165" customWidth="1"/>
    <col min="8717" max="8717" width="16.5703125" style="165" customWidth="1"/>
    <col min="8718" max="8718" width="11.140625" style="165" customWidth="1"/>
    <col min="8719" max="8719" width="9.28515625" style="165" customWidth="1"/>
    <col min="8720" max="8959" width="16.5703125" style="165"/>
    <col min="8960" max="8960" width="3.7109375" style="165" customWidth="1"/>
    <col min="8961" max="8961" width="10.42578125" style="165" customWidth="1"/>
    <col min="8962" max="8962" width="23.140625" style="165" customWidth="1"/>
    <col min="8963" max="8963" width="11" style="165" customWidth="1"/>
    <col min="8964" max="8964" width="8.85546875" style="165" customWidth="1"/>
    <col min="8965" max="8965" width="10.42578125" style="165" customWidth="1"/>
    <col min="8966" max="8966" width="8.5703125" style="165" customWidth="1"/>
    <col min="8967" max="8967" width="9.5703125" style="165" customWidth="1"/>
    <col min="8968" max="8968" width="9.7109375" style="165" customWidth="1"/>
    <col min="8969" max="8969" width="9.85546875" style="165" customWidth="1"/>
    <col min="8970" max="8970" width="10" style="165" customWidth="1"/>
    <col min="8971" max="8971" width="10.7109375" style="165" customWidth="1"/>
    <col min="8972" max="8972" width="10.140625" style="165" customWidth="1"/>
    <col min="8973" max="8973" width="16.5703125" style="165" customWidth="1"/>
    <col min="8974" max="8974" width="11.140625" style="165" customWidth="1"/>
    <col min="8975" max="8975" width="9.28515625" style="165" customWidth="1"/>
    <col min="8976" max="9215" width="16.5703125" style="165"/>
    <col min="9216" max="9216" width="3.7109375" style="165" customWidth="1"/>
    <col min="9217" max="9217" width="10.42578125" style="165" customWidth="1"/>
    <col min="9218" max="9218" width="23.140625" style="165" customWidth="1"/>
    <col min="9219" max="9219" width="11" style="165" customWidth="1"/>
    <col min="9220" max="9220" width="8.85546875" style="165" customWidth="1"/>
    <col min="9221" max="9221" width="10.42578125" style="165" customWidth="1"/>
    <col min="9222" max="9222" width="8.5703125" style="165" customWidth="1"/>
    <col min="9223" max="9223" width="9.5703125" style="165" customWidth="1"/>
    <col min="9224" max="9224" width="9.7109375" style="165" customWidth="1"/>
    <col min="9225" max="9225" width="9.85546875" style="165" customWidth="1"/>
    <col min="9226" max="9226" width="10" style="165" customWidth="1"/>
    <col min="9227" max="9227" width="10.7109375" style="165" customWidth="1"/>
    <col min="9228" max="9228" width="10.140625" style="165" customWidth="1"/>
    <col min="9229" max="9229" width="16.5703125" style="165" customWidth="1"/>
    <col min="9230" max="9230" width="11.140625" style="165" customWidth="1"/>
    <col min="9231" max="9231" width="9.28515625" style="165" customWidth="1"/>
    <col min="9232" max="9471" width="16.5703125" style="165"/>
    <col min="9472" max="9472" width="3.7109375" style="165" customWidth="1"/>
    <col min="9473" max="9473" width="10.42578125" style="165" customWidth="1"/>
    <col min="9474" max="9474" width="23.140625" style="165" customWidth="1"/>
    <col min="9475" max="9475" width="11" style="165" customWidth="1"/>
    <col min="9476" max="9476" width="8.85546875" style="165" customWidth="1"/>
    <col min="9477" max="9477" width="10.42578125" style="165" customWidth="1"/>
    <col min="9478" max="9478" width="8.5703125" style="165" customWidth="1"/>
    <col min="9479" max="9479" width="9.5703125" style="165" customWidth="1"/>
    <col min="9480" max="9480" width="9.7109375" style="165" customWidth="1"/>
    <col min="9481" max="9481" width="9.85546875" style="165" customWidth="1"/>
    <col min="9482" max="9482" width="10" style="165" customWidth="1"/>
    <col min="9483" max="9483" width="10.7109375" style="165" customWidth="1"/>
    <col min="9484" max="9484" width="10.140625" style="165" customWidth="1"/>
    <col min="9485" max="9485" width="16.5703125" style="165" customWidth="1"/>
    <col min="9486" max="9486" width="11.140625" style="165" customWidth="1"/>
    <col min="9487" max="9487" width="9.28515625" style="165" customWidth="1"/>
    <col min="9488" max="9727" width="16.5703125" style="165"/>
    <col min="9728" max="9728" width="3.7109375" style="165" customWidth="1"/>
    <col min="9729" max="9729" width="10.42578125" style="165" customWidth="1"/>
    <col min="9730" max="9730" width="23.140625" style="165" customWidth="1"/>
    <col min="9731" max="9731" width="11" style="165" customWidth="1"/>
    <col min="9732" max="9732" width="8.85546875" style="165" customWidth="1"/>
    <col min="9733" max="9733" width="10.42578125" style="165" customWidth="1"/>
    <col min="9734" max="9734" width="8.5703125" style="165" customWidth="1"/>
    <col min="9735" max="9735" width="9.5703125" style="165" customWidth="1"/>
    <col min="9736" max="9736" width="9.7109375" style="165" customWidth="1"/>
    <col min="9737" max="9737" width="9.85546875" style="165" customWidth="1"/>
    <col min="9738" max="9738" width="10" style="165" customWidth="1"/>
    <col min="9739" max="9739" width="10.7109375" style="165" customWidth="1"/>
    <col min="9740" max="9740" width="10.140625" style="165" customWidth="1"/>
    <col min="9741" max="9741" width="16.5703125" style="165" customWidth="1"/>
    <col min="9742" max="9742" width="11.140625" style="165" customWidth="1"/>
    <col min="9743" max="9743" width="9.28515625" style="165" customWidth="1"/>
    <col min="9744" max="9983" width="16.5703125" style="165"/>
    <col min="9984" max="9984" width="3.7109375" style="165" customWidth="1"/>
    <col min="9985" max="9985" width="10.42578125" style="165" customWidth="1"/>
    <col min="9986" max="9986" width="23.140625" style="165" customWidth="1"/>
    <col min="9987" max="9987" width="11" style="165" customWidth="1"/>
    <col min="9988" max="9988" width="8.85546875" style="165" customWidth="1"/>
    <col min="9989" max="9989" width="10.42578125" style="165" customWidth="1"/>
    <col min="9990" max="9990" width="8.5703125" style="165" customWidth="1"/>
    <col min="9991" max="9991" width="9.5703125" style="165" customWidth="1"/>
    <col min="9992" max="9992" width="9.7109375" style="165" customWidth="1"/>
    <col min="9993" max="9993" width="9.85546875" style="165" customWidth="1"/>
    <col min="9994" max="9994" width="10" style="165" customWidth="1"/>
    <col min="9995" max="9995" width="10.7109375" style="165" customWidth="1"/>
    <col min="9996" max="9996" width="10.140625" style="165" customWidth="1"/>
    <col min="9997" max="9997" width="16.5703125" style="165" customWidth="1"/>
    <col min="9998" max="9998" width="11.140625" style="165" customWidth="1"/>
    <col min="9999" max="9999" width="9.28515625" style="165" customWidth="1"/>
    <col min="10000" max="10239" width="16.5703125" style="165"/>
    <col min="10240" max="10240" width="3.7109375" style="165" customWidth="1"/>
    <col min="10241" max="10241" width="10.42578125" style="165" customWidth="1"/>
    <col min="10242" max="10242" width="23.140625" style="165" customWidth="1"/>
    <col min="10243" max="10243" width="11" style="165" customWidth="1"/>
    <col min="10244" max="10244" width="8.85546875" style="165" customWidth="1"/>
    <col min="10245" max="10245" width="10.42578125" style="165" customWidth="1"/>
    <col min="10246" max="10246" width="8.5703125" style="165" customWidth="1"/>
    <col min="10247" max="10247" width="9.5703125" style="165" customWidth="1"/>
    <col min="10248" max="10248" width="9.7109375" style="165" customWidth="1"/>
    <col min="10249" max="10249" width="9.85546875" style="165" customWidth="1"/>
    <col min="10250" max="10250" width="10" style="165" customWidth="1"/>
    <col min="10251" max="10251" width="10.7109375" style="165" customWidth="1"/>
    <col min="10252" max="10252" width="10.140625" style="165" customWidth="1"/>
    <col min="10253" max="10253" width="16.5703125" style="165" customWidth="1"/>
    <col min="10254" max="10254" width="11.140625" style="165" customWidth="1"/>
    <col min="10255" max="10255" width="9.28515625" style="165" customWidth="1"/>
    <col min="10256" max="10495" width="16.5703125" style="165"/>
    <col min="10496" max="10496" width="3.7109375" style="165" customWidth="1"/>
    <col min="10497" max="10497" width="10.42578125" style="165" customWidth="1"/>
    <col min="10498" max="10498" width="23.140625" style="165" customWidth="1"/>
    <col min="10499" max="10499" width="11" style="165" customWidth="1"/>
    <col min="10500" max="10500" width="8.85546875" style="165" customWidth="1"/>
    <col min="10501" max="10501" width="10.42578125" style="165" customWidth="1"/>
    <col min="10502" max="10502" width="8.5703125" style="165" customWidth="1"/>
    <col min="10503" max="10503" width="9.5703125" style="165" customWidth="1"/>
    <col min="10504" max="10504" width="9.7109375" style="165" customWidth="1"/>
    <col min="10505" max="10505" width="9.85546875" style="165" customWidth="1"/>
    <col min="10506" max="10506" width="10" style="165" customWidth="1"/>
    <col min="10507" max="10507" width="10.7109375" style="165" customWidth="1"/>
    <col min="10508" max="10508" width="10.140625" style="165" customWidth="1"/>
    <col min="10509" max="10509" width="16.5703125" style="165" customWidth="1"/>
    <col min="10510" max="10510" width="11.140625" style="165" customWidth="1"/>
    <col min="10511" max="10511" width="9.28515625" style="165" customWidth="1"/>
    <col min="10512" max="10751" width="16.5703125" style="165"/>
    <col min="10752" max="10752" width="3.7109375" style="165" customWidth="1"/>
    <col min="10753" max="10753" width="10.42578125" style="165" customWidth="1"/>
    <col min="10754" max="10754" width="23.140625" style="165" customWidth="1"/>
    <col min="10755" max="10755" width="11" style="165" customWidth="1"/>
    <col min="10756" max="10756" width="8.85546875" style="165" customWidth="1"/>
    <col min="10757" max="10757" width="10.42578125" style="165" customWidth="1"/>
    <col min="10758" max="10758" width="8.5703125" style="165" customWidth="1"/>
    <col min="10759" max="10759" width="9.5703125" style="165" customWidth="1"/>
    <col min="10760" max="10760" width="9.7109375" style="165" customWidth="1"/>
    <col min="10761" max="10761" width="9.85546875" style="165" customWidth="1"/>
    <col min="10762" max="10762" width="10" style="165" customWidth="1"/>
    <col min="10763" max="10763" width="10.7109375" style="165" customWidth="1"/>
    <col min="10764" max="10764" width="10.140625" style="165" customWidth="1"/>
    <col min="10765" max="10765" width="16.5703125" style="165" customWidth="1"/>
    <col min="10766" max="10766" width="11.140625" style="165" customWidth="1"/>
    <col min="10767" max="10767" width="9.28515625" style="165" customWidth="1"/>
    <col min="10768" max="11007" width="16.5703125" style="165"/>
    <col min="11008" max="11008" width="3.7109375" style="165" customWidth="1"/>
    <col min="11009" max="11009" width="10.42578125" style="165" customWidth="1"/>
    <col min="11010" max="11010" width="23.140625" style="165" customWidth="1"/>
    <col min="11011" max="11011" width="11" style="165" customWidth="1"/>
    <col min="11012" max="11012" width="8.85546875" style="165" customWidth="1"/>
    <col min="11013" max="11013" width="10.42578125" style="165" customWidth="1"/>
    <col min="11014" max="11014" width="8.5703125" style="165" customWidth="1"/>
    <col min="11015" max="11015" width="9.5703125" style="165" customWidth="1"/>
    <col min="11016" max="11016" width="9.7109375" style="165" customWidth="1"/>
    <col min="11017" max="11017" width="9.85546875" style="165" customWidth="1"/>
    <col min="11018" max="11018" width="10" style="165" customWidth="1"/>
    <col min="11019" max="11019" width="10.7109375" style="165" customWidth="1"/>
    <col min="11020" max="11020" width="10.140625" style="165" customWidth="1"/>
    <col min="11021" max="11021" width="16.5703125" style="165" customWidth="1"/>
    <col min="11022" max="11022" width="11.140625" style="165" customWidth="1"/>
    <col min="11023" max="11023" width="9.28515625" style="165" customWidth="1"/>
    <col min="11024" max="11263" width="16.5703125" style="165"/>
    <col min="11264" max="11264" width="3.7109375" style="165" customWidth="1"/>
    <col min="11265" max="11265" width="10.42578125" style="165" customWidth="1"/>
    <col min="11266" max="11266" width="23.140625" style="165" customWidth="1"/>
    <col min="11267" max="11267" width="11" style="165" customWidth="1"/>
    <col min="11268" max="11268" width="8.85546875" style="165" customWidth="1"/>
    <col min="11269" max="11269" width="10.42578125" style="165" customWidth="1"/>
    <col min="11270" max="11270" width="8.5703125" style="165" customWidth="1"/>
    <col min="11271" max="11271" width="9.5703125" style="165" customWidth="1"/>
    <col min="11272" max="11272" width="9.7109375" style="165" customWidth="1"/>
    <col min="11273" max="11273" width="9.85546875" style="165" customWidth="1"/>
    <col min="11274" max="11274" width="10" style="165" customWidth="1"/>
    <col min="11275" max="11275" width="10.7109375" style="165" customWidth="1"/>
    <col min="11276" max="11276" width="10.140625" style="165" customWidth="1"/>
    <col min="11277" max="11277" width="16.5703125" style="165" customWidth="1"/>
    <col min="11278" max="11278" width="11.140625" style="165" customWidth="1"/>
    <col min="11279" max="11279" width="9.28515625" style="165" customWidth="1"/>
    <col min="11280" max="11519" width="16.5703125" style="165"/>
    <col min="11520" max="11520" width="3.7109375" style="165" customWidth="1"/>
    <col min="11521" max="11521" width="10.42578125" style="165" customWidth="1"/>
    <col min="11522" max="11522" width="23.140625" style="165" customWidth="1"/>
    <col min="11523" max="11523" width="11" style="165" customWidth="1"/>
    <col min="11524" max="11524" width="8.85546875" style="165" customWidth="1"/>
    <col min="11525" max="11525" width="10.42578125" style="165" customWidth="1"/>
    <col min="11526" max="11526" width="8.5703125" style="165" customWidth="1"/>
    <col min="11527" max="11527" width="9.5703125" style="165" customWidth="1"/>
    <col min="11528" max="11528" width="9.7109375" style="165" customWidth="1"/>
    <col min="11529" max="11529" width="9.85546875" style="165" customWidth="1"/>
    <col min="11530" max="11530" width="10" style="165" customWidth="1"/>
    <col min="11531" max="11531" width="10.7109375" style="165" customWidth="1"/>
    <col min="11532" max="11532" width="10.140625" style="165" customWidth="1"/>
    <col min="11533" max="11533" width="16.5703125" style="165" customWidth="1"/>
    <col min="11534" max="11534" width="11.140625" style="165" customWidth="1"/>
    <col min="11535" max="11535" width="9.28515625" style="165" customWidth="1"/>
    <col min="11536" max="11775" width="16.5703125" style="165"/>
    <col min="11776" max="11776" width="3.7109375" style="165" customWidth="1"/>
    <col min="11777" max="11777" width="10.42578125" style="165" customWidth="1"/>
    <col min="11778" max="11778" width="23.140625" style="165" customWidth="1"/>
    <col min="11779" max="11779" width="11" style="165" customWidth="1"/>
    <col min="11780" max="11780" width="8.85546875" style="165" customWidth="1"/>
    <col min="11781" max="11781" width="10.42578125" style="165" customWidth="1"/>
    <col min="11782" max="11782" width="8.5703125" style="165" customWidth="1"/>
    <col min="11783" max="11783" width="9.5703125" style="165" customWidth="1"/>
    <col min="11784" max="11784" width="9.7109375" style="165" customWidth="1"/>
    <col min="11785" max="11785" width="9.85546875" style="165" customWidth="1"/>
    <col min="11786" max="11786" width="10" style="165" customWidth="1"/>
    <col min="11787" max="11787" width="10.7109375" style="165" customWidth="1"/>
    <col min="11788" max="11788" width="10.140625" style="165" customWidth="1"/>
    <col min="11789" max="11789" width="16.5703125" style="165" customWidth="1"/>
    <col min="11790" max="11790" width="11.140625" style="165" customWidth="1"/>
    <col min="11791" max="11791" width="9.28515625" style="165" customWidth="1"/>
    <col min="11792" max="12031" width="16.5703125" style="165"/>
    <col min="12032" max="12032" width="3.7109375" style="165" customWidth="1"/>
    <col min="12033" max="12033" width="10.42578125" style="165" customWidth="1"/>
    <col min="12034" max="12034" width="23.140625" style="165" customWidth="1"/>
    <col min="12035" max="12035" width="11" style="165" customWidth="1"/>
    <col min="12036" max="12036" width="8.85546875" style="165" customWidth="1"/>
    <col min="12037" max="12037" width="10.42578125" style="165" customWidth="1"/>
    <col min="12038" max="12038" width="8.5703125" style="165" customWidth="1"/>
    <col min="12039" max="12039" width="9.5703125" style="165" customWidth="1"/>
    <col min="12040" max="12040" width="9.7109375" style="165" customWidth="1"/>
    <col min="12041" max="12041" width="9.85546875" style="165" customWidth="1"/>
    <col min="12042" max="12042" width="10" style="165" customWidth="1"/>
    <col min="12043" max="12043" width="10.7109375" style="165" customWidth="1"/>
    <col min="12044" max="12044" width="10.140625" style="165" customWidth="1"/>
    <col min="12045" max="12045" width="16.5703125" style="165" customWidth="1"/>
    <col min="12046" max="12046" width="11.140625" style="165" customWidth="1"/>
    <col min="12047" max="12047" width="9.28515625" style="165" customWidth="1"/>
    <col min="12048" max="12287" width="16.5703125" style="165"/>
    <col min="12288" max="12288" width="3.7109375" style="165" customWidth="1"/>
    <col min="12289" max="12289" width="10.42578125" style="165" customWidth="1"/>
    <col min="12290" max="12290" width="23.140625" style="165" customWidth="1"/>
    <col min="12291" max="12291" width="11" style="165" customWidth="1"/>
    <col min="12292" max="12292" width="8.85546875" style="165" customWidth="1"/>
    <col min="12293" max="12293" width="10.42578125" style="165" customWidth="1"/>
    <col min="12294" max="12294" width="8.5703125" style="165" customWidth="1"/>
    <col min="12295" max="12295" width="9.5703125" style="165" customWidth="1"/>
    <col min="12296" max="12296" width="9.7109375" style="165" customWidth="1"/>
    <col min="12297" max="12297" width="9.85546875" style="165" customWidth="1"/>
    <col min="12298" max="12298" width="10" style="165" customWidth="1"/>
    <col min="12299" max="12299" width="10.7109375" style="165" customWidth="1"/>
    <col min="12300" max="12300" width="10.140625" style="165" customWidth="1"/>
    <col min="12301" max="12301" width="16.5703125" style="165" customWidth="1"/>
    <col min="12302" max="12302" width="11.140625" style="165" customWidth="1"/>
    <col min="12303" max="12303" width="9.28515625" style="165" customWidth="1"/>
    <col min="12304" max="12543" width="16.5703125" style="165"/>
    <col min="12544" max="12544" width="3.7109375" style="165" customWidth="1"/>
    <col min="12545" max="12545" width="10.42578125" style="165" customWidth="1"/>
    <col min="12546" max="12546" width="23.140625" style="165" customWidth="1"/>
    <col min="12547" max="12547" width="11" style="165" customWidth="1"/>
    <col min="12548" max="12548" width="8.85546875" style="165" customWidth="1"/>
    <col min="12549" max="12549" width="10.42578125" style="165" customWidth="1"/>
    <col min="12550" max="12550" width="8.5703125" style="165" customWidth="1"/>
    <col min="12551" max="12551" width="9.5703125" style="165" customWidth="1"/>
    <col min="12552" max="12552" width="9.7109375" style="165" customWidth="1"/>
    <col min="12553" max="12553" width="9.85546875" style="165" customWidth="1"/>
    <col min="12554" max="12554" width="10" style="165" customWidth="1"/>
    <col min="12555" max="12555" width="10.7109375" style="165" customWidth="1"/>
    <col min="12556" max="12556" width="10.140625" style="165" customWidth="1"/>
    <col min="12557" max="12557" width="16.5703125" style="165" customWidth="1"/>
    <col min="12558" max="12558" width="11.140625" style="165" customWidth="1"/>
    <col min="12559" max="12559" width="9.28515625" style="165" customWidth="1"/>
    <col min="12560" max="12799" width="16.5703125" style="165"/>
    <col min="12800" max="12800" width="3.7109375" style="165" customWidth="1"/>
    <col min="12801" max="12801" width="10.42578125" style="165" customWidth="1"/>
    <col min="12802" max="12802" width="23.140625" style="165" customWidth="1"/>
    <col min="12803" max="12803" width="11" style="165" customWidth="1"/>
    <col min="12804" max="12804" width="8.85546875" style="165" customWidth="1"/>
    <col min="12805" max="12805" width="10.42578125" style="165" customWidth="1"/>
    <col min="12806" max="12806" width="8.5703125" style="165" customWidth="1"/>
    <col min="12807" max="12807" width="9.5703125" style="165" customWidth="1"/>
    <col min="12808" max="12808" width="9.7109375" style="165" customWidth="1"/>
    <col min="12809" max="12809" width="9.85546875" style="165" customWidth="1"/>
    <col min="12810" max="12810" width="10" style="165" customWidth="1"/>
    <col min="12811" max="12811" width="10.7109375" style="165" customWidth="1"/>
    <col min="12812" max="12812" width="10.140625" style="165" customWidth="1"/>
    <col min="12813" max="12813" width="16.5703125" style="165" customWidth="1"/>
    <col min="12814" max="12814" width="11.140625" style="165" customWidth="1"/>
    <col min="12815" max="12815" width="9.28515625" style="165" customWidth="1"/>
    <col min="12816" max="13055" width="16.5703125" style="165"/>
    <col min="13056" max="13056" width="3.7109375" style="165" customWidth="1"/>
    <col min="13057" max="13057" width="10.42578125" style="165" customWidth="1"/>
    <col min="13058" max="13058" width="23.140625" style="165" customWidth="1"/>
    <col min="13059" max="13059" width="11" style="165" customWidth="1"/>
    <col min="13060" max="13060" width="8.85546875" style="165" customWidth="1"/>
    <col min="13061" max="13061" width="10.42578125" style="165" customWidth="1"/>
    <col min="13062" max="13062" width="8.5703125" style="165" customWidth="1"/>
    <col min="13063" max="13063" width="9.5703125" style="165" customWidth="1"/>
    <col min="13064" max="13064" width="9.7109375" style="165" customWidth="1"/>
    <col min="13065" max="13065" width="9.85546875" style="165" customWidth="1"/>
    <col min="13066" max="13066" width="10" style="165" customWidth="1"/>
    <col min="13067" max="13067" width="10.7109375" style="165" customWidth="1"/>
    <col min="13068" max="13068" width="10.140625" style="165" customWidth="1"/>
    <col min="13069" max="13069" width="16.5703125" style="165" customWidth="1"/>
    <col min="13070" max="13070" width="11.140625" style="165" customWidth="1"/>
    <col min="13071" max="13071" width="9.28515625" style="165" customWidth="1"/>
    <col min="13072" max="13311" width="16.5703125" style="165"/>
    <col min="13312" max="13312" width="3.7109375" style="165" customWidth="1"/>
    <col min="13313" max="13313" width="10.42578125" style="165" customWidth="1"/>
    <col min="13314" max="13314" width="23.140625" style="165" customWidth="1"/>
    <col min="13315" max="13315" width="11" style="165" customWidth="1"/>
    <col min="13316" max="13316" width="8.85546875" style="165" customWidth="1"/>
    <col min="13317" max="13317" width="10.42578125" style="165" customWidth="1"/>
    <col min="13318" max="13318" width="8.5703125" style="165" customWidth="1"/>
    <col min="13319" max="13319" width="9.5703125" style="165" customWidth="1"/>
    <col min="13320" max="13320" width="9.7109375" style="165" customWidth="1"/>
    <col min="13321" max="13321" width="9.85546875" style="165" customWidth="1"/>
    <col min="13322" max="13322" width="10" style="165" customWidth="1"/>
    <col min="13323" max="13323" width="10.7109375" style="165" customWidth="1"/>
    <col min="13324" max="13324" width="10.140625" style="165" customWidth="1"/>
    <col min="13325" max="13325" width="16.5703125" style="165" customWidth="1"/>
    <col min="13326" max="13326" width="11.140625" style="165" customWidth="1"/>
    <col min="13327" max="13327" width="9.28515625" style="165" customWidth="1"/>
    <col min="13328" max="13567" width="16.5703125" style="165"/>
    <col min="13568" max="13568" width="3.7109375" style="165" customWidth="1"/>
    <col min="13569" max="13569" width="10.42578125" style="165" customWidth="1"/>
    <col min="13570" max="13570" width="23.140625" style="165" customWidth="1"/>
    <col min="13571" max="13571" width="11" style="165" customWidth="1"/>
    <col min="13572" max="13572" width="8.85546875" style="165" customWidth="1"/>
    <col min="13573" max="13573" width="10.42578125" style="165" customWidth="1"/>
    <col min="13574" max="13574" width="8.5703125" style="165" customWidth="1"/>
    <col min="13575" max="13575" width="9.5703125" style="165" customWidth="1"/>
    <col min="13576" max="13576" width="9.7109375" style="165" customWidth="1"/>
    <col min="13577" max="13577" width="9.85546875" style="165" customWidth="1"/>
    <col min="13578" max="13578" width="10" style="165" customWidth="1"/>
    <col min="13579" max="13579" width="10.7109375" style="165" customWidth="1"/>
    <col min="13580" max="13580" width="10.140625" style="165" customWidth="1"/>
    <col min="13581" max="13581" width="16.5703125" style="165" customWidth="1"/>
    <col min="13582" max="13582" width="11.140625" style="165" customWidth="1"/>
    <col min="13583" max="13583" width="9.28515625" style="165" customWidth="1"/>
    <col min="13584" max="13823" width="16.5703125" style="165"/>
    <col min="13824" max="13824" width="3.7109375" style="165" customWidth="1"/>
    <col min="13825" max="13825" width="10.42578125" style="165" customWidth="1"/>
    <col min="13826" max="13826" width="23.140625" style="165" customWidth="1"/>
    <col min="13827" max="13827" width="11" style="165" customWidth="1"/>
    <col min="13828" max="13828" width="8.85546875" style="165" customWidth="1"/>
    <col min="13829" max="13829" width="10.42578125" style="165" customWidth="1"/>
    <col min="13830" max="13830" width="8.5703125" style="165" customWidth="1"/>
    <col min="13831" max="13831" width="9.5703125" style="165" customWidth="1"/>
    <col min="13832" max="13832" width="9.7109375" style="165" customWidth="1"/>
    <col min="13833" max="13833" width="9.85546875" style="165" customWidth="1"/>
    <col min="13834" max="13834" width="10" style="165" customWidth="1"/>
    <col min="13835" max="13835" width="10.7109375" style="165" customWidth="1"/>
    <col min="13836" max="13836" width="10.140625" style="165" customWidth="1"/>
    <col min="13837" max="13837" width="16.5703125" style="165" customWidth="1"/>
    <col min="13838" max="13838" width="11.140625" style="165" customWidth="1"/>
    <col min="13839" max="13839" width="9.28515625" style="165" customWidth="1"/>
    <col min="13840" max="14079" width="16.5703125" style="165"/>
    <col min="14080" max="14080" width="3.7109375" style="165" customWidth="1"/>
    <col min="14081" max="14081" width="10.42578125" style="165" customWidth="1"/>
    <col min="14082" max="14082" width="23.140625" style="165" customWidth="1"/>
    <col min="14083" max="14083" width="11" style="165" customWidth="1"/>
    <col min="14084" max="14084" width="8.85546875" style="165" customWidth="1"/>
    <col min="14085" max="14085" width="10.42578125" style="165" customWidth="1"/>
    <col min="14086" max="14086" width="8.5703125" style="165" customWidth="1"/>
    <col min="14087" max="14087" width="9.5703125" style="165" customWidth="1"/>
    <col min="14088" max="14088" width="9.7109375" style="165" customWidth="1"/>
    <col min="14089" max="14089" width="9.85546875" style="165" customWidth="1"/>
    <col min="14090" max="14090" width="10" style="165" customWidth="1"/>
    <col min="14091" max="14091" width="10.7109375" style="165" customWidth="1"/>
    <col min="14092" max="14092" width="10.140625" style="165" customWidth="1"/>
    <col min="14093" max="14093" width="16.5703125" style="165" customWidth="1"/>
    <col min="14094" max="14094" width="11.140625" style="165" customWidth="1"/>
    <col min="14095" max="14095" width="9.28515625" style="165" customWidth="1"/>
    <col min="14096" max="14335" width="16.5703125" style="165"/>
    <col min="14336" max="14336" width="3.7109375" style="165" customWidth="1"/>
    <col min="14337" max="14337" width="10.42578125" style="165" customWidth="1"/>
    <col min="14338" max="14338" width="23.140625" style="165" customWidth="1"/>
    <col min="14339" max="14339" width="11" style="165" customWidth="1"/>
    <col min="14340" max="14340" width="8.85546875" style="165" customWidth="1"/>
    <col min="14341" max="14341" width="10.42578125" style="165" customWidth="1"/>
    <col min="14342" max="14342" width="8.5703125" style="165" customWidth="1"/>
    <col min="14343" max="14343" width="9.5703125" style="165" customWidth="1"/>
    <col min="14344" max="14344" width="9.7109375" style="165" customWidth="1"/>
    <col min="14345" max="14345" width="9.85546875" style="165" customWidth="1"/>
    <col min="14346" max="14346" width="10" style="165" customWidth="1"/>
    <col min="14347" max="14347" width="10.7109375" style="165" customWidth="1"/>
    <col min="14348" max="14348" width="10.140625" style="165" customWidth="1"/>
    <col min="14349" max="14349" width="16.5703125" style="165" customWidth="1"/>
    <col min="14350" max="14350" width="11.140625" style="165" customWidth="1"/>
    <col min="14351" max="14351" width="9.28515625" style="165" customWidth="1"/>
    <col min="14352" max="14591" width="16.5703125" style="165"/>
    <col min="14592" max="14592" width="3.7109375" style="165" customWidth="1"/>
    <col min="14593" max="14593" width="10.42578125" style="165" customWidth="1"/>
    <col min="14594" max="14594" width="23.140625" style="165" customWidth="1"/>
    <col min="14595" max="14595" width="11" style="165" customWidth="1"/>
    <col min="14596" max="14596" width="8.85546875" style="165" customWidth="1"/>
    <col min="14597" max="14597" width="10.42578125" style="165" customWidth="1"/>
    <col min="14598" max="14598" width="8.5703125" style="165" customWidth="1"/>
    <col min="14599" max="14599" width="9.5703125" style="165" customWidth="1"/>
    <col min="14600" max="14600" width="9.7109375" style="165" customWidth="1"/>
    <col min="14601" max="14601" width="9.85546875" style="165" customWidth="1"/>
    <col min="14602" max="14602" width="10" style="165" customWidth="1"/>
    <col min="14603" max="14603" width="10.7109375" style="165" customWidth="1"/>
    <col min="14604" max="14604" width="10.140625" style="165" customWidth="1"/>
    <col min="14605" max="14605" width="16.5703125" style="165" customWidth="1"/>
    <col min="14606" max="14606" width="11.140625" style="165" customWidth="1"/>
    <col min="14607" max="14607" width="9.28515625" style="165" customWidth="1"/>
    <col min="14608" max="14847" width="16.5703125" style="165"/>
    <col min="14848" max="14848" width="3.7109375" style="165" customWidth="1"/>
    <col min="14849" max="14849" width="10.42578125" style="165" customWidth="1"/>
    <col min="14850" max="14850" width="23.140625" style="165" customWidth="1"/>
    <col min="14851" max="14851" width="11" style="165" customWidth="1"/>
    <col min="14852" max="14852" width="8.85546875" style="165" customWidth="1"/>
    <col min="14853" max="14853" width="10.42578125" style="165" customWidth="1"/>
    <col min="14854" max="14854" width="8.5703125" style="165" customWidth="1"/>
    <col min="14855" max="14855" width="9.5703125" style="165" customWidth="1"/>
    <col min="14856" max="14856" width="9.7109375" style="165" customWidth="1"/>
    <col min="14857" max="14857" width="9.85546875" style="165" customWidth="1"/>
    <col min="14858" max="14858" width="10" style="165" customWidth="1"/>
    <col min="14859" max="14859" width="10.7109375" style="165" customWidth="1"/>
    <col min="14860" max="14860" width="10.140625" style="165" customWidth="1"/>
    <col min="14861" max="14861" width="16.5703125" style="165" customWidth="1"/>
    <col min="14862" max="14862" width="11.140625" style="165" customWidth="1"/>
    <col min="14863" max="14863" width="9.28515625" style="165" customWidth="1"/>
    <col min="14864" max="15103" width="16.5703125" style="165"/>
    <col min="15104" max="15104" width="3.7109375" style="165" customWidth="1"/>
    <col min="15105" max="15105" width="10.42578125" style="165" customWidth="1"/>
    <col min="15106" max="15106" width="23.140625" style="165" customWidth="1"/>
    <col min="15107" max="15107" width="11" style="165" customWidth="1"/>
    <col min="15108" max="15108" width="8.85546875" style="165" customWidth="1"/>
    <col min="15109" max="15109" width="10.42578125" style="165" customWidth="1"/>
    <col min="15110" max="15110" width="8.5703125" style="165" customWidth="1"/>
    <col min="15111" max="15111" width="9.5703125" style="165" customWidth="1"/>
    <col min="15112" max="15112" width="9.7109375" style="165" customWidth="1"/>
    <col min="15113" max="15113" width="9.85546875" style="165" customWidth="1"/>
    <col min="15114" max="15114" width="10" style="165" customWidth="1"/>
    <col min="15115" max="15115" width="10.7109375" style="165" customWidth="1"/>
    <col min="15116" max="15116" width="10.140625" style="165" customWidth="1"/>
    <col min="15117" max="15117" width="16.5703125" style="165" customWidth="1"/>
    <col min="15118" max="15118" width="11.140625" style="165" customWidth="1"/>
    <col min="15119" max="15119" width="9.28515625" style="165" customWidth="1"/>
    <col min="15120" max="15359" width="16.5703125" style="165"/>
    <col min="15360" max="15360" width="3.7109375" style="165" customWidth="1"/>
    <col min="15361" max="15361" width="10.42578125" style="165" customWidth="1"/>
    <col min="15362" max="15362" width="23.140625" style="165" customWidth="1"/>
    <col min="15363" max="15363" width="11" style="165" customWidth="1"/>
    <col min="15364" max="15364" width="8.85546875" style="165" customWidth="1"/>
    <col min="15365" max="15365" width="10.42578125" style="165" customWidth="1"/>
    <col min="15366" max="15366" width="8.5703125" style="165" customWidth="1"/>
    <col min="15367" max="15367" width="9.5703125" style="165" customWidth="1"/>
    <col min="15368" max="15368" width="9.7109375" style="165" customWidth="1"/>
    <col min="15369" max="15369" width="9.85546875" style="165" customWidth="1"/>
    <col min="15370" max="15370" width="10" style="165" customWidth="1"/>
    <col min="15371" max="15371" width="10.7109375" style="165" customWidth="1"/>
    <col min="15372" max="15372" width="10.140625" style="165" customWidth="1"/>
    <col min="15373" max="15373" width="16.5703125" style="165" customWidth="1"/>
    <col min="15374" max="15374" width="11.140625" style="165" customWidth="1"/>
    <col min="15375" max="15375" width="9.28515625" style="165" customWidth="1"/>
    <col min="15376" max="15615" width="16.5703125" style="165"/>
    <col min="15616" max="15616" width="3.7109375" style="165" customWidth="1"/>
    <col min="15617" max="15617" width="10.42578125" style="165" customWidth="1"/>
    <col min="15618" max="15618" width="23.140625" style="165" customWidth="1"/>
    <col min="15619" max="15619" width="11" style="165" customWidth="1"/>
    <col min="15620" max="15620" width="8.85546875" style="165" customWidth="1"/>
    <col min="15621" max="15621" width="10.42578125" style="165" customWidth="1"/>
    <col min="15622" max="15622" width="8.5703125" style="165" customWidth="1"/>
    <col min="15623" max="15623" width="9.5703125" style="165" customWidth="1"/>
    <col min="15624" max="15624" width="9.7109375" style="165" customWidth="1"/>
    <col min="15625" max="15625" width="9.85546875" style="165" customWidth="1"/>
    <col min="15626" max="15626" width="10" style="165" customWidth="1"/>
    <col min="15627" max="15627" width="10.7109375" style="165" customWidth="1"/>
    <col min="15628" max="15628" width="10.140625" style="165" customWidth="1"/>
    <col min="15629" max="15629" width="16.5703125" style="165" customWidth="1"/>
    <col min="15630" max="15630" width="11.140625" style="165" customWidth="1"/>
    <col min="15631" max="15631" width="9.28515625" style="165" customWidth="1"/>
    <col min="15632" max="15871" width="16.5703125" style="165"/>
    <col min="15872" max="15872" width="3.7109375" style="165" customWidth="1"/>
    <col min="15873" max="15873" width="10.42578125" style="165" customWidth="1"/>
    <col min="15874" max="15874" width="23.140625" style="165" customWidth="1"/>
    <col min="15875" max="15875" width="11" style="165" customWidth="1"/>
    <col min="15876" max="15876" width="8.85546875" style="165" customWidth="1"/>
    <col min="15877" max="15877" width="10.42578125" style="165" customWidth="1"/>
    <col min="15878" max="15878" width="8.5703125" style="165" customWidth="1"/>
    <col min="15879" max="15879" width="9.5703125" style="165" customWidth="1"/>
    <col min="15880" max="15880" width="9.7109375" style="165" customWidth="1"/>
    <col min="15881" max="15881" width="9.85546875" style="165" customWidth="1"/>
    <col min="15882" max="15882" width="10" style="165" customWidth="1"/>
    <col min="15883" max="15883" width="10.7109375" style="165" customWidth="1"/>
    <col min="15884" max="15884" width="10.140625" style="165" customWidth="1"/>
    <col min="15885" max="15885" width="16.5703125" style="165" customWidth="1"/>
    <col min="15886" max="15886" width="11.140625" style="165" customWidth="1"/>
    <col min="15887" max="15887" width="9.28515625" style="165" customWidth="1"/>
    <col min="15888" max="16127" width="16.5703125" style="165"/>
    <col min="16128" max="16128" width="3.7109375" style="165" customWidth="1"/>
    <col min="16129" max="16129" width="10.42578125" style="165" customWidth="1"/>
    <col min="16130" max="16130" width="23.140625" style="165" customWidth="1"/>
    <col min="16131" max="16131" width="11" style="165" customWidth="1"/>
    <col min="16132" max="16132" width="8.85546875" style="165" customWidth="1"/>
    <col min="16133" max="16133" width="10.42578125" style="165" customWidth="1"/>
    <col min="16134" max="16134" width="8.5703125" style="165" customWidth="1"/>
    <col min="16135" max="16135" width="9.5703125" style="165" customWidth="1"/>
    <col min="16136" max="16136" width="9.7109375" style="165" customWidth="1"/>
    <col min="16137" max="16137" width="9.85546875" style="165" customWidth="1"/>
    <col min="16138" max="16138" width="10" style="165" customWidth="1"/>
    <col min="16139" max="16139" width="10.7109375" style="165" customWidth="1"/>
    <col min="16140" max="16140" width="10.140625" style="165" customWidth="1"/>
    <col min="16141" max="16141" width="16.5703125" style="165" customWidth="1"/>
    <col min="16142" max="16142" width="11.140625" style="165" customWidth="1"/>
    <col min="16143" max="16143" width="9.28515625" style="165" customWidth="1"/>
    <col min="16144" max="16384" width="16.5703125" style="165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66" customFormat="1" ht="36" customHeight="1">
      <c r="B5" s="89" t="s">
        <v>211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7" s="166" customFormat="1" ht="15" customHeight="1">
      <c r="B6" s="180" t="s">
        <v>48</v>
      </c>
      <c r="C6" s="181" t="s">
        <v>177</v>
      </c>
      <c r="D6" s="181"/>
      <c r="E6" s="182" t="s">
        <v>212</v>
      </c>
      <c r="F6" s="182"/>
      <c r="G6" s="181" t="s">
        <v>178</v>
      </c>
      <c r="H6" s="181"/>
      <c r="I6" s="182" t="s">
        <v>179</v>
      </c>
      <c r="J6" s="182"/>
      <c r="K6" s="181" t="s">
        <v>180</v>
      </c>
      <c r="L6" s="181"/>
    </row>
    <row r="7" spans="2:17" s="166" customFormat="1" ht="30" customHeight="1">
      <c r="B7" s="180"/>
      <c r="C7" s="69" t="s">
        <v>271</v>
      </c>
      <c r="D7" s="91" t="s">
        <v>213</v>
      </c>
      <c r="E7" s="47" t="s">
        <v>271</v>
      </c>
      <c r="F7" s="169" t="s">
        <v>213</v>
      </c>
      <c r="G7" s="49" t="s">
        <v>271</v>
      </c>
      <c r="H7" s="91" t="s">
        <v>213</v>
      </c>
      <c r="I7" s="47" t="s">
        <v>271</v>
      </c>
      <c r="J7" s="169" t="s">
        <v>213</v>
      </c>
      <c r="K7" s="49" t="s">
        <v>271</v>
      </c>
      <c r="L7" s="91" t="s">
        <v>213</v>
      </c>
    </row>
    <row r="8" spans="2:17" ht="15" customHeight="1">
      <c r="B8" s="183" t="s">
        <v>27</v>
      </c>
      <c r="C8" s="184">
        <v>46911</v>
      </c>
      <c r="D8" s="61">
        <v>0.34952129046678837</v>
      </c>
      <c r="E8" s="185">
        <v>33554</v>
      </c>
      <c r="F8" s="186">
        <v>0.40814986011434135</v>
      </c>
      <c r="G8" s="184">
        <v>13321</v>
      </c>
      <c r="H8" s="61">
        <v>0.26303214596003477</v>
      </c>
      <c r="I8" s="185">
        <v>22</v>
      </c>
      <c r="J8" s="187">
        <v>4.0665434380776341E-2</v>
      </c>
      <c r="K8" s="184">
        <v>14</v>
      </c>
      <c r="L8" s="61">
        <v>1.7073170731707318E-2</v>
      </c>
      <c r="M8" s="188"/>
      <c r="N8" s="188"/>
    </row>
    <row r="9" spans="2:17" ht="15" customHeight="1">
      <c r="B9" s="183" t="s">
        <v>181</v>
      </c>
      <c r="C9" s="184">
        <v>17</v>
      </c>
      <c r="D9" s="61">
        <v>1.2666244458518051E-4</v>
      </c>
      <c r="E9" s="185">
        <v>0</v>
      </c>
      <c r="F9" s="189">
        <v>0</v>
      </c>
      <c r="G9" s="184">
        <v>0</v>
      </c>
      <c r="H9" s="190">
        <v>0</v>
      </c>
      <c r="I9" s="185">
        <v>0</v>
      </c>
      <c r="J9" s="191" t="s">
        <v>86</v>
      </c>
      <c r="K9" s="184">
        <v>17</v>
      </c>
      <c r="L9" s="61">
        <v>2.0731707317073172E-2</v>
      </c>
      <c r="M9" s="188"/>
      <c r="N9" s="188"/>
    </row>
    <row r="10" spans="2:17" ht="15" customHeight="1">
      <c r="B10" s="183" t="s">
        <v>182</v>
      </c>
      <c r="C10" s="184">
        <v>115</v>
      </c>
      <c r="D10" s="61">
        <v>8.5683418395857396E-4</v>
      </c>
      <c r="E10" s="185">
        <v>18</v>
      </c>
      <c r="F10" s="186">
        <v>2.1895146575842355E-4</v>
      </c>
      <c r="G10" s="184">
        <v>20</v>
      </c>
      <c r="H10" s="61">
        <v>3.9491351394044705E-4</v>
      </c>
      <c r="I10" s="185">
        <v>0</v>
      </c>
      <c r="J10" s="191" t="s">
        <v>86</v>
      </c>
      <c r="K10" s="184">
        <v>77</v>
      </c>
      <c r="L10" s="61">
        <v>9.3902439024390244E-2</v>
      </c>
      <c r="M10" s="188"/>
      <c r="N10" s="188"/>
    </row>
    <row r="11" spans="2:17" ht="15" customHeight="1">
      <c r="B11" s="183" t="s">
        <v>28</v>
      </c>
      <c r="C11" s="184">
        <v>39493</v>
      </c>
      <c r="D11" s="61">
        <v>0.29425176023544314</v>
      </c>
      <c r="E11" s="185">
        <v>16540</v>
      </c>
      <c r="F11" s="186">
        <v>0.20119206909135143</v>
      </c>
      <c r="G11" s="184">
        <v>22933</v>
      </c>
      <c r="H11" s="61">
        <v>0.45282758075981361</v>
      </c>
      <c r="I11" s="185">
        <v>0</v>
      </c>
      <c r="J11" s="191" t="s">
        <v>86</v>
      </c>
      <c r="K11" s="184">
        <v>20</v>
      </c>
      <c r="L11" s="61">
        <v>2.4390243902439025E-2</v>
      </c>
      <c r="M11" s="188"/>
      <c r="N11" s="188"/>
    </row>
    <row r="12" spans="2:17" ht="15" customHeight="1">
      <c r="B12" s="183" t="s">
        <v>214</v>
      </c>
      <c r="C12" s="184">
        <v>272</v>
      </c>
      <c r="D12" s="61">
        <v>2.0265991133628881E-3</v>
      </c>
      <c r="E12" s="185">
        <v>234</v>
      </c>
      <c r="F12" s="189">
        <v>0</v>
      </c>
      <c r="G12" s="184">
        <v>0</v>
      </c>
      <c r="H12" s="190">
        <v>0</v>
      </c>
      <c r="I12" s="185">
        <v>0</v>
      </c>
      <c r="J12" s="191" t="s">
        <v>86</v>
      </c>
      <c r="K12" s="184">
        <v>38</v>
      </c>
      <c r="L12" s="61">
        <v>4.6341463414634146E-2</v>
      </c>
      <c r="M12" s="188"/>
      <c r="N12" s="188"/>
    </row>
    <row r="13" spans="2:17" ht="15" customHeight="1">
      <c r="B13" s="183" t="s">
        <v>184</v>
      </c>
      <c r="C13" s="184">
        <v>1026</v>
      </c>
      <c r="D13" s="61">
        <v>7.6444510673173635E-3</v>
      </c>
      <c r="E13" s="185">
        <v>986</v>
      </c>
      <c r="F13" s="186">
        <v>1.1993674735433646E-2</v>
      </c>
      <c r="G13" s="184">
        <v>28</v>
      </c>
      <c r="H13" s="61">
        <v>5.5287891951662585E-4</v>
      </c>
      <c r="I13" s="185">
        <v>0</v>
      </c>
      <c r="J13" s="191" t="s">
        <v>86</v>
      </c>
      <c r="K13" s="184">
        <v>12</v>
      </c>
      <c r="L13" s="61">
        <v>1.4634146341463415E-2</v>
      </c>
      <c r="M13" s="188"/>
      <c r="N13" s="188"/>
    </row>
    <row r="14" spans="2:17" ht="15" customHeight="1">
      <c r="B14" s="183" t="s">
        <v>185</v>
      </c>
      <c r="C14" s="184">
        <v>20</v>
      </c>
      <c r="D14" s="61">
        <v>1.4901464068844763E-4</v>
      </c>
      <c r="E14" s="185">
        <v>0</v>
      </c>
      <c r="F14" s="189">
        <v>0</v>
      </c>
      <c r="G14" s="184">
        <v>0</v>
      </c>
      <c r="H14" s="190">
        <v>0</v>
      </c>
      <c r="I14" s="185">
        <v>0</v>
      </c>
      <c r="J14" s="191" t="s">
        <v>86</v>
      </c>
      <c r="K14" s="184">
        <v>20</v>
      </c>
      <c r="L14" s="61">
        <v>2.4390243902439025E-2</v>
      </c>
      <c r="M14" s="188"/>
      <c r="N14" s="188"/>
      <c r="O14" s="188"/>
      <c r="P14" s="188"/>
      <c r="Q14" s="188"/>
    </row>
    <row r="15" spans="2:17" ht="15" customHeight="1">
      <c r="B15" s="183" t="s">
        <v>186</v>
      </c>
      <c r="C15" s="184">
        <v>193</v>
      </c>
      <c r="D15" s="61">
        <v>1.4379912826435197E-3</v>
      </c>
      <c r="E15" s="185">
        <v>46</v>
      </c>
      <c r="F15" s="186">
        <v>5.595426347159713E-4</v>
      </c>
      <c r="G15" s="184">
        <v>4</v>
      </c>
      <c r="H15" s="61">
        <v>7.8982702788089413E-5</v>
      </c>
      <c r="I15" s="185">
        <v>108</v>
      </c>
      <c r="J15" s="187">
        <v>0.19963031423290203</v>
      </c>
      <c r="K15" s="184">
        <v>35</v>
      </c>
      <c r="L15" s="61">
        <v>4.2682926829268296E-2</v>
      </c>
      <c r="M15" s="188"/>
      <c r="N15" s="188"/>
      <c r="O15" s="188"/>
      <c r="P15" s="188"/>
      <c r="Q15" s="188"/>
    </row>
    <row r="16" spans="2:17" ht="15" customHeight="1">
      <c r="B16" s="183" t="s">
        <v>187</v>
      </c>
      <c r="C16" s="184">
        <v>1418</v>
      </c>
      <c r="D16" s="61">
        <v>1.0565138024810938E-2</v>
      </c>
      <c r="E16" s="185">
        <v>930</v>
      </c>
      <c r="F16" s="186">
        <v>1.131249239751855E-2</v>
      </c>
      <c r="G16" s="184">
        <v>387</v>
      </c>
      <c r="H16" s="61">
        <v>7.6415764947476506E-3</v>
      </c>
      <c r="I16" s="185">
        <v>38</v>
      </c>
      <c r="J16" s="187">
        <v>7.0240295748613679E-2</v>
      </c>
      <c r="K16" s="184">
        <v>63</v>
      </c>
      <c r="L16" s="61">
        <v>7.6829268292682926E-2</v>
      </c>
      <c r="M16" s="188"/>
      <c r="N16" s="188"/>
      <c r="O16" s="188"/>
      <c r="P16" s="188"/>
      <c r="Q16" s="188"/>
    </row>
    <row r="17" spans="2:17" ht="15" customHeight="1">
      <c r="B17" s="183" t="s">
        <v>188</v>
      </c>
      <c r="C17" s="184">
        <v>4</v>
      </c>
      <c r="D17" s="61">
        <v>2.9802928137689528E-5</v>
      </c>
      <c r="E17" s="185">
        <v>0</v>
      </c>
      <c r="F17" s="189">
        <v>0</v>
      </c>
      <c r="G17" s="184">
        <v>0</v>
      </c>
      <c r="H17" s="190">
        <v>0</v>
      </c>
      <c r="I17" s="185">
        <v>0</v>
      </c>
      <c r="J17" s="191" t="s">
        <v>86</v>
      </c>
      <c r="K17" s="184">
        <v>4</v>
      </c>
      <c r="L17" s="61">
        <v>4.8780487804878049E-3</v>
      </c>
      <c r="M17" s="188"/>
      <c r="N17" s="188"/>
      <c r="O17" s="188"/>
      <c r="P17" s="188"/>
      <c r="Q17" s="188"/>
    </row>
    <row r="18" spans="2:17" ht="15" customHeight="1">
      <c r="B18" s="183" t="s">
        <v>215</v>
      </c>
      <c r="C18" s="184">
        <v>2343</v>
      </c>
      <c r="D18" s="61">
        <v>1.745706515665164E-2</v>
      </c>
      <c r="E18" s="185">
        <v>2261</v>
      </c>
      <c r="F18" s="186">
        <v>2.7502736893321979E-2</v>
      </c>
      <c r="G18" s="184">
        <v>30</v>
      </c>
      <c r="H18" s="61">
        <v>5.9237027091067057E-4</v>
      </c>
      <c r="I18" s="185">
        <v>15</v>
      </c>
      <c r="J18" s="187">
        <v>2.7726432532347505E-2</v>
      </c>
      <c r="K18" s="184">
        <v>37</v>
      </c>
      <c r="L18" s="61">
        <v>4.5121951219512194E-2</v>
      </c>
      <c r="M18" s="188"/>
      <c r="N18" s="188"/>
      <c r="O18" s="188"/>
      <c r="P18" s="188"/>
      <c r="Q18" s="188"/>
    </row>
    <row r="19" spans="2:17" ht="15" customHeight="1">
      <c r="B19" s="183" t="s">
        <v>216</v>
      </c>
      <c r="C19" s="184">
        <v>80</v>
      </c>
      <c r="D19" s="61">
        <v>5.9605856275379051E-4</v>
      </c>
      <c r="E19" s="185">
        <v>0</v>
      </c>
      <c r="F19" s="189">
        <v>0</v>
      </c>
      <c r="G19" s="184">
        <v>0</v>
      </c>
      <c r="H19" s="192" t="s">
        <v>86</v>
      </c>
      <c r="I19" s="185">
        <v>65</v>
      </c>
      <c r="J19" s="187">
        <v>0.12014787430683918</v>
      </c>
      <c r="K19" s="184">
        <v>15</v>
      </c>
      <c r="L19" s="61">
        <v>1.8292682926829267E-2</v>
      </c>
      <c r="M19" s="188"/>
      <c r="N19" s="188"/>
      <c r="O19" s="188"/>
      <c r="P19" s="188"/>
      <c r="Q19" s="188"/>
    </row>
    <row r="20" spans="2:17" ht="15" customHeight="1">
      <c r="B20" s="183" t="s">
        <v>191</v>
      </c>
      <c r="C20" s="184">
        <v>97</v>
      </c>
      <c r="D20" s="61">
        <v>7.2272100733897107E-4</v>
      </c>
      <c r="E20" s="185">
        <v>0</v>
      </c>
      <c r="F20" s="189">
        <v>0</v>
      </c>
      <c r="G20" s="184">
        <v>0</v>
      </c>
      <c r="H20" s="192" t="s">
        <v>86</v>
      </c>
      <c r="I20" s="185">
        <v>0</v>
      </c>
      <c r="J20" s="191" t="s">
        <v>86</v>
      </c>
      <c r="K20" s="184">
        <v>97</v>
      </c>
      <c r="L20" s="61">
        <v>0.11829268292682926</v>
      </c>
      <c r="M20" s="188"/>
      <c r="N20" s="188"/>
      <c r="O20" s="188"/>
      <c r="P20" s="188"/>
      <c r="Q20" s="188"/>
    </row>
    <row r="21" spans="2:17" ht="15" customHeight="1">
      <c r="B21" s="183" t="s">
        <v>217</v>
      </c>
      <c r="C21" s="184">
        <v>1164</v>
      </c>
      <c r="D21" s="61">
        <v>8.6726520880676533E-3</v>
      </c>
      <c r="E21" s="185">
        <v>872</v>
      </c>
      <c r="F21" s="186">
        <v>1.060698211896363E-2</v>
      </c>
      <c r="G21" s="184">
        <v>222</v>
      </c>
      <c r="H21" s="61">
        <v>4.3835400047389618E-3</v>
      </c>
      <c r="I21" s="185">
        <v>22</v>
      </c>
      <c r="J21" s="187">
        <v>4.0665434380776341E-2</v>
      </c>
      <c r="K21" s="184">
        <v>48</v>
      </c>
      <c r="L21" s="61">
        <v>5.8536585365853662E-2</v>
      </c>
      <c r="M21" s="188"/>
      <c r="N21" s="188"/>
      <c r="O21" s="188"/>
      <c r="P21" s="188"/>
      <c r="Q21" s="188"/>
    </row>
    <row r="22" spans="2:17" ht="15" customHeight="1">
      <c r="B22" s="183" t="s">
        <v>193</v>
      </c>
      <c r="C22" s="184">
        <v>26</v>
      </c>
      <c r="D22" s="61">
        <v>1.9371903289498192E-4</v>
      </c>
      <c r="E22" s="185">
        <v>0</v>
      </c>
      <c r="F22" s="189">
        <v>0</v>
      </c>
      <c r="G22" s="184">
        <v>0</v>
      </c>
      <c r="H22" s="192" t="s">
        <v>86</v>
      </c>
      <c r="I22" s="185">
        <v>0</v>
      </c>
      <c r="J22" s="191" t="s">
        <v>86</v>
      </c>
      <c r="K22" s="184">
        <v>26</v>
      </c>
      <c r="L22" s="61">
        <v>3.1707317073170732E-2</v>
      </c>
      <c r="M22" s="188"/>
      <c r="N22" s="188"/>
      <c r="O22" s="188"/>
      <c r="P22" s="188"/>
      <c r="Q22" s="188"/>
    </row>
    <row r="23" spans="2:17" ht="15" customHeight="1">
      <c r="B23" s="183" t="s">
        <v>194</v>
      </c>
      <c r="C23" s="184">
        <v>160</v>
      </c>
      <c r="D23" s="61">
        <v>1.192117125507581E-3</v>
      </c>
      <c r="E23" s="185">
        <v>67</v>
      </c>
      <c r="F23" s="186">
        <v>8.1498601143413214E-4</v>
      </c>
      <c r="G23" s="184">
        <v>34</v>
      </c>
      <c r="H23" s="61">
        <v>6.7135297369875992E-4</v>
      </c>
      <c r="I23" s="185">
        <v>28</v>
      </c>
      <c r="J23" s="187">
        <v>5.1756007393715345E-2</v>
      </c>
      <c r="K23" s="184">
        <v>31</v>
      </c>
      <c r="L23" s="61">
        <v>3.7804878048780487E-2</v>
      </c>
      <c r="M23" s="188"/>
      <c r="N23" s="188"/>
      <c r="O23" s="188"/>
      <c r="P23" s="188"/>
      <c r="Q23" s="188"/>
    </row>
    <row r="24" spans="2:17" ht="15" customHeight="1">
      <c r="B24" s="183" t="s">
        <v>29</v>
      </c>
      <c r="C24" s="184">
        <v>22968</v>
      </c>
      <c r="D24" s="61">
        <v>0.17112841336661327</v>
      </c>
      <c r="E24" s="185">
        <v>16191</v>
      </c>
      <c r="F24" s="186">
        <v>0.19694684344970198</v>
      </c>
      <c r="G24" s="184">
        <v>6777</v>
      </c>
      <c r="H24" s="61">
        <v>0.13381644419872049</v>
      </c>
      <c r="I24" s="185">
        <v>0</v>
      </c>
      <c r="J24" s="191" t="s">
        <v>86</v>
      </c>
      <c r="K24" s="184">
        <v>0</v>
      </c>
      <c r="L24" s="81" t="s">
        <v>86</v>
      </c>
      <c r="M24" s="188"/>
      <c r="N24" s="188"/>
      <c r="O24" s="188"/>
      <c r="P24" s="188"/>
      <c r="Q24" s="188"/>
    </row>
    <row r="25" spans="2:17" ht="15" customHeight="1">
      <c r="B25" s="183" t="s">
        <v>195</v>
      </c>
      <c r="C25" s="184">
        <v>1886</v>
      </c>
      <c r="D25" s="61">
        <v>1.4052080616920612E-2</v>
      </c>
      <c r="E25" s="185">
        <v>1355</v>
      </c>
      <c r="F25" s="186">
        <v>1.6482179783481328E-2</v>
      </c>
      <c r="G25" s="184">
        <v>342</v>
      </c>
      <c r="H25" s="61">
        <v>6.7530210883816446E-3</v>
      </c>
      <c r="I25" s="185">
        <v>90</v>
      </c>
      <c r="J25" s="187">
        <v>0.16635859519408502</v>
      </c>
      <c r="K25" s="184">
        <v>99</v>
      </c>
      <c r="L25" s="61">
        <v>0.12073170731707317</v>
      </c>
      <c r="M25" s="188"/>
      <c r="N25" s="188"/>
      <c r="O25" s="188"/>
      <c r="P25" s="188"/>
      <c r="Q25" s="188"/>
    </row>
    <row r="26" spans="2:17" ht="15" customHeight="1">
      <c r="B26" s="183" t="s">
        <v>196</v>
      </c>
      <c r="C26" s="184">
        <v>77</v>
      </c>
      <c r="D26" s="61">
        <v>5.7370636665052342E-4</v>
      </c>
      <c r="E26" s="185">
        <v>21</v>
      </c>
      <c r="F26" s="186">
        <v>2.5544337671816079E-4</v>
      </c>
      <c r="G26" s="184">
        <v>7</v>
      </c>
      <c r="H26" s="61">
        <v>1.3821972987915646E-4</v>
      </c>
      <c r="I26" s="185">
        <v>20</v>
      </c>
      <c r="J26" s="187">
        <v>3.6968576709796676E-2</v>
      </c>
      <c r="K26" s="184">
        <v>29</v>
      </c>
      <c r="L26" s="61">
        <v>3.5365853658536582E-2</v>
      </c>
      <c r="M26" s="188"/>
      <c r="N26" s="188"/>
      <c r="O26" s="188"/>
      <c r="P26" s="188"/>
      <c r="Q26" s="188"/>
    </row>
    <row r="27" spans="2:17" ht="15" customHeight="1">
      <c r="B27" s="183" t="s">
        <v>197</v>
      </c>
      <c r="C27" s="184">
        <v>32</v>
      </c>
      <c r="D27" s="61">
        <v>2.3842342510151622E-4</v>
      </c>
      <c r="E27" s="185">
        <v>0</v>
      </c>
      <c r="F27" s="189">
        <v>0</v>
      </c>
      <c r="G27" s="184">
        <v>0</v>
      </c>
      <c r="H27" s="192" t="s">
        <v>86</v>
      </c>
      <c r="I27" s="185">
        <v>16</v>
      </c>
      <c r="J27" s="187">
        <v>2.9574861367837338E-2</v>
      </c>
      <c r="K27" s="184">
        <v>16</v>
      </c>
      <c r="L27" s="61">
        <v>1.9512195121951219E-2</v>
      </c>
      <c r="M27" s="188"/>
      <c r="N27" s="188"/>
      <c r="O27" s="188"/>
      <c r="P27" s="188"/>
      <c r="Q27" s="188"/>
    </row>
    <row r="28" spans="2:17" ht="15" customHeight="1">
      <c r="B28" s="183" t="s">
        <v>198</v>
      </c>
      <c r="C28" s="184">
        <v>4552</v>
      </c>
      <c r="D28" s="61">
        <v>3.3915732220690685E-2</v>
      </c>
      <c r="E28" s="185">
        <v>1702</v>
      </c>
      <c r="F28" s="186">
        <v>2.0703077484490937E-2</v>
      </c>
      <c r="G28" s="184">
        <v>2790</v>
      </c>
      <c r="H28" s="61">
        <v>5.509043519469236E-2</v>
      </c>
      <c r="I28" s="185">
        <v>32</v>
      </c>
      <c r="J28" s="191" t="s">
        <v>86</v>
      </c>
      <c r="K28" s="184">
        <v>28</v>
      </c>
      <c r="L28" s="61">
        <v>3.4146341463414637E-2</v>
      </c>
      <c r="M28" s="188"/>
      <c r="N28" s="188"/>
      <c r="O28" s="188"/>
      <c r="P28" s="188"/>
      <c r="Q28" s="188"/>
    </row>
    <row r="29" spans="2:17" ht="15" customHeight="1">
      <c r="B29" s="183" t="s">
        <v>218</v>
      </c>
      <c r="C29" s="184">
        <v>2799</v>
      </c>
      <c r="D29" s="61">
        <v>2.0854598964348246E-2</v>
      </c>
      <c r="E29" s="185">
        <v>2785</v>
      </c>
      <c r="F29" s="186">
        <v>3.3876657340956087E-2</v>
      </c>
      <c r="G29" s="184">
        <v>6</v>
      </c>
      <c r="H29" s="61">
        <v>1.1847405418213411E-4</v>
      </c>
      <c r="I29" s="185">
        <v>0</v>
      </c>
      <c r="J29" s="191" t="s">
        <v>86</v>
      </c>
      <c r="K29" s="184">
        <v>8</v>
      </c>
      <c r="L29" s="61">
        <v>9.7560975609756097E-3</v>
      </c>
      <c r="M29" s="188"/>
      <c r="N29" s="188"/>
      <c r="O29" s="188"/>
      <c r="P29" s="188"/>
      <c r="Q29" s="188"/>
    </row>
    <row r="30" spans="2:17" ht="15" customHeight="1">
      <c r="B30" s="183" t="s">
        <v>200</v>
      </c>
      <c r="C30" s="184">
        <v>810</v>
      </c>
      <c r="D30" s="61">
        <v>6.0350929478821293E-3</v>
      </c>
      <c r="E30" s="185">
        <v>804</v>
      </c>
      <c r="F30" s="186">
        <v>9.7798321372095844E-3</v>
      </c>
      <c r="G30" s="184">
        <v>6</v>
      </c>
      <c r="H30" s="61">
        <v>1.1847405418213411E-4</v>
      </c>
      <c r="I30" s="185">
        <v>0</v>
      </c>
      <c r="J30" s="191" t="s">
        <v>86</v>
      </c>
      <c r="K30" s="184">
        <v>0</v>
      </c>
      <c r="L30" s="81" t="s">
        <v>86</v>
      </c>
      <c r="M30" s="188"/>
      <c r="N30" s="188"/>
      <c r="O30" s="188"/>
      <c r="P30" s="188"/>
      <c r="Q30" s="188"/>
    </row>
    <row r="31" spans="2:17" ht="15" customHeight="1">
      <c r="B31" s="183" t="s">
        <v>201</v>
      </c>
      <c r="C31" s="184">
        <v>7349</v>
      </c>
      <c r="D31" s="61">
        <v>5.4755429720970084E-2</v>
      </c>
      <c r="E31" s="185">
        <v>3635</v>
      </c>
      <c r="F31" s="186">
        <v>4.4216032112881644E-2</v>
      </c>
      <c r="G31" s="184">
        <v>3714</v>
      </c>
      <c r="H31" s="61">
        <v>7.3335439538741012E-2</v>
      </c>
      <c r="I31" s="185">
        <v>0</v>
      </c>
      <c r="J31" s="191" t="s">
        <v>86</v>
      </c>
      <c r="K31" s="184">
        <v>0</v>
      </c>
      <c r="L31" s="81" t="s">
        <v>86</v>
      </c>
      <c r="M31" s="188"/>
      <c r="N31" s="188"/>
      <c r="O31" s="188"/>
      <c r="P31" s="188"/>
      <c r="Q31" s="188"/>
    </row>
    <row r="32" spans="2:17" ht="15" customHeight="1">
      <c r="B32" s="183" t="s">
        <v>219</v>
      </c>
      <c r="C32" s="184">
        <v>18</v>
      </c>
      <c r="D32" s="61">
        <v>1.3411317661960286E-4</v>
      </c>
      <c r="E32" s="185">
        <v>14</v>
      </c>
      <c r="F32" s="186">
        <v>1.7029558447877386E-4</v>
      </c>
      <c r="G32" s="184">
        <v>0</v>
      </c>
      <c r="H32" s="192" t="s">
        <v>86</v>
      </c>
      <c r="I32" s="185">
        <v>0</v>
      </c>
      <c r="J32" s="191" t="s">
        <v>86</v>
      </c>
      <c r="K32" s="184">
        <v>4</v>
      </c>
      <c r="L32" s="61">
        <v>4.8780487804878049E-3</v>
      </c>
      <c r="M32" s="188"/>
      <c r="N32" s="188"/>
      <c r="O32" s="188"/>
      <c r="P32" s="188"/>
      <c r="Q32" s="188"/>
    </row>
    <row r="33" spans="2:17" ht="15" customHeight="1">
      <c r="B33" s="183" t="s">
        <v>203</v>
      </c>
      <c r="C33" s="184">
        <v>143</v>
      </c>
      <c r="D33" s="61">
        <v>1.0654546809224007E-3</v>
      </c>
      <c r="E33" s="185">
        <v>98</v>
      </c>
      <c r="F33" s="186">
        <v>1.1920690913514171E-3</v>
      </c>
      <c r="G33" s="184">
        <v>10</v>
      </c>
      <c r="H33" s="61">
        <v>1.9745675697022352E-4</v>
      </c>
      <c r="I33" s="185">
        <v>24</v>
      </c>
      <c r="J33" s="191" t="s">
        <v>86</v>
      </c>
      <c r="K33" s="184">
        <v>11</v>
      </c>
      <c r="L33" s="81" t="s">
        <v>86</v>
      </c>
      <c r="M33" s="188"/>
      <c r="N33" s="188"/>
      <c r="O33" s="188"/>
      <c r="P33" s="188"/>
      <c r="Q33" s="188"/>
    </row>
    <row r="34" spans="2:17" ht="15" customHeight="1">
      <c r="B34" s="183" t="s">
        <v>204</v>
      </c>
      <c r="C34" s="184">
        <v>24</v>
      </c>
      <c r="D34" s="61">
        <v>1.7881756882613716E-4</v>
      </c>
      <c r="E34" s="185">
        <v>0</v>
      </c>
      <c r="F34" s="186">
        <v>0</v>
      </c>
      <c r="G34" s="184">
        <v>0</v>
      </c>
      <c r="H34" s="61">
        <v>0</v>
      </c>
      <c r="I34" s="185">
        <v>0</v>
      </c>
      <c r="J34" s="191" t="s">
        <v>86</v>
      </c>
      <c r="K34" s="184">
        <v>24</v>
      </c>
      <c r="L34" s="61">
        <v>2.9268292682926831E-2</v>
      </c>
      <c r="M34" s="188"/>
      <c r="N34" s="188"/>
      <c r="O34" s="188"/>
      <c r="P34" s="188"/>
      <c r="Q34" s="188"/>
    </row>
    <row r="35" spans="2:17" ht="15" customHeight="1">
      <c r="B35" s="183" t="s">
        <v>205</v>
      </c>
      <c r="C35" s="184">
        <v>33</v>
      </c>
      <c r="D35" s="61">
        <v>2.4587415713593863E-4</v>
      </c>
      <c r="E35" s="185">
        <v>0</v>
      </c>
      <c r="F35" s="186">
        <v>0</v>
      </c>
      <c r="G35" s="184">
        <v>0</v>
      </c>
      <c r="H35" s="192" t="s">
        <v>86</v>
      </c>
      <c r="I35" s="185">
        <v>21</v>
      </c>
      <c r="J35" s="187">
        <v>3.8817005545286505E-2</v>
      </c>
      <c r="K35" s="184">
        <v>12</v>
      </c>
      <c r="L35" s="81" t="s">
        <v>86</v>
      </c>
      <c r="M35" s="188"/>
      <c r="N35" s="188"/>
      <c r="O35" s="188"/>
      <c r="P35" s="188"/>
      <c r="Q35" s="188"/>
    </row>
    <row r="36" spans="2:17" ht="15" customHeight="1">
      <c r="B36" s="183" t="s">
        <v>206</v>
      </c>
      <c r="C36" s="184">
        <v>16</v>
      </c>
      <c r="D36" s="61">
        <v>1.1921171255075811E-4</v>
      </c>
      <c r="E36" s="185">
        <v>0</v>
      </c>
      <c r="F36" s="186">
        <v>0</v>
      </c>
      <c r="G36" s="184">
        <v>7</v>
      </c>
      <c r="H36" s="61">
        <v>1.3821972987915646E-4</v>
      </c>
      <c r="I36" s="185">
        <v>0</v>
      </c>
      <c r="J36" s="191" t="s">
        <v>86</v>
      </c>
      <c r="K36" s="184">
        <v>9</v>
      </c>
      <c r="L36" s="61">
        <v>1.097560975609756E-2</v>
      </c>
      <c r="M36" s="188"/>
      <c r="N36" s="188"/>
      <c r="O36" s="188"/>
      <c r="P36" s="188"/>
      <c r="Q36" s="188"/>
    </row>
    <row r="37" spans="2:17" ht="15" customHeight="1">
      <c r="B37" s="183" t="s">
        <v>207</v>
      </c>
      <c r="C37" s="184">
        <v>12</v>
      </c>
      <c r="D37" s="61">
        <v>8.9408784413068579E-5</v>
      </c>
      <c r="E37" s="185">
        <v>0</v>
      </c>
      <c r="F37" s="186">
        <v>0</v>
      </c>
      <c r="G37" s="184">
        <v>0</v>
      </c>
      <c r="H37" s="192" t="s">
        <v>86</v>
      </c>
      <c r="I37" s="185">
        <v>0</v>
      </c>
      <c r="J37" s="191" t="s">
        <v>86</v>
      </c>
      <c r="K37" s="184">
        <v>12</v>
      </c>
      <c r="L37" s="61">
        <v>1.4634146341463415E-2</v>
      </c>
      <c r="M37" s="188"/>
      <c r="N37" s="188"/>
      <c r="O37" s="188"/>
      <c r="P37" s="188"/>
      <c r="Q37" s="188"/>
    </row>
    <row r="38" spans="2:17" ht="15" customHeight="1">
      <c r="B38" s="183" t="s">
        <v>208</v>
      </c>
      <c r="C38" s="184">
        <v>157</v>
      </c>
      <c r="D38" s="61">
        <v>1.1697649294043139E-3</v>
      </c>
      <c r="E38" s="185">
        <v>97</v>
      </c>
      <c r="F38" s="186">
        <v>1.1799051210315047E-3</v>
      </c>
      <c r="G38" s="184">
        <v>6</v>
      </c>
      <c r="H38" s="61">
        <v>1.1847405418213411E-4</v>
      </c>
      <c r="I38" s="185">
        <v>40</v>
      </c>
      <c r="J38" s="187">
        <v>7.3937153419593352E-2</v>
      </c>
      <c r="K38" s="184">
        <v>14</v>
      </c>
      <c r="L38" s="61">
        <v>1.7073170731707318E-2</v>
      </c>
      <c r="M38" s="188"/>
      <c r="N38" s="188"/>
      <c r="O38" s="188"/>
      <c r="P38" s="188"/>
      <c r="Q38" s="188"/>
    </row>
    <row r="39" spans="2:17" ht="15" customHeight="1">
      <c r="B39" s="175" t="s">
        <v>220</v>
      </c>
      <c r="C39" s="193">
        <v>134215</v>
      </c>
      <c r="D39" s="194">
        <v>1</v>
      </c>
      <c r="E39" s="193">
        <v>82210</v>
      </c>
      <c r="F39" s="194">
        <v>1</v>
      </c>
      <c r="G39" s="193">
        <v>50644</v>
      </c>
      <c r="H39" s="195">
        <v>1</v>
      </c>
      <c r="I39" s="193">
        <v>541</v>
      </c>
      <c r="J39" s="195">
        <v>1</v>
      </c>
      <c r="K39" s="193">
        <v>820</v>
      </c>
      <c r="L39" s="194">
        <v>1</v>
      </c>
    </row>
    <row r="40" spans="2:17" ht="30" customHeight="1">
      <c r="B40" s="196" t="s">
        <v>221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</row>
    <row r="41" spans="2:17">
      <c r="B41" s="197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/>
  </sheetPr>
  <dimension ref="B1:J91"/>
  <sheetViews>
    <sheetView showGridLines="0" showRowColHeaders="0" showOutlineSymbols="0" zoomScaleNormal="100" workbookViewId="0">
      <selection activeCell="I20" sqref="I20"/>
    </sheetView>
  </sheetViews>
  <sheetFormatPr baseColWidth="10" defaultColWidth="16.5703125" defaultRowHeight="12.75"/>
  <cols>
    <col min="1" max="1" width="15.7109375" style="165" customWidth="1"/>
    <col min="2" max="2" width="21.7109375" style="165" customWidth="1"/>
    <col min="3" max="4" width="11.7109375" style="165" customWidth="1"/>
    <col min="5" max="5" width="9.7109375" style="165" customWidth="1"/>
    <col min="6" max="6" width="21.7109375" style="165" customWidth="1"/>
    <col min="7" max="8" width="11.7109375" style="165" customWidth="1"/>
    <col min="9" max="255" width="16.5703125" style="165"/>
    <col min="256" max="257" width="14.28515625" style="165" customWidth="1"/>
    <col min="258" max="258" width="25.7109375" style="165" customWidth="1"/>
    <col min="259" max="259" width="13.85546875" style="165" customWidth="1"/>
    <col min="260" max="260" width="13.7109375" style="165" customWidth="1"/>
    <col min="261" max="263" width="9.7109375" style="165" customWidth="1"/>
    <col min="264" max="511" width="16.5703125" style="165"/>
    <col min="512" max="513" width="14.28515625" style="165" customWidth="1"/>
    <col min="514" max="514" width="25.7109375" style="165" customWidth="1"/>
    <col min="515" max="515" width="13.85546875" style="165" customWidth="1"/>
    <col min="516" max="516" width="13.7109375" style="165" customWidth="1"/>
    <col min="517" max="519" width="9.7109375" style="165" customWidth="1"/>
    <col min="520" max="767" width="16.5703125" style="165"/>
    <col min="768" max="769" width="14.28515625" style="165" customWidth="1"/>
    <col min="770" max="770" width="25.7109375" style="165" customWidth="1"/>
    <col min="771" max="771" width="13.85546875" style="165" customWidth="1"/>
    <col min="772" max="772" width="13.7109375" style="165" customWidth="1"/>
    <col min="773" max="775" width="9.7109375" style="165" customWidth="1"/>
    <col min="776" max="1023" width="16.5703125" style="165"/>
    <col min="1024" max="1025" width="14.28515625" style="165" customWidth="1"/>
    <col min="1026" max="1026" width="25.7109375" style="165" customWidth="1"/>
    <col min="1027" max="1027" width="13.85546875" style="165" customWidth="1"/>
    <col min="1028" max="1028" width="13.7109375" style="165" customWidth="1"/>
    <col min="1029" max="1031" width="9.7109375" style="165" customWidth="1"/>
    <col min="1032" max="1279" width="16.5703125" style="165"/>
    <col min="1280" max="1281" width="14.28515625" style="165" customWidth="1"/>
    <col min="1282" max="1282" width="25.7109375" style="165" customWidth="1"/>
    <col min="1283" max="1283" width="13.85546875" style="165" customWidth="1"/>
    <col min="1284" max="1284" width="13.7109375" style="165" customWidth="1"/>
    <col min="1285" max="1287" width="9.7109375" style="165" customWidth="1"/>
    <col min="1288" max="1535" width="16.5703125" style="165"/>
    <col min="1536" max="1537" width="14.28515625" style="165" customWidth="1"/>
    <col min="1538" max="1538" width="25.7109375" style="165" customWidth="1"/>
    <col min="1539" max="1539" width="13.85546875" style="165" customWidth="1"/>
    <col min="1540" max="1540" width="13.7109375" style="165" customWidth="1"/>
    <col min="1541" max="1543" width="9.7109375" style="165" customWidth="1"/>
    <col min="1544" max="1791" width="16.5703125" style="165"/>
    <col min="1792" max="1793" width="14.28515625" style="165" customWidth="1"/>
    <col min="1794" max="1794" width="25.7109375" style="165" customWidth="1"/>
    <col min="1795" max="1795" width="13.85546875" style="165" customWidth="1"/>
    <col min="1796" max="1796" width="13.7109375" style="165" customWidth="1"/>
    <col min="1797" max="1799" width="9.7109375" style="165" customWidth="1"/>
    <col min="1800" max="2047" width="16.5703125" style="165"/>
    <col min="2048" max="2049" width="14.28515625" style="165" customWidth="1"/>
    <col min="2050" max="2050" width="25.7109375" style="165" customWidth="1"/>
    <col min="2051" max="2051" width="13.85546875" style="165" customWidth="1"/>
    <col min="2052" max="2052" width="13.7109375" style="165" customWidth="1"/>
    <col min="2053" max="2055" width="9.7109375" style="165" customWidth="1"/>
    <col min="2056" max="2303" width="16.5703125" style="165"/>
    <col min="2304" max="2305" width="14.28515625" style="165" customWidth="1"/>
    <col min="2306" max="2306" width="25.7109375" style="165" customWidth="1"/>
    <col min="2307" max="2307" width="13.85546875" style="165" customWidth="1"/>
    <col min="2308" max="2308" width="13.7109375" style="165" customWidth="1"/>
    <col min="2309" max="2311" width="9.7109375" style="165" customWidth="1"/>
    <col min="2312" max="2559" width="16.5703125" style="165"/>
    <col min="2560" max="2561" width="14.28515625" style="165" customWidth="1"/>
    <col min="2562" max="2562" width="25.7109375" style="165" customWidth="1"/>
    <col min="2563" max="2563" width="13.85546875" style="165" customWidth="1"/>
    <col min="2564" max="2564" width="13.7109375" style="165" customWidth="1"/>
    <col min="2565" max="2567" width="9.7109375" style="165" customWidth="1"/>
    <col min="2568" max="2815" width="16.5703125" style="165"/>
    <col min="2816" max="2817" width="14.28515625" style="165" customWidth="1"/>
    <col min="2818" max="2818" width="25.7109375" style="165" customWidth="1"/>
    <col min="2819" max="2819" width="13.85546875" style="165" customWidth="1"/>
    <col min="2820" max="2820" width="13.7109375" style="165" customWidth="1"/>
    <col min="2821" max="2823" width="9.7109375" style="165" customWidth="1"/>
    <col min="2824" max="3071" width="16.5703125" style="165"/>
    <col min="3072" max="3073" width="14.28515625" style="165" customWidth="1"/>
    <col min="3074" max="3074" width="25.7109375" style="165" customWidth="1"/>
    <col min="3075" max="3075" width="13.85546875" style="165" customWidth="1"/>
    <col min="3076" max="3076" width="13.7109375" style="165" customWidth="1"/>
    <col min="3077" max="3079" width="9.7109375" style="165" customWidth="1"/>
    <col min="3080" max="3327" width="16.5703125" style="165"/>
    <col min="3328" max="3329" width="14.28515625" style="165" customWidth="1"/>
    <col min="3330" max="3330" width="25.7109375" style="165" customWidth="1"/>
    <col min="3331" max="3331" width="13.85546875" style="165" customWidth="1"/>
    <col min="3332" max="3332" width="13.7109375" style="165" customWidth="1"/>
    <col min="3333" max="3335" width="9.7109375" style="165" customWidth="1"/>
    <col min="3336" max="3583" width="16.5703125" style="165"/>
    <col min="3584" max="3585" width="14.28515625" style="165" customWidth="1"/>
    <col min="3586" max="3586" width="25.7109375" style="165" customWidth="1"/>
    <col min="3587" max="3587" width="13.85546875" style="165" customWidth="1"/>
    <col min="3588" max="3588" width="13.7109375" style="165" customWidth="1"/>
    <col min="3589" max="3591" width="9.7109375" style="165" customWidth="1"/>
    <col min="3592" max="3839" width="16.5703125" style="165"/>
    <col min="3840" max="3841" width="14.28515625" style="165" customWidth="1"/>
    <col min="3842" max="3842" width="25.7109375" style="165" customWidth="1"/>
    <col min="3843" max="3843" width="13.85546875" style="165" customWidth="1"/>
    <col min="3844" max="3844" width="13.7109375" style="165" customWidth="1"/>
    <col min="3845" max="3847" width="9.7109375" style="165" customWidth="1"/>
    <col min="3848" max="4095" width="16.5703125" style="165"/>
    <col min="4096" max="4097" width="14.28515625" style="165" customWidth="1"/>
    <col min="4098" max="4098" width="25.7109375" style="165" customWidth="1"/>
    <col min="4099" max="4099" width="13.85546875" style="165" customWidth="1"/>
    <col min="4100" max="4100" width="13.7109375" style="165" customWidth="1"/>
    <col min="4101" max="4103" width="9.7109375" style="165" customWidth="1"/>
    <col min="4104" max="4351" width="16.5703125" style="165"/>
    <col min="4352" max="4353" width="14.28515625" style="165" customWidth="1"/>
    <col min="4354" max="4354" width="25.7109375" style="165" customWidth="1"/>
    <col min="4355" max="4355" width="13.85546875" style="165" customWidth="1"/>
    <col min="4356" max="4356" width="13.7109375" style="165" customWidth="1"/>
    <col min="4357" max="4359" width="9.7109375" style="165" customWidth="1"/>
    <col min="4360" max="4607" width="16.5703125" style="165"/>
    <col min="4608" max="4609" width="14.28515625" style="165" customWidth="1"/>
    <col min="4610" max="4610" width="25.7109375" style="165" customWidth="1"/>
    <col min="4611" max="4611" width="13.85546875" style="165" customWidth="1"/>
    <col min="4612" max="4612" width="13.7109375" style="165" customWidth="1"/>
    <col min="4613" max="4615" width="9.7109375" style="165" customWidth="1"/>
    <col min="4616" max="4863" width="16.5703125" style="165"/>
    <col min="4864" max="4865" width="14.28515625" style="165" customWidth="1"/>
    <col min="4866" max="4866" width="25.7109375" style="165" customWidth="1"/>
    <col min="4867" max="4867" width="13.85546875" style="165" customWidth="1"/>
    <col min="4868" max="4868" width="13.7109375" style="165" customWidth="1"/>
    <col min="4869" max="4871" width="9.7109375" style="165" customWidth="1"/>
    <col min="4872" max="5119" width="16.5703125" style="165"/>
    <col min="5120" max="5121" width="14.28515625" style="165" customWidth="1"/>
    <col min="5122" max="5122" width="25.7109375" style="165" customWidth="1"/>
    <col min="5123" max="5123" width="13.85546875" style="165" customWidth="1"/>
    <col min="5124" max="5124" width="13.7109375" style="165" customWidth="1"/>
    <col min="5125" max="5127" width="9.7109375" style="165" customWidth="1"/>
    <col min="5128" max="5375" width="16.5703125" style="165"/>
    <col min="5376" max="5377" width="14.28515625" style="165" customWidth="1"/>
    <col min="5378" max="5378" width="25.7109375" style="165" customWidth="1"/>
    <col min="5379" max="5379" width="13.85546875" style="165" customWidth="1"/>
    <col min="5380" max="5380" width="13.7109375" style="165" customWidth="1"/>
    <col min="5381" max="5383" width="9.7109375" style="165" customWidth="1"/>
    <col min="5384" max="5631" width="16.5703125" style="165"/>
    <col min="5632" max="5633" width="14.28515625" style="165" customWidth="1"/>
    <col min="5634" max="5634" width="25.7109375" style="165" customWidth="1"/>
    <col min="5635" max="5635" width="13.85546875" style="165" customWidth="1"/>
    <col min="5636" max="5636" width="13.7109375" style="165" customWidth="1"/>
    <col min="5637" max="5639" width="9.7109375" style="165" customWidth="1"/>
    <col min="5640" max="5887" width="16.5703125" style="165"/>
    <col min="5888" max="5889" width="14.28515625" style="165" customWidth="1"/>
    <col min="5890" max="5890" width="25.7109375" style="165" customWidth="1"/>
    <col min="5891" max="5891" width="13.85546875" style="165" customWidth="1"/>
    <col min="5892" max="5892" width="13.7109375" style="165" customWidth="1"/>
    <col min="5893" max="5895" width="9.7109375" style="165" customWidth="1"/>
    <col min="5896" max="6143" width="16.5703125" style="165"/>
    <col min="6144" max="6145" width="14.28515625" style="165" customWidth="1"/>
    <col min="6146" max="6146" width="25.7109375" style="165" customWidth="1"/>
    <col min="6147" max="6147" width="13.85546875" style="165" customWidth="1"/>
    <col min="6148" max="6148" width="13.7109375" style="165" customWidth="1"/>
    <col min="6149" max="6151" width="9.7109375" style="165" customWidth="1"/>
    <col min="6152" max="6399" width="16.5703125" style="165"/>
    <col min="6400" max="6401" width="14.28515625" style="165" customWidth="1"/>
    <col min="6402" max="6402" width="25.7109375" style="165" customWidth="1"/>
    <col min="6403" max="6403" width="13.85546875" style="165" customWidth="1"/>
    <col min="6404" max="6404" width="13.7109375" style="165" customWidth="1"/>
    <col min="6405" max="6407" width="9.7109375" style="165" customWidth="1"/>
    <col min="6408" max="6655" width="16.5703125" style="165"/>
    <col min="6656" max="6657" width="14.28515625" style="165" customWidth="1"/>
    <col min="6658" max="6658" width="25.7109375" style="165" customWidth="1"/>
    <col min="6659" max="6659" width="13.85546875" style="165" customWidth="1"/>
    <col min="6660" max="6660" width="13.7109375" style="165" customWidth="1"/>
    <col min="6661" max="6663" width="9.7109375" style="165" customWidth="1"/>
    <col min="6664" max="6911" width="16.5703125" style="165"/>
    <col min="6912" max="6913" width="14.28515625" style="165" customWidth="1"/>
    <col min="6914" max="6914" width="25.7109375" style="165" customWidth="1"/>
    <col min="6915" max="6915" width="13.85546875" style="165" customWidth="1"/>
    <col min="6916" max="6916" width="13.7109375" style="165" customWidth="1"/>
    <col min="6917" max="6919" width="9.7109375" style="165" customWidth="1"/>
    <col min="6920" max="7167" width="16.5703125" style="165"/>
    <col min="7168" max="7169" width="14.28515625" style="165" customWidth="1"/>
    <col min="7170" max="7170" width="25.7109375" style="165" customWidth="1"/>
    <col min="7171" max="7171" width="13.85546875" style="165" customWidth="1"/>
    <col min="7172" max="7172" width="13.7109375" style="165" customWidth="1"/>
    <col min="7173" max="7175" width="9.7109375" style="165" customWidth="1"/>
    <col min="7176" max="7423" width="16.5703125" style="165"/>
    <col min="7424" max="7425" width="14.28515625" style="165" customWidth="1"/>
    <col min="7426" max="7426" width="25.7109375" style="165" customWidth="1"/>
    <col min="7427" max="7427" width="13.85546875" style="165" customWidth="1"/>
    <col min="7428" max="7428" width="13.7109375" style="165" customWidth="1"/>
    <col min="7429" max="7431" width="9.7109375" style="165" customWidth="1"/>
    <col min="7432" max="7679" width="16.5703125" style="165"/>
    <col min="7680" max="7681" width="14.28515625" style="165" customWidth="1"/>
    <col min="7682" max="7682" width="25.7109375" style="165" customWidth="1"/>
    <col min="7683" max="7683" width="13.85546875" style="165" customWidth="1"/>
    <col min="7684" max="7684" width="13.7109375" style="165" customWidth="1"/>
    <col min="7685" max="7687" width="9.7109375" style="165" customWidth="1"/>
    <col min="7688" max="7935" width="16.5703125" style="165"/>
    <col min="7936" max="7937" width="14.28515625" style="165" customWidth="1"/>
    <col min="7938" max="7938" width="25.7109375" style="165" customWidth="1"/>
    <col min="7939" max="7939" width="13.85546875" style="165" customWidth="1"/>
    <col min="7940" max="7940" width="13.7109375" style="165" customWidth="1"/>
    <col min="7941" max="7943" width="9.7109375" style="165" customWidth="1"/>
    <col min="7944" max="8191" width="16.5703125" style="165"/>
    <col min="8192" max="8193" width="14.28515625" style="165" customWidth="1"/>
    <col min="8194" max="8194" width="25.7109375" style="165" customWidth="1"/>
    <col min="8195" max="8195" width="13.85546875" style="165" customWidth="1"/>
    <col min="8196" max="8196" width="13.7109375" style="165" customWidth="1"/>
    <col min="8197" max="8199" width="9.7109375" style="165" customWidth="1"/>
    <col min="8200" max="8447" width="16.5703125" style="165"/>
    <col min="8448" max="8449" width="14.28515625" style="165" customWidth="1"/>
    <col min="8450" max="8450" width="25.7109375" style="165" customWidth="1"/>
    <col min="8451" max="8451" width="13.85546875" style="165" customWidth="1"/>
    <col min="8452" max="8452" width="13.7109375" style="165" customWidth="1"/>
    <col min="8453" max="8455" width="9.7109375" style="165" customWidth="1"/>
    <col min="8456" max="8703" width="16.5703125" style="165"/>
    <col min="8704" max="8705" width="14.28515625" style="165" customWidth="1"/>
    <col min="8706" max="8706" width="25.7109375" style="165" customWidth="1"/>
    <col min="8707" max="8707" width="13.85546875" style="165" customWidth="1"/>
    <col min="8708" max="8708" width="13.7109375" style="165" customWidth="1"/>
    <col min="8709" max="8711" width="9.7109375" style="165" customWidth="1"/>
    <col min="8712" max="8959" width="16.5703125" style="165"/>
    <col min="8960" max="8961" width="14.28515625" style="165" customWidth="1"/>
    <col min="8962" max="8962" width="25.7109375" style="165" customWidth="1"/>
    <col min="8963" max="8963" width="13.85546875" style="165" customWidth="1"/>
    <col min="8964" max="8964" width="13.7109375" style="165" customWidth="1"/>
    <col min="8965" max="8967" width="9.7109375" style="165" customWidth="1"/>
    <col min="8968" max="9215" width="16.5703125" style="165"/>
    <col min="9216" max="9217" width="14.28515625" style="165" customWidth="1"/>
    <col min="9218" max="9218" width="25.7109375" style="165" customWidth="1"/>
    <col min="9219" max="9219" width="13.85546875" style="165" customWidth="1"/>
    <col min="9220" max="9220" width="13.7109375" style="165" customWidth="1"/>
    <col min="9221" max="9223" width="9.7109375" style="165" customWidth="1"/>
    <col min="9224" max="9471" width="16.5703125" style="165"/>
    <col min="9472" max="9473" width="14.28515625" style="165" customWidth="1"/>
    <col min="9474" max="9474" width="25.7109375" style="165" customWidth="1"/>
    <col min="9475" max="9475" width="13.85546875" style="165" customWidth="1"/>
    <col min="9476" max="9476" width="13.7109375" style="165" customWidth="1"/>
    <col min="9477" max="9479" width="9.7109375" style="165" customWidth="1"/>
    <col min="9480" max="9727" width="16.5703125" style="165"/>
    <col min="9728" max="9729" width="14.28515625" style="165" customWidth="1"/>
    <col min="9730" max="9730" width="25.7109375" style="165" customWidth="1"/>
    <col min="9731" max="9731" width="13.85546875" style="165" customWidth="1"/>
    <col min="9732" max="9732" width="13.7109375" style="165" customWidth="1"/>
    <col min="9733" max="9735" width="9.7109375" style="165" customWidth="1"/>
    <col min="9736" max="9983" width="16.5703125" style="165"/>
    <col min="9984" max="9985" width="14.28515625" style="165" customWidth="1"/>
    <col min="9986" max="9986" width="25.7109375" style="165" customWidth="1"/>
    <col min="9987" max="9987" width="13.85546875" style="165" customWidth="1"/>
    <col min="9988" max="9988" width="13.7109375" style="165" customWidth="1"/>
    <col min="9989" max="9991" width="9.7109375" style="165" customWidth="1"/>
    <col min="9992" max="10239" width="16.5703125" style="165"/>
    <col min="10240" max="10241" width="14.28515625" style="165" customWidth="1"/>
    <col min="10242" max="10242" width="25.7109375" style="165" customWidth="1"/>
    <col min="10243" max="10243" width="13.85546875" style="165" customWidth="1"/>
    <col min="10244" max="10244" width="13.7109375" style="165" customWidth="1"/>
    <col min="10245" max="10247" width="9.7109375" style="165" customWidth="1"/>
    <col min="10248" max="10495" width="16.5703125" style="165"/>
    <col min="10496" max="10497" width="14.28515625" style="165" customWidth="1"/>
    <col min="10498" max="10498" width="25.7109375" style="165" customWidth="1"/>
    <col min="10499" max="10499" width="13.85546875" style="165" customWidth="1"/>
    <col min="10500" max="10500" width="13.7109375" style="165" customWidth="1"/>
    <col min="10501" max="10503" width="9.7109375" style="165" customWidth="1"/>
    <col min="10504" max="10751" width="16.5703125" style="165"/>
    <col min="10752" max="10753" width="14.28515625" style="165" customWidth="1"/>
    <col min="10754" max="10754" width="25.7109375" style="165" customWidth="1"/>
    <col min="10755" max="10755" width="13.85546875" style="165" customWidth="1"/>
    <col min="10756" max="10756" width="13.7109375" style="165" customWidth="1"/>
    <col min="10757" max="10759" width="9.7109375" style="165" customWidth="1"/>
    <col min="10760" max="11007" width="16.5703125" style="165"/>
    <col min="11008" max="11009" width="14.28515625" style="165" customWidth="1"/>
    <col min="11010" max="11010" width="25.7109375" style="165" customWidth="1"/>
    <col min="11011" max="11011" width="13.85546875" style="165" customWidth="1"/>
    <col min="11012" max="11012" width="13.7109375" style="165" customWidth="1"/>
    <col min="11013" max="11015" width="9.7109375" style="165" customWidth="1"/>
    <col min="11016" max="11263" width="16.5703125" style="165"/>
    <col min="11264" max="11265" width="14.28515625" style="165" customWidth="1"/>
    <col min="11266" max="11266" width="25.7109375" style="165" customWidth="1"/>
    <col min="11267" max="11267" width="13.85546875" style="165" customWidth="1"/>
    <col min="11268" max="11268" width="13.7109375" style="165" customWidth="1"/>
    <col min="11269" max="11271" width="9.7109375" style="165" customWidth="1"/>
    <col min="11272" max="11519" width="16.5703125" style="165"/>
    <col min="11520" max="11521" width="14.28515625" style="165" customWidth="1"/>
    <col min="11522" max="11522" width="25.7109375" style="165" customWidth="1"/>
    <col min="11523" max="11523" width="13.85546875" style="165" customWidth="1"/>
    <col min="11524" max="11524" width="13.7109375" style="165" customWidth="1"/>
    <col min="11525" max="11527" width="9.7109375" style="165" customWidth="1"/>
    <col min="11528" max="11775" width="16.5703125" style="165"/>
    <col min="11776" max="11777" width="14.28515625" style="165" customWidth="1"/>
    <col min="11778" max="11778" width="25.7109375" style="165" customWidth="1"/>
    <col min="11779" max="11779" width="13.85546875" style="165" customWidth="1"/>
    <col min="11780" max="11780" width="13.7109375" style="165" customWidth="1"/>
    <col min="11781" max="11783" width="9.7109375" style="165" customWidth="1"/>
    <col min="11784" max="12031" width="16.5703125" style="165"/>
    <col min="12032" max="12033" width="14.28515625" style="165" customWidth="1"/>
    <col min="12034" max="12034" width="25.7109375" style="165" customWidth="1"/>
    <col min="12035" max="12035" width="13.85546875" style="165" customWidth="1"/>
    <col min="12036" max="12036" width="13.7109375" style="165" customWidth="1"/>
    <col min="12037" max="12039" width="9.7109375" style="165" customWidth="1"/>
    <col min="12040" max="12287" width="16.5703125" style="165"/>
    <col min="12288" max="12289" width="14.28515625" style="165" customWidth="1"/>
    <col min="12290" max="12290" width="25.7109375" style="165" customWidth="1"/>
    <col min="12291" max="12291" width="13.85546875" style="165" customWidth="1"/>
    <col min="12292" max="12292" width="13.7109375" style="165" customWidth="1"/>
    <col min="12293" max="12295" width="9.7109375" style="165" customWidth="1"/>
    <col min="12296" max="12543" width="16.5703125" style="165"/>
    <col min="12544" max="12545" width="14.28515625" style="165" customWidth="1"/>
    <col min="12546" max="12546" width="25.7109375" style="165" customWidth="1"/>
    <col min="12547" max="12547" width="13.85546875" style="165" customWidth="1"/>
    <col min="12548" max="12548" width="13.7109375" style="165" customWidth="1"/>
    <col min="12549" max="12551" width="9.7109375" style="165" customWidth="1"/>
    <col min="12552" max="12799" width="16.5703125" style="165"/>
    <col min="12800" max="12801" width="14.28515625" style="165" customWidth="1"/>
    <col min="12802" max="12802" width="25.7109375" style="165" customWidth="1"/>
    <col min="12803" max="12803" width="13.85546875" style="165" customWidth="1"/>
    <col min="12804" max="12804" width="13.7109375" style="165" customWidth="1"/>
    <col min="12805" max="12807" width="9.7109375" style="165" customWidth="1"/>
    <col min="12808" max="13055" width="16.5703125" style="165"/>
    <col min="13056" max="13057" width="14.28515625" style="165" customWidth="1"/>
    <col min="13058" max="13058" width="25.7109375" style="165" customWidth="1"/>
    <col min="13059" max="13059" width="13.85546875" style="165" customWidth="1"/>
    <col min="13060" max="13060" width="13.7109375" style="165" customWidth="1"/>
    <col min="13061" max="13063" width="9.7109375" style="165" customWidth="1"/>
    <col min="13064" max="13311" width="16.5703125" style="165"/>
    <col min="13312" max="13313" width="14.28515625" style="165" customWidth="1"/>
    <col min="13314" max="13314" width="25.7109375" style="165" customWidth="1"/>
    <col min="13315" max="13315" width="13.85546875" style="165" customWidth="1"/>
    <col min="13316" max="13316" width="13.7109375" style="165" customWidth="1"/>
    <col min="13317" max="13319" width="9.7109375" style="165" customWidth="1"/>
    <col min="13320" max="13567" width="16.5703125" style="165"/>
    <col min="13568" max="13569" width="14.28515625" style="165" customWidth="1"/>
    <col min="13570" max="13570" width="25.7109375" style="165" customWidth="1"/>
    <col min="13571" max="13571" width="13.85546875" style="165" customWidth="1"/>
    <col min="13572" max="13572" width="13.7109375" style="165" customWidth="1"/>
    <col min="13573" max="13575" width="9.7109375" style="165" customWidth="1"/>
    <col min="13576" max="13823" width="16.5703125" style="165"/>
    <col min="13824" max="13825" width="14.28515625" style="165" customWidth="1"/>
    <col min="13826" max="13826" width="25.7109375" style="165" customWidth="1"/>
    <col min="13827" max="13827" width="13.85546875" style="165" customWidth="1"/>
    <col min="13828" max="13828" width="13.7109375" style="165" customWidth="1"/>
    <col min="13829" max="13831" width="9.7109375" style="165" customWidth="1"/>
    <col min="13832" max="14079" width="16.5703125" style="165"/>
    <col min="14080" max="14081" width="14.28515625" style="165" customWidth="1"/>
    <col min="14082" max="14082" width="25.7109375" style="165" customWidth="1"/>
    <col min="14083" max="14083" width="13.85546875" style="165" customWidth="1"/>
    <col min="14084" max="14084" width="13.7109375" style="165" customWidth="1"/>
    <col min="14085" max="14087" width="9.7109375" style="165" customWidth="1"/>
    <col min="14088" max="14335" width="16.5703125" style="165"/>
    <col min="14336" max="14337" width="14.28515625" style="165" customWidth="1"/>
    <col min="14338" max="14338" width="25.7109375" style="165" customWidth="1"/>
    <col min="14339" max="14339" width="13.85546875" style="165" customWidth="1"/>
    <col min="14340" max="14340" width="13.7109375" style="165" customWidth="1"/>
    <col min="14341" max="14343" width="9.7109375" style="165" customWidth="1"/>
    <col min="14344" max="14591" width="16.5703125" style="165"/>
    <col min="14592" max="14593" width="14.28515625" style="165" customWidth="1"/>
    <col min="14594" max="14594" width="25.7109375" style="165" customWidth="1"/>
    <col min="14595" max="14595" width="13.85546875" style="165" customWidth="1"/>
    <col min="14596" max="14596" width="13.7109375" style="165" customWidth="1"/>
    <col min="14597" max="14599" width="9.7109375" style="165" customWidth="1"/>
    <col min="14600" max="14847" width="16.5703125" style="165"/>
    <col min="14848" max="14849" width="14.28515625" style="165" customWidth="1"/>
    <col min="14850" max="14850" width="25.7109375" style="165" customWidth="1"/>
    <col min="14851" max="14851" width="13.85546875" style="165" customWidth="1"/>
    <col min="14852" max="14852" width="13.7109375" style="165" customWidth="1"/>
    <col min="14853" max="14855" width="9.7109375" style="165" customWidth="1"/>
    <col min="14856" max="15103" width="16.5703125" style="165"/>
    <col min="15104" max="15105" width="14.28515625" style="165" customWidth="1"/>
    <col min="15106" max="15106" width="25.7109375" style="165" customWidth="1"/>
    <col min="15107" max="15107" width="13.85546875" style="165" customWidth="1"/>
    <col min="15108" max="15108" width="13.7109375" style="165" customWidth="1"/>
    <col min="15109" max="15111" width="9.7109375" style="165" customWidth="1"/>
    <col min="15112" max="15359" width="16.5703125" style="165"/>
    <col min="15360" max="15361" width="14.28515625" style="165" customWidth="1"/>
    <col min="15362" max="15362" width="25.7109375" style="165" customWidth="1"/>
    <col min="15363" max="15363" width="13.85546875" style="165" customWidth="1"/>
    <col min="15364" max="15364" width="13.7109375" style="165" customWidth="1"/>
    <col min="15365" max="15367" width="9.7109375" style="165" customWidth="1"/>
    <col min="15368" max="15615" width="16.5703125" style="165"/>
    <col min="15616" max="15617" width="14.28515625" style="165" customWidth="1"/>
    <col min="15618" max="15618" width="25.7109375" style="165" customWidth="1"/>
    <col min="15619" max="15619" width="13.85546875" style="165" customWidth="1"/>
    <col min="15620" max="15620" width="13.7109375" style="165" customWidth="1"/>
    <col min="15621" max="15623" width="9.7109375" style="165" customWidth="1"/>
    <col min="15624" max="15871" width="16.5703125" style="165"/>
    <col min="15872" max="15873" width="14.28515625" style="165" customWidth="1"/>
    <col min="15874" max="15874" width="25.7109375" style="165" customWidth="1"/>
    <col min="15875" max="15875" width="13.85546875" style="165" customWidth="1"/>
    <col min="15876" max="15876" width="13.7109375" style="165" customWidth="1"/>
    <col min="15877" max="15879" width="9.7109375" style="165" customWidth="1"/>
    <col min="15880" max="16127" width="16.5703125" style="165"/>
    <col min="16128" max="16129" width="14.28515625" style="165" customWidth="1"/>
    <col min="16130" max="16130" width="25.7109375" style="165" customWidth="1"/>
    <col min="16131" max="16131" width="13.85546875" style="165" customWidth="1"/>
    <col min="16132" max="16132" width="13.7109375" style="165" customWidth="1"/>
    <col min="16133" max="16135" width="9.7109375" style="165" customWidth="1"/>
    <col min="16136" max="16384" width="16.5703125" style="165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89" t="s">
        <v>223</v>
      </c>
      <c r="C5" s="89"/>
      <c r="D5" s="89"/>
      <c r="E5" s="198"/>
      <c r="F5" s="89" t="s">
        <v>224</v>
      </c>
      <c r="G5" s="89"/>
      <c r="H5" s="89"/>
    </row>
    <row r="6" spans="2:8" ht="30" customHeight="1">
      <c r="B6" s="48"/>
      <c r="C6" s="68" t="str">
        <f>'Cuotas Plazas Autorizadas05'!$C$7</f>
        <v>agosto 2011</v>
      </c>
      <c r="D6" s="48" t="s">
        <v>49</v>
      </c>
      <c r="F6" s="48"/>
      <c r="G6" s="68" t="str">
        <f>'Cuotas Plazas Autorizadas05'!$C$7</f>
        <v>agosto 2011</v>
      </c>
      <c r="H6" s="48" t="s">
        <v>49</v>
      </c>
    </row>
    <row r="7" spans="2:8" ht="15" customHeight="1">
      <c r="B7" s="199" t="s">
        <v>177</v>
      </c>
      <c r="C7" s="200">
        <v>46911</v>
      </c>
      <c r="D7" s="201">
        <f t="shared" ref="D7:D17" si="0">IFERROR(C7/$C$7,"-")</f>
        <v>1</v>
      </c>
      <c r="F7" s="199" t="s">
        <v>177</v>
      </c>
      <c r="G7" s="200">
        <v>39493</v>
      </c>
      <c r="H7" s="201">
        <f>IFERROR(G7/$G$7,"-")</f>
        <v>1</v>
      </c>
    </row>
    <row r="8" spans="2:8" ht="15" customHeight="1">
      <c r="B8" s="202" t="s">
        <v>147</v>
      </c>
      <c r="C8" s="203">
        <v>33554</v>
      </c>
      <c r="D8" s="204">
        <f t="shared" si="0"/>
        <v>0.71526933981368979</v>
      </c>
      <c r="E8" s="188"/>
      <c r="F8" s="202" t="s">
        <v>147</v>
      </c>
      <c r="G8" s="203">
        <v>16540</v>
      </c>
      <c r="H8" s="204">
        <f t="shared" ref="H8:H31" si="1">IFERROR(G8/$G$7,"-")</f>
        <v>0.41880839642468287</v>
      </c>
    </row>
    <row r="9" spans="2:8" ht="15" customHeight="1">
      <c r="B9" s="62" t="s">
        <v>225</v>
      </c>
      <c r="C9" s="205">
        <v>477</v>
      </c>
      <c r="D9" s="206">
        <f t="shared" si="0"/>
        <v>1.0168190829442987E-2</v>
      </c>
      <c r="E9" s="188"/>
      <c r="F9" s="62" t="s">
        <v>225</v>
      </c>
      <c r="G9" s="205">
        <v>190</v>
      </c>
      <c r="H9" s="206">
        <f t="shared" si="1"/>
        <v>4.8109791608639506E-3</v>
      </c>
    </row>
    <row r="10" spans="2:8" ht="15" customHeight="1">
      <c r="B10" s="62" t="s">
        <v>226</v>
      </c>
      <c r="C10" s="205">
        <v>1155</v>
      </c>
      <c r="D10" s="206">
        <f t="shared" si="0"/>
        <v>2.4621091002110379E-2</v>
      </c>
      <c r="E10" s="188"/>
      <c r="F10" s="62" t="s">
        <v>226</v>
      </c>
      <c r="G10" s="205">
        <v>96</v>
      </c>
      <c r="H10" s="206">
        <f t="shared" si="1"/>
        <v>2.4308105233838907E-3</v>
      </c>
    </row>
    <row r="11" spans="2:8" ht="15" customHeight="1">
      <c r="B11" s="62" t="s">
        <v>227</v>
      </c>
      <c r="C11" s="205">
        <v>8562</v>
      </c>
      <c r="D11" s="206">
        <f t="shared" si="0"/>
        <v>0.18251582784421563</v>
      </c>
      <c r="E11" s="188"/>
      <c r="F11" s="62" t="s">
        <v>227</v>
      </c>
      <c r="G11" s="205">
        <v>4904</v>
      </c>
      <c r="H11" s="206">
        <f t="shared" si="1"/>
        <v>0.12417390423619376</v>
      </c>
    </row>
    <row r="12" spans="2:8" ht="15" customHeight="1">
      <c r="B12" s="62" t="s">
        <v>228</v>
      </c>
      <c r="C12" s="205">
        <v>17928</v>
      </c>
      <c r="D12" s="206">
        <f t="shared" si="0"/>
        <v>0.38217049306132889</v>
      </c>
      <c r="E12" s="188"/>
      <c r="F12" s="62" t="s">
        <v>228</v>
      </c>
      <c r="G12" s="205">
        <v>9739</v>
      </c>
      <c r="H12" s="206">
        <f t="shared" si="1"/>
        <v>0.24660066340870535</v>
      </c>
    </row>
    <row r="13" spans="2:8" ht="15" customHeight="1">
      <c r="B13" s="62" t="s">
        <v>229</v>
      </c>
      <c r="C13" s="205">
        <v>5432</v>
      </c>
      <c r="D13" s="206">
        <f t="shared" si="0"/>
        <v>0.11579373707659184</v>
      </c>
      <c r="E13" s="188"/>
      <c r="F13" s="62" t="s">
        <v>229</v>
      </c>
      <c r="G13" s="205">
        <v>1611</v>
      </c>
      <c r="H13" s="206">
        <f t="shared" si="1"/>
        <v>4.0792039095535915E-2</v>
      </c>
    </row>
    <row r="14" spans="2:8" ht="15" hidden="1" customHeight="1">
      <c r="B14" s="62" t="s">
        <v>230</v>
      </c>
      <c r="C14" s="205" t="s">
        <v>86</v>
      </c>
      <c r="D14" s="206" t="str">
        <f t="shared" si="0"/>
        <v>-</v>
      </c>
      <c r="E14" s="188"/>
      <c r="F14" s="62" t="s">
        <v>230</v>
      </c>
      <c r="G14" s="205" t="s">
        <v>86</v>
      </c>
      <c r="H14" s="206" t="str">
        <f t="shared" si="1"/>
        <v>-</v>
      </c>
    </row>
    <row r="15" spans="2:8" ht="15" customHeight="1">
      <c r="B15" s="202" t="s">
        <v>148</v>
      </c>
      <c r="C15" s="203">
        <v>13321</v>
      </c>
      <c r="D15" s="204">
        <f t="shared" si="0"/>
        <v>0.28396324955767305</v>
      </c>
      <c r="E15" s="188"/>
      <c r="F15" s="202" t="s">
        <v>148</v>
      </c>
      <c r="G15" s="203">
        <v>22933</v>
      </c>
      <c r="H15" s="204">
        <f t="shared" si="1"/>
        <v>0.58068518471627883</v>
      </c>
    </row>
    <row r="16" spans="2:8" ht="15" customHeight="1">
      <c r="B16" s="62" t="s">
        <v>231</v>
      </c>
      <c r="C16" s="205">
        <v>1041</v>
      </c>
      <c r="D16" s="206">
        <f t="shared" si="0"/>
        <v>2.2190957344759225E-2</v>
      </c>
      <c r="E16" s="188"/>
      <c r="F16" s="62" t="s">
        <v>231</v>
      </c>
      <c r="G16" s="205">
        <v>3818</v>
      </c>
      <c r="H16" s="206">
        <f t="shared" si="1"/>
        <v>9.6675360190413492E-2</v>
      </c>
    </row>
    <row r="17" spans="2:10" ht="15" customHeight="1">
      <c r="B17" s="62" t="s">
        <v>232</v>
      </c>
      <c r="C17" s="205">
        <v>5672</v>
      </c>
      <c r="D17" s="206">
        <f t="shared" si="0"/>
        <v>0.12090980793417322</v>
      </c>
      <c r="E17" s="188"/>
      <c r="F17" s="62" t="s">
        <v>232</v>
      </c>
      <c r="G17" s="205">
        <v>5173</v>
      </c>
      <c r="H17" s="206">
        <f t="shared" si="1"/>
        <v>0.13098523789025904</v>
      </c>
    </row>
    <row r="18" spans="2:10" ht="15" customHeight="1">
      <c r="B18" s="62" t="s">
        <v>233</v>
      </c>
      <c r="C18" s="205">
        <v>6604</v>
      </c>
      <c r="D18" s="206">
        <f>IFERROR(C18/$C$7,"-")</f>
        <v>0.14077721643111424</v>
      </c>
      <c r="E18" s="188"/>
      <c r="F18" s="62" t="s">
        <v>233</v>
      </c>
      <c r="G18" s="205">
        <v>13724</v>
      </c>
      <c r="H18" s="206">
        <f t="shared" si="1"/>
        <v>0.34750462107208874</v>
      </c>
    </row>
    <row r="19" spans="2:10" ht="15" hidden="1" customHeight="1">
      <c r="B19" s="62" t="s">
        <v>234</v>
      </c>
      <c r="C19" s="207" t="s">
        <v>86</v>
      </c>
      <c r="D19" s="208" t="str">
        <f t="shared" ref="D19:D31" si="2">IFERROR(C19/$C$7,"-")</f>
        <v>-</v>
      </c>
      <c r="E19" s="188"/>
      <c r="F19" s="62" t="s">
        <v>234</v>
      </c>
      <c r="G19" s="207" t="s">
        <v>86</v>
      </c>
      <c r="H19" s="208" t="str">
        <f t="shared" si="1"/>
        <v>-</v>
      </c>
    </row>
    <row r="20" spans="2:10" ht="15" customHeight="1">
      <c r="B20" s="62" t="s">
        <v>235</v>
      </c>
      <c r="C20" s="205" t="s">
        <v>86</v>
      </c>
      <c r="D20" s="206" t="str">
        <f t="shared" si="2"/>
        <v>-</v>
      </c>
      <c r="E20" s="188"/>
      <c r="F20" s="62" t="s">
        <v>235</v>
      </c>
      <c r="G20" s="205">
        <v>218</v>
      </c>
      <c r="H20" s="206">
        <f t="shared" si="1"/>
        <v>5.519965563517585E-3</v>
      </c>
    </row>
    <row r="21" spans="2:10" ht="15" customHeight="1">
      <c r="B21" s="62" t="s">
        <v>230</v>
      </c>
      <c r="C21" s="209">
        <v>4</v>
      </c>
      <c r="D21" s="206">
        <f t="shared" si="2"/>
        <v>8.5267847626356293E-5</v>
      </c>
      <c r="E21" s="188"/>
      <c r="F21" s="62" t="s">
        <v>230</v>
      </c>
      <c r="G21" s="209" t="s">
        <v>86</v>
      </c>
      <c r="H21" s="206" t="str">
        <f t="shared" si="1"/>
        <v>-</v>
      </c>
    </row>
    <row r="22" spans="2:10" ht="15" customHeight="1">
      <c r="B22" s="202" t="s">
        <v>179</v>
      </c>
      <c r="C22" s="210">
        <v>22</v>
      </c>
      <c r="D22" s="204">
        <f t="shared" si="2"/>
        <v>4.6897316194495958E-4</v>
      </c>
      <c r="E22" s="188"/>
      <c r="F22" s="202" t="s">
        <v>179</v>
      </c>
      <c r="G22" s="210">
        <v>0</v>
      </c>
      <c r="H22" s="204">
        <f t="shared" si="1"/>
        <v>0</v>
      </c>
    </row>
    <row r="23" spans="2:10" ht="15" customHeight="1">
      <c r="B23" s="62" t="s">
        <v>236</v>
      </c>
      <c r="C23" s="205">
        <v>22</v>
      </c>
      <c r="D23" s="206">
        <f t="shared" si="2"/>
        <v>4.6897316194495958E-4</v>
      </c>
      <c r="E23" s="188"/>
      <c r="F23" s="62" t="s">
        <v>236</v>
      </c>
      <c r="G23" s="205" t="s">
        <v>86</v>
      </c>
      <c r="H23" s="206" t="str">
        <f t="shared" si="1"/>
        <v>-</v>
      </c>
    </row>
    <row r="24" spans="2:10" ht="15" hidden="1" customHeight="1">
      <c r="B24" s="62" t="s">
        <v>237</v>
      </c>
      <c r="C24" s="205" t="s">
        <v>86</v>
      </c>
      <c r="D24" s="206" t="str">
        <f t="shared" si="2"/>
        <v>-</v>
      </c>
      <c r="E24" s="188"/>
      <c r="F24" s="62" t="s">
        <v>237</v>
      </c>
      <c r="G24" s="205" t="s">
        <v>86</v>
      </c>
      <c r="H24" s="206" t="str">
        <f t="shared" si="1"/>
        <v>-</v>
      </c>
    </row>
    <row r="25" spans="2:10" ht="15" hidden="1" customHeight="1">
      <c r="B25" s="62" t="s">
        <v>230</v>
      </c>
      <c r="C25" s="205">
        <v>0</v>
      </c>
      <c r="D25" s="206">
        <f t="shared" si="2"/>
        <v>0</v>
      </c>
      <c r="E25" s="188"/>
      <c r="F25" s="62" t="s">
        <v>230</v>
      </c>
      <c r="G25" s="205" t="s">
        <v>86</v>
      </c>
      <c r="H25" s="206" t="str">
        <f t="shared" si="1"/>
        <v>-</v>
      </c>
    </row>
    <row r="26" spans="2:10" ht="15" customHeight="1">
      <c r="B26" s="202" t="s">
        <v>180</v>
      </c>
      <c r="C26" s="203">
        <v>14</v>
      </c>
      <c r="D26" s="204">
        <f t="shared" si="2"/>
        <v>2.98437466692247E-4</v>
      </c>
      <c r="E26" s="188"/>
      <c r="F26" s="202" t="s">
        <v>180</v>
      </c>
      <c r="G26" s="203">
        <v>20</v>
      </c>
      <c r="H26" s="204">
        <f t="shared" si="1"/>
        <v>5.0641885903831055E-4</v>
      </c>
    </row>
    <row r="27" spans="2:10" ht="15" hidden="1" customHeight="1">
      <c r="B27" s="62" t="s">
        <v>238</v>
      </c>
      <c r="C27" s="209" t="s">
        <v>86</v>
      </c>
      <c r="D27" s="206" t="str">
        <f t="shared" si="2"/>
        <v>-</v>
      </c>
      <c r="E27" s="188"/>
      <c r="F27" s="62" t="s">
        <v>238</v>
      </c>
      <c r="G27" s="209" t="s">
        <v>86</v>
      </c>
      <c r="H27" s="206" t="str">
        <f t="shared" si="1"/>
        <v>-</v>
      </c>
    </row>
    <row r="28" spans="2:10" ht="15" hidden="1" customHeight="1">
      <c r="B28" s="62" t="s">
        <v>239</v>
      </c>
      <c r="C28" s="209" t="s">
        <v>86</v>
      </c>
      <c r="D28" s="206" t="str">
        <f t="shared" si="2"/>
        <v>-</v>
      </c>
      <c r="E28" s="188"/>
      <c r="F28" s="62" t="s">
        <v>239</v>
      </c>
      <c r="G28" s="209" t="s">
        <v>86</v>
      </c>
      <c r="H28" s="206" t="str">
        <f t="shared" si="1"/>
        <v>-</v>
      </c>
    </row>
    <row r="29" spans="2:10" ht="15" customHeight="1">
      <c r="B29" s="62" t="s">
        <v>240</v>
      </c>
      <c r="C29" s="209">
        <v>5</v>
      </c>
      <c r="D29" s="206">
        <f t="shared" si="2"/>
        <v>1.0658480953294537E-4</v>
      </c>
      <c r="E29" s="211"/>
      <c r="F29" s="62" t="s">
        <v>240</v>
      </c>
      <c r="G29" s="209" t="s">
        <v>86</v>
      </c>
      <c r="H29" s="206" t="str">
        <f t="shared" si="1"/>
        <v>-</v>
      </c>
    </row>
    <row r="30" spans="2:10" ht="15" customHeight="1">
      <c r="B30" s="62" t="s">
        <v>241</v>
      </c>
      <c r="C30" s="209">
        <v>9</v>
      </c>
      <c r="D30" s="206">
        <f t="shared" si="2"/>
        <v>1.9185265715930165E-4</v>
      </c>
      <c r="E30" s="211"/>
      <c r="F30" s="62" t="s">
        <v>241</v>
      </c>
      <c r="G30" s="209">
        <v>20</v>
      </c>
      <c r="H30" s="206">
        <f t="shared" si="1"/>
        <v>5.0641885903831055E-4</v>
      </c>
    </row>
    <row r="31" spans="2:10" ht="15" customHeight="1" thickBot="1">
      <c r="B31" s="62" t="s">
        <v>230</v>
      </c>
      <c r="C31" s="209">
        <v>0</v>
      </c>
      <c r="D31" s="206">
        <f t="shared" si="2"/>
        <v>0</v>
      </c>
      <c r="E31" s="188"/>
      <c r="F31" s="62" t="s">
        <v>230</v>
      </c>
      <c r="G31" s="209" t="s">
        <v>86</v>
      </c>
      <c r="H31" s="206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188"/>
      <c r="F32" s="63" t="s">
        <v>242</v>
      </c>
      <c r="G32" s="63"/>
      <c r="H32" s="63"/>
      <c r="J32" s="41" t="s">
        <v>45</v>
      </c>
    </row>
    <row r="33" spans="2:8" ht="51" customHeight="1">
      <c r="C33" s="188"/>
      <c r="D33" s="188"/>
      <c r="E33" s="188"/>
      <c r="F33" s="188"/>
      <c r="G33" s="188"/>
    </row>
    <row r="34" spans="2:8" ht="54" customHeight="1">
      <c r="B34" s="89" t="s">
        <v>243</v>
      </c>
      <c r="C34" s="89"/>
      <c r="D34" s="89"/>
      <c r="E34" s="198"/>
      <c r="F34" s="89" t="s">
        <v>244</v>
      </c>
      <c r="G34" s="89"/>
      <c r="H34" s="89"/>
    </row>
    <row r="35" spans="2:8" ht="30" customHeight="1">
      <c r="B35" s="48"/>
      <c r="C35" s="68" t="str">
        <f>'Cuotas Plazas Autorizadas05'!$C$7</f>
        <v>agosto 2011</v>
      </c>
      <c r="D35" s="48" t="s">
        <v>49</v>
      </c>
      <c r="F35" s="48"/>
      <c r="G35" s="68" t="str">
        <f>'Cuotas Plazas Autorizadas05'!$C$7</f>
        <v>agosto 2011</v>
      </c>
      <c r="H35" s="48" t="s">
        <v>49</v>
      </c>
    </row>
    <row r="36" spans="2:8" ht="15" customHeight="1">
      <c r="B36" s="199" t="s">
        <v>177</v>
      </c>
      <c r="C36" s="200">
        <v>22968</v>
      </c>
      <c r="D36" s="201">
        <f>IFERROR(C36/$C$36,"-")</f>
        <v>1</v>
      </c>
      <c r="F36" s="199" t="s">
        <v>177</v>
      </c>
      <c r="G36" s="200">
        <v>2799</v>
      </c>
      <c r="H36" s="201">
        <f>IFERROR(G36/$G$36,"-")</f>
        <v>1</v>
      </c>
    </row>
    <row r="37" spans="2:8" ht="15" customHeight="1">
      <c r="B37" s="202" t="s">
        <v>147</v>
      </c>
      <c r="C37" s="203">
        <v>16191</v>
      </c>
      <c r="D37" s="204">
        <f t="shared" ref="D37:D60" si="3">IFERROR(C37/$C$36,"-")</f>
        <v>0.70493730407523514</v>
      </c>
      <c r="E37" s="188"/>
      <c r="F37" s="202" t="s">
        <v>147</v>
      </c>
      <c r="G37" s="203">
        <v>2785</v>
      </c>
      <c r="H37" s="204">
        <f t="shared" ref="H37:H60" si="4">IFERROR(G37/$G$36,"-")</f>
        <v>0.99499821364773133</v>
      </c>
    </row>
    <row r="38" spans="2:8" ht="15" customHeight="1">
      <c r="B38" s="62" t="s">
        <v>225</v>
      </c>
      <c r="C38" s="205">
        <v>145</v>
      </c>
      <c r="D38" s="206">
        <f t="shared" si="3"/>
        <v>6.313131313131313E-3</v>
      </c>
      <c r="E38" s="188"/>
      <c r="F38" s="62" t="s">
        <v>225</v>
      </c>
      <c r="G38" s="205">
        <v>218</v>
      </c>
      <c r="H38" s="206">
        <f t="shared" si="4"/>
        <v>7.7884958913897823E-2</v>
      </c>
    </row>
    <row r="39" spans="2:8" ht="15" customHeight="1">
      <c r="B39" s="62" t="s">
        <v>226</v>
      </c>
      <c r="C39" s="205">
        <v>317</v>
      </c>
      <c r="D39" s="206">
        <f t="shared" si="3"/>
        <v>1.380181121560432E-2</v>
      </c>
      <c r="E39" s="188"/>
      <c r="F39" s="62" t="s">
        <v>226</v>
      </c>
      <c r="G39" s="205">
        <v>680</v>
      </c>
      <c r="H39" s="206">
        <f t="shared" si="4"/>
        <v>0.24294390853876385</v>
      </c>
    </row>
    <row r="40" spans="2:8" ht="15" customHeight="1">
      <c r="B40" s="62" t="s">
        <v>227</v>
      </c>
      <c r="C40" s="205">
        <v>3374</v>
      </c>
      <c r="D40" s="206">
        <f t="shared" si="3"/>
        <v>0.14690003483106931</v>
      </c>
      <c r="E40" s="188"/>
      <c r="F40" s="62" t="s">
        <v>227</v>
      </c>
      <c r="G40" s="205">
        <v>907</v>
      </c>
      <c r="H40" s="206">
        <f t="shared" si="4"/>
        <v>0.32404430153626296</v>
      </c>
    </row>
    <row r="41" spans="2:8" ht="15" customHeight="1">
      <c r="B41" s="62" t="s">
        <v>228</v>
      </c>
      <c r="C41" s="205">
        <v>11261</v>
      </c>
      <c r="D41" s="206">
        <f t="shared" si="3"/>
        <v>0.49029083942877044</v>
      </c>
      <c r="E41" s="188"/>
      <c r="F41" s="62" t="s">
        <v>228</v>
      </c>
      <c r="G41" s="205">
        <v>408</v>
      </c>
      <c r="H41" s="206">
        <f t="shared" si="4"/>
        <v>0.14576634512325831</v>
      </c>
    </row>
    <row r="42" spans="2:8" ht="15" customHeight="1">
      <c r="B42" s="62" t="s">
        <v>229</v>
      </c>
      <c r="C42" s="205">
        <v>1094</v>
      </c>
      <c r="D42" s="206">
        <f t="shared" si="3"/>
        <v>4.7631487286659703E-2</v>
      </c>
      <c r="E42" s="188"/>
      <c r="F42" s="62" t="s">
        <v>229</v>
      </c>
      <c r="G42" s="205">
        <v>572</v>
      </c>
      <c r="H42" s="206">
        <f t="shared" si="4"/>
        <v>0.20435869953554842</v>
      </c>
    </row>
    <row r="43" spans="2:8" ht="15" customHeight="1">
      <c r="B43" s="62" t="s">
        <v>230</v>
      </c>
      <c r="C43" s="205" t="s">
        <v>86</v>
      </c>
      <c r="D43" s="206" t="str">
        <f t="shared" si="3"/>
        <v>-</v>
      </c>
      <c r="E43" s="188"/>
      <c r="F43" s="62" t="s">
        <v>230</v>
      </c>
      <c r="G43" s="205" t="s">
        <v>86</v>
      </c>
      <c r="H43" s="206" t="str">
        <f t="shared" si="4"/>
        <v>-</v>
      </c>
    </row>
    <row r="44" spans="2:8" ht="15" customHeight="1">
      <c r="B44" s="202" t="s">
        <v>148</v>
      </c>
      <c r="C44" s="203">
        <v>6777</v>
      </c>
      <c r="D44" s="204">
        <f t="shared" si="3"/>
        <v>0.29506269592476492</v>
      </c>
      <c r="E44" s="188"/>
      <c r="F44" s="202" t="s">
        <v>148</v>
      </c>
      <c r="G44" s="203">
        <v>6</v>
      </c>
      <c r="H44" s="204">
        <f t="shared" si="4"/>
        <v>2.1436227224008574E-3</v>
      </c>
    </row>
    <row r="45" spans="2:8" ht="15" customHeight="1">
      <c r="B45" s="62" t="s">
        <v>231</v>
      </c>
      <c r="C45" s="205">
        <v>182</v>
      </c>
      <c r="D45" s="206">
        <f t="shared" si="3"/>
        <v>7.9240682688958546E-3</v>
      </c>
      <c r="E45" s="188"/>
      <c r="F45" s="62" t="s">
        <v>231</v>
      </c>
      <c r="G45" s="205" t="s">
        <v>86</v>
      </c>
      <c r="H45" s="206" t="str">
        <f t="shared" si="4"/>
        <v>-</v>
      </c>
    </row>
    <row r="46" spans="2:8" ht="15" customHeight="1">
      <c r="B46" s="62" t="s">
        <v>232</v>
      </c>
      <c r="C46" s="205">
        <v>1262</v>
      </c>
      <c r="D46" s="206">
        <f t="shared" si="3"/>
        <v>5.4946011842563564E-2</v>
      </c>
      <c r="E46" s="188"/>
      <c r="F46" s="62" t="s">
        <v>232</v>
      </c>
      <c r="G46" s="205" t="s">
        <v>86</v>
      </c>
      <c r="H46" s="206" t="str">
        <f t="shared" si="4"/>
        <v>-</v>
      </c>
    </row>
    <row r="47" spans="2:8" ht="15" customHeight="1">
      <c r="B47" s="62" t="s">
        <v>233</v>
      </c>
      <c r="C47" s="205">
        <v>5333</v>
      </c>
      <c r="D47" s="206">
        <f t="shared" si="3"/>
        <v>0.23219261581330547</v>
      </c>
      <c r="E47" s="188"/>
      <c r="F47" s="62" t="s">
        <v>233</v>
      </c>
      <c r="G47" s="205" t="s">
        <v>86</v>
      </c>
      <c r="H47" s="206" t="str">
        <f t="shared" si="4"/>
        <v>-</v>
      </c>
    </row>
    <row r="48" spans="2:8" ht="15" customHeight="1">
      <c r="B48" s="62" t="s">
        <v>234</v>
      </c>
      <c r="C48" s="207" t="s">
        <v>86</v>
      </c>
      <c r="D48" s="208" t="str">
        <f t="shared" si="3"/>
        <v>-</v>
      </c>
      <c r="E48" s="188"/>
      <c r="F48" s="62" t="s">
        <v>234</v>
      </c>
      <c r="G48" s="207" t="s">
        <v>86</v>
      </c>
      <c r="H48" s="208" t="str">
        <f t="shared" si="4"/>
        <v>-</v>
      </c>
    </row>
    <row r="49" spans="2:8" ht="15" customHeight="1">
      <c r="B49" s="62" t="s">
        <v>235</v>
      </c>
      <c r="C49" s="205" t="s">
        <v>86</v>
      </c>
      <c r="D49" s="206" t="str">
        <f t="shared" si="3"/>
        <v>-</v>
      </c>
      <c r="E49" s="188"/>
      <c r="F49" s="62" t="s">
        <v>235</v>
      </c>
      <c r="G49" s="205" t="s">
        <v>86</v>
      </c>
      <c r="H49" s="206" t="str">
        <f t="shared" si="4"/>
        <v>-</v>
      </c>
    </row>
    <row r="50" spans="2:8" ht="15" customHeight="1">
      <c r="B50" s="62" t="s">
        <v>230</v>
      </c>
      <c r="C50" s="209" t="s">
        <v>86</v>
      </c>
      <c r="D50" s="206" t="str">
        <f t="shared" si="3"/>
        <v>-</v>
      </c>
      <c r="E50" s="188"/>
      <c r="F50" s="62" t="s">
        <v>230</v>
      </c>
      <c r="G50" s="209">
        <v>6</v>
      </c>
      <c r="H50" s="206">
        <f t="shared" si="4"/>
        <v>2.1436227224008574E-3</v>
      </c>
    </row>
    <row r="51" spans="2:8" ht="15" customHeight="1">
      <c r="B51" s="202" t="s">
        <v>179</v>
      </c>
      <c r="C51" s="210">
        <v>0</v>
      </c>
      <c r="D51" s="204">
        <f t="shared" si="3"/>
        <v>0</v>
      </c>
      <c r="E51" s="188"/>
      <c r="F51" s="202" t="s">
        <v>179</v>
      </c>
      <c r="G51" s="210">
        <v>0</v>
      </c>
      <c r="H51" s="204">
        <f t="shared" si="4"/>
        <v>0</v>
      </c>
    </row>
    <row r="52" spans="2:8" ht="15" customHeight="1">
      <c r="B52" s="62" t="s">
        <v>236</v>
      </c>
      <c r="C52" s="205" t="s">
        <v>86</v>
      </c>
      <c r="D52" s="206" t="str">
        <f t="shared" si="3"/>
        <v>-</v>
      </c>
      <c r="E52" s="188"/>
      <c r="F52" s="62" t="s">
        <v>236</v>
      </c>
      <c r="G52" s="205" t="s">
        <v>86</v>
      </c>
      <c r="H52" s="206" t="str">
        <f t="shared" si="4"/>
        <v>-</v>
      </c>
    </row>
    <row r="53" spans="2:8" ht="15" customHeight="1">
      <c r="B53" s="62" t="s">
        <v>237</v>
      </c>
      <c r="C53" s="205" t="s">
        <v>86</v>
      </c>
      <c r="D53" s="206" t="str">
        <f t="shared" si="3"/>
        <v>-</v>
      </c>
      <c r="E53" s="188"/>
      <c r="F53" s="62" t="s">
        <v>237</v>
      </c>
      <c r="G53" s="205" t="s">
        <v>86</v>
      </c>
      <c r="H53" s="206" t="str">
        <f t="shared" si="4"/>
        <v>-</v>
      </c>
    </row>
    <row r="54" spans="2:8" ht="15" customHeight="1">
      <c r="B54" s="62" t="s">
        <v>230</v>
      </c>
      <c r="C54" s="205" t="s">
        <v>86</v>
      </c>
      <c r="D54" s="206" t="str">
        <f t="shared" si="3"/>
        <v>-</v>
      </c>
      <c r="E54" s="188"/>
      <c r="F54" s="62" t="s">
        <v>230</v>
      </c>
      <c r="G54" s="205">
        <v>0</v>
      </c>
      <c r="H54" s="206">
        <f t="shared" si="4"/>
        <v>0</v>
      </c>
    </row>
    <row r="55" spans="2:8" ht="15" customHeight="1">
      <c r="B55" s="202" t="s">
        <v>180</v>
      </c>
      <c r="C55" s="203">
        <v>0</v>
      </c>
      <c r="D55" s="204">
        <f t="shared" si="3"/>
        <v>0</v>
      </c>
      <c r="E55" s="188"/>
      <c r="F55" s="202" t="s">
        <v>180</v>
      </c>
      <c r="G55" s="203">
        <v>8</v>
      </c>
      <c r="H55" s="204">
        <f t="shared" si="4"/>
        <v>2.8581636298678098E-3</v>
      </c>
    </row>
    <row r="56" spans="2:8" ht="15" customHeight="1">
      <c r="B56" s="62" t="s">
        <v>238</v>
      </c>
      <c r="C56" s="209" t="s">
        <v>86</v>
      </c>
      <c r="D56" s="206" t="str">
        <f t="shared" si="3"/>
        <v>-</v>
      </c>
      <c r="E56" s="188"/>
      <c r="F56" s="62" t="s">
        <v>238</v>
      </c>
      <c r="G56" s="209">
        <v>8</v>
      </c>
      <c r="H56" s="206">
        <f t="shared" si="4"/>
        <v>2.8581636298678098E-3</v>
      </c>
    </row>
    <row r="57" spans="2:8" ht="15" customHeight="1">
      <c r="B57" s="62" t="s">
        <v>239</v>
      </c>
      <c r="C57" s="209" t="s">
        <v>86</v>
      </c>
      <c r="D57" s="206" t="str">
        <f t="shared" si="3"/>
        <v>-</v>
      </c>
      <c r="E57" s="188"/>
      <c r="F57" s="62" t="s">
        <v>239</v>
      </c>
      <c r="G57" s="209" t="s">
        <v>86</v>
      </c>
      <c r="H57" s="206" t="str">
        <f t="shared" si="4"/>
        <v>-</v>
      </c>
    </row>
    <row r="58" spans="2:8" ht="15" customHeight="1">
      <c r="B58" s="62" t="s">
        <v>240</v>
      </c>
      <c r="C58" s="209" t="s">
        <v>86</v>
      </c>
      <c r="D58" s="206" t="str">
        <f t="shared" si="3"/>
        <v>-</v>
      </c>
      <c r="E58" s="211"/>
      <c r="F58" s="62" t="s">
        <v>240</v>
      </c>
      <c r="G58" s="209" t="s">
        <v>86</v>
      </c>
      <c r="H58" s="206" t="str">
        <f t="shared" si="4"/>
        <v>-</v>
      </c>
    </row>
    <row r="59" spans="2:8" ht="15" customHeight="1">
      <c r="B59" s="62" t="s">
        <v>241</v>
      </c>
      <c r="C59" s="209" t="s">
        <v>86</v>
      </c>
      <c r="D59" s="206" t="str">
        <f t="shared" si="3"/>
        <v>-</v>
      </c>
      <c r="E59" s="211"/>
      <c r="F59" s="62" t="s">
        <v>241</v>
      </c>
      <c r="G59" s="209" t="s">
        <v>86</v>
      </c>
      <c r="H59" s="206" t="str">
        <f t="shared" si="4"/>
        <v>-</v>
      </c>
    </row>
    <row r="60" spans="2:8" ht="15" customHeight="1">
      <c r="B60" s="62" t="s">
        <v>230</v>
      </c>
      <c r="C60" s="209" t="s">
        <v>86</v>
      </c>
      <c r="D60" s="206" t="str">
        <f t="shared" si="3"/>
        <v>-</v>
      </c>
      <c r="E60" s="188"/>
      <c r="F60" s="62" t="s">
        <v>230</v>
      </c>
      <c r="G60" s="209">
        <v>0</v>
      </c>
      <c r="H60" s="206">
        <f t="shared" si="4"/>
        <v>0</v>
      </c>
    </row>
    <row r="61" spans="2:8" ht="40.5" customHeight="1">
      <c r="B61" s="63" t="s">
        <v>242</v>
      </c>
      <c r="C61" s="63"/>
      <c r="D61" s="63"/>
      <c r="E61" s="188"/>
      <c r="F61" s="63" t="s">
        <v>242</v>
      </c>
      <c r="G61" s="63"/>
      <c r="H61" s="63"/>
    </row>
    <row r="62" spans="2:8" ht="18" customHeight="1"/>
    <row r="64" spans="2:8" ht="54" customHeight="1">
      <c r="B64" s="89" t="s">
        <v>245</v>
      </c>
      <c r="C64" s="89"/>
      <c r="D64" s="89"/>
    </row>
    <row r="65" spans="2:4" ht="30" customHeight="1">
      <c r="B65" s="48"/>
      <c r="C65" s="68" t="str">
        <f>'Cuotas Plazas Autorizadas05'!$C$7</f>
        <v>agosto 2011</v>
      </c>
      <c r="D65" s="48" t="s">
        <v>49</v>
      </c>
    </row>
    <row r="66" spans="2:4" ht="15" customHeight="1">
      <c r="B66" s="199" t="s">
        <v>177</v>
      </c>
      <c r="C66" s="200">
        <v>134199</v>
      </c>
      <c r="D66" s="201">
        <f>IFERROR(C66/$C$66,"-")</f>
        <v>1</v>
      </c>
    </row>
    <row r="67" spans="2:4" ht="15" customHeight="1">
      <c r="B67" s="202" t="s">
        <v>147</v>
      </c>
      <c r="C67" s="203">
        <v>82109</v>
      </c>
      <c r="D67" s="204">
        <f t="shared" ref="D67:D90" si="5">IFERROR(C67/$C$66,"-")</f>
        <v>0.61184509571606349</v>
      </c>
    </row>
    <row r="68" spans="2:4" ht="15" customHeight="1">
      <c r="B68" s="62" t="s">
        <v>225</v>
      </c>
      <c r="C68" s="205">
        <v>1374</v>
      </c>
      <c r="D68" s="206">
        <f t="shared" si="5"/>
        <v>1.0238526367558625E-2</v>
      </c>
    </row>
    <row r="69" spans="2:4" ht="15" customHeight="1">
      <c r="B69" s="62" t="s">
        <v>226</v>
      </c>
      <c r="C69" s="205">
        <v>2500</v>
      </c>
      <c r="D69" s="206">
        <f t="shared" si="5"/>
        <v>1.8629050887115403E-2</v>
      </c>
    </row>
    <row r="70" spans="2:4" ht="15" customHeight="1">
      <c r="B70" s="62" t="s">
        <v>227</v>
      </c>
      <c r="C70" s="205">
        <v>19662</v>
      </c>
      <c r="D70" s="206">
        <f t="shared" si="5"/>
        <v>0.14651375941698522</v>
      </c>
    </row>
    <row r="71" spans="2:4" ht="15" customHeight="1">
      <c r="B71" s="62" t="s">
        <v>228</v>
      </c>
      <c r="C71" s="205">
        <v>46788</v>
      </c>
      <c r="D71" s="206">
        <f t="shared" si="5"/>
        <v>0.34864641316254219</v>
      </c>
    </row>
    <row r="72" spans="2:4" ht="15" customHeight="1">
      <c r="B72" s="62" t="s">
        <v>229</v>
      </c>
      <c r="C72" s="205">
        <v>11785</v>
      </c>
      <c r="D72" s="206">
        <f t="shared" si="5"/>
        <v>8.7817345881862005E-2</v>
      </c>
    </row>
    <row r="73" spans="2:4" ht="15" customHeight="1">
      <c r="B73" s="62" t="s">
        <v>230</v>
      </c>
      <c r="C73" s="205" t="s">
        <v>86</v>
      </c>
      <c r="D73" s="206" t="str">
        <f t="shared" si="5"/>
        <v>-</v>
      </c>
    </row>
    <row r="74" spans="2:4" ht="15" customHeight="1">
      <c r="B74" s="202" t="s">
        <v>178</v>
      </c>
      <c r="C74" s="203">
        <v>50781</v>
      </c>
      <c r="D74" s="204">
        <f t="shared" si="5"/>
        <v>0.3784007332394429</v>
      </c>
    </row>
    <row r="75" spans="2:4" ht="15" customHeight="1">
      <c r="B75" s="62" t="s">
        <v>231</v>
      </c>
      <c r="C75" s="205">
        <v>7622</v>
      </c>
      <c r="D75" s="206">
        <f t="shared" si="5"/>
        <v>5.6796250344637443E-2</v>
      </c>
    </row>
    <row r="76" spans="2:4" ht="15" customHeight="1">
      <c r="B76" s="62" t="s">
        <v>232</v>
      </c>
      <c r="C76" s="205">
        <v>15079</v>
      </c>
      <c r="D76" s="206">
        <f t="shared" si="5"/>
        <v>0.11236298333072527</v>
      </c>
    </row>
    <row r="77" spans="2:4" ht="15" customHeight="1">
      <c r="B77" s="62" t="s">
        <v>233</v>
      </c>
      <c r="C77" s="205">
        <v>27776</v>
      </c>
      <c r="D77" s="206">
        <f t="shared" si="5"/>
        <v>0.20697620697620697</v>
      </c>
    </row>
    <row r="78" spans="2:4" ht="15" customHeight="1">
      <c r="B78" s="62" t="s">
        <v>234</v>
      </c>
      <c r="C78" s="207" t="s">
        <v>86</v>
      </c>
      <c r="D78" s="208" t="str">
        <f t="shared" si="5"/>
        <v>-</v>
      </c>
    </row>
    <row r="79" spans="2:4" ht="15" customHeight="1">
      <c r="B79" s="62" t="s">
        <v>235</v>
      </c>
      <c r="C79" s="205">
        <v>218</v>
      </c>
      <c r="D79" s="206">
        <f t="shared" si="5"/>
        <v>1.6244532373564631E-3</v>
      </c>
    </row>
    <row r="80" spans="2:4" ht="15" customHeight="1">
      <c r="B80" s="62" t="s">
        <v>230</v>
      </c>
      <c r="C80" s="209">
        <v>86</v>
      </c>
      <c r="D80" s="206">
        <f t="shared" si="5"/>
        <v>6.4083935051676983E-4</v>
      </c>
    </row>
    <row r="81" spans="2:4" ht="15" customHeight="1">
      <c r="B81" s="202" t="s">
        <v>179</v>
      </c>
      <c r="C81" s="210">
        <v>511</v>
      </c>
      <c r="D81" s="204">
        <f t="shared" si="5"/>
        <v>3.8077780013263886E-3</v>
      </c>
    </row>
    <row r="82" spans="2:4" ht="15" customHeight="1">
      <c r="B82" s="62" t="s">
        <v>236</v>
      </c>
      <c r="C82" s="205">
        <v>173</v>
      </c>
      <c r="D82" s="206">
        <f t="shared" si="5"/>
        <v>1.2891303213883858E-3</v>
      </c>
    </row>
    <row r="83" spans="2:4" ht="15" customHeight="1">
      <c r="B83" s="62" t="s">
        <v>237</v>
      </c>
      <c r="C83" s="205">
        <v>338</v>
      </c>
      <c r="D83" s="206">
        <f t="shared" si="5"/>
        <v>2.5186476799380023E-3</v>
      </c>
    </row>
    <row r="84" spans="2:4" ht="15" customHeight="1">
      <c r="B84" s="62" t="s">
        <v>230</v>
      </c>
      <c r="C84" s="205" t="s">
        <v>86</v>
      </c>
      <c r="D84" s="206" t="str">
        <f t="shared" si="5"/>
        <v>-</v>
      </c>
    </row>
    <row r="85" spans="2:4" ht="15" customHeight="1">
      <c r="B85" s="202" t="s">
        <v>180</v>
      </c>
      <c r="C85" s="203">
        <v>798</v>
      </c>
      <c r="D85" s="204">
        <f t="shared" si="5"/>
        <v>5.9463930431672366E-3</v>
      </c>
    </row>
    <row r="86" spans="2:4" ht="15" customHeight="1">
      <c r="B86" s="62" t="s">
        <v>238</v>
      </c>
      <c r="C86" s="209">
        <v>62</v>
      </c>
      <c r="D86" s="206">
        <f t="shared" si="5"/>
        <v>4.6200046200046198E-4</v>
      </c>
    </row>
    <row r="87" spans="2:4" ht="15" customHeight="1">
      <c r="B87" s="62" t="s">
        <v>239</v>
      </c>
      <c r="C87" s="209">
        <v>39</v>
      </c>
      <c r="D87" s="206">
        <f t="shared" si="5"/>
        <v>2.906131938390003E-4</v>
      </c>
    </row>
    <row r="88" spans="2:4" ht="15" customHeight="1">
      <c r="B88" s="62" t="s">
        <v>240</v>
      </c>
      <c r="C88" s="209">
        <v>288</v>
      </c>
      <c r="D88" s="206">
        <f t="shared" si="5"/>
        <v>2.1460666621956944E-3</v>
      </c>
    </row>
    <row r="89" spans="2:4" ht="15" customHeight="1">
      <c r="B89" s="62" t="s">
        <v>241</v>
      </c>
      <c r="C89" s="209">
        <v>391</v>
      </c>
      <c r="D89" s="206">
        <f t="shared" si="5"/>
        <v>2.913583558744849E-3</v>
      </c>
    </row>
    <row r="90" spans="2:4" ht="15" customHeight="1">
      <c r="B90" s="62" t="s">
        <v>230</v>
      </c>
      <c r="C90" s="209" t="s">
        <v>86</v>
      </c>
      <c r="D90" s="206" t="str">
        <f t="shared" si="5"/>
        <v>-</v>
      </c>
    </row>
    <row r="91" spans="2:4" ht="40.5" customHeight="1">
      <c r="B91" s="63" t="s">
        <v>242</v>
      </c>
      <c r="C91" s="63"/>
      <c r="D91" s="63"/>
    </row>
  </sheetData>
  <mergeCells count="10">
    <mergeCell ref="B61:D61"/>
    <mergeCell ref="F61:H61"/>
    <mergeCell ref="B64:D64"/>
    <mergeCell ref="B91:D91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96" fitToHeight="3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3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12" t="s">
        <v>246</v>
      </c>
      <c r="B1" s="213" t="s">
        <v>96</v>
      </c>
      <c r="D1" s="214" t="s">
        <v>177</v>
      </c>
      <c r="F1" s="214" t="s">
        <v>177</v>
      </c>
    </row>
    <row r="2" spans="1:6">
      <c r="A2" s="215"/>
      <c r="B2" s="216" t="s">
        <v>67</v>
      </c>
      <c r="D2" s="214" t="s">
        <v>212</v>
      </c>
      <c r="F2" s="214" t="s">
        <v>247</v>
      </c>
    </row>
    <row r="3" spans="1:6">
      <c r="A3" s="217"/>
      <c r="B3" s="218" t="s">
        <v>73</v>
      </c>
      <c r="D3" s="214" t="s">
        <v>248</v>
      </c>
      <c r="F3" s="214" t="s">
        <v>249</v>
      </c>
    </row>
    <row r="4" spans="1:6">
      <c r="A4" s="212" t="s">
        <v>250</v>
      </c>
      <c r="B4" s="213" t="s">
        <v>96</v>
      </c>
      <c r="D4" s="214" t="s">
        <v>179</v>
      </c>
      <c r="F4" s="214" t="s">
        <v>251</v>
      </c>
    </row>
    <row r="5" spans="1:6">
      <c r="A5" s="215"/>
      <c r="B5" s="216" t="s">
        <v>67</v>
      </c>
      <c r="D5" s="214" t="s">
        <v>180</v>
      </c>
      <c r="F5" s="214"/>
    </row>
    <row r="6" spans="1:6">
      <c r="A6" s="217"/>
      <c r="B6" s="218" t="s">
        <v>73</v>
      </c>
    </row>
    <row r="7" spans="1:6">
      <c r="A7" s="212" t="s">
        <v>56</v>
      </c>
      <c r="B7" s="213" t="s">
        <v>96</v>
      </c>
    </row>
    <row r="8" spans="1:6">
      <c r="A8" s="215"/>
      <c r="B8" s="216" t="s">
        <v>67</v>
      </c>
      <c r="D8" s="219" t="s">
        <v>252</v>
      </c>
    </row>
    <row r="9" spans="1:6">
      <c r="A9" s="217"/>
      <c r="B9" s="218" t="s">
        <v>73</v>
      </c>
      <c r="D9" s="219" t="s">
        <v>253</v>
      </c>
    </row>
    <row r="10" spans="1:6">
      <c r="A10" s="212" t="s">
        <v>151</v>
      </c>
      <c r="B10" s="213" t="s">
        <v>96</v>
      </c>
      <c r="D10" s="219" t="s">
        <v>254</v>
      </c>
    </row>
    <row r="11" spans="1:6">
      <c r="A11" s="215"/>
      <c r="B11" s="216" t="s">
        <v>67</v>
      </c>
      <c r="D11" s="219" t="s">
        <v>26</v>
      </c>
    </row>
    <row r="12" spans="1:6">
      <c r="A12" s="217"/>
      <c r="B12" s="218" t="s">
        <v>73</v>
      </c>
      <c r="D12" s="219" t="s">
        <v>255</v>
      </c>
      <c r="F12" s="2">
        <v>2001</v>
      </c>
    </row>
    <row r="13" spans="1:6">
      <c r="A13" s="212" t="s">
        <v>152</v>
      </c>
      <c r="B13" s="213" t="s">
        <v>96</v>
      </c>
      <c r="D13" s="219" t="s">
        <v>256</v>
      </c>
      <c r="F13" s="2">
        <v>2002</v>
      </c>
    </row>
    <row r="14" spans="1:6">
      <c r="A14" s="215"/>
      <c r="B14" s="216" t="s">
        <v>67</v>
      </c>
      <c r="F14" s="2">
        <v>2003</v>
      </c>
    </row>
    <row r="15" spans="1:6">
      <c r="A15" s="215"/>
      <c r="B15" s="218" t="s">
        <v>73</v>
      </c>
      <c r="F15" s="2">
        <v>2004</v>
      </c>
    </row>
    <row r="18" spans="1:21">
      <c r="A18" s="220" t="s">
        <v>257</v>
      </c>
      <c r="B18" s="221" t="s">
        <v>55</v>
      </c>
    </row>
    <row r="19" spans="1:21">
      <c r="A19" s="222"/>
      <c r="B19" s="223" t="s">
        <v>258</v>
      </c>
    </row>
    <row r="20" spans="1:21">
      <c r="A20" s="220" t="s">
        <v>259</v>
      </c>
      <c r="B20" s="221" t="s">
        <v>55</v>
      </c>
    </row>
    <row r="21" spans="1:21">
      <c r="A21" s="222"/>
      <c r="B21" s="223" t="s">
        <v>258</v>
      </c>
    </row>
    <row r="22" spans="1:21">
      <c r="A22" s="220" t="s">
        <v>260</v>
      </c>
      <c r="B22" s="221" t="s">
        <v>55</v>
      </c>
    </row>
    <row r="23" spans="1:21">
      <c r="A23" s="222"/>
      <c r="B23" s="223" t="s">
        <v>258</v>
      </c>
    </row>
    <row r="25" spans="1:21">
      <c r="A25" s="212" t="s">
        <v>246</v>
      </c>
      <c r="B25" s="213" t="s">
        <v>96</v>
      </c>
      <c r="D25" s="212" t="s">
        <v>246</v>
      </c>
      <c r="E25" s="213" t="s">
        <v>96</v>
      </c>
    </row>
    <row r="26" spans="1:21">
      <c r="A26" s="215"/>
      <c r="B26" s="216" t="s">
        <v>67</v>
      </c>
      <c r="D26" s="215"/>
      <c r="E26" s="216" t="s">
        <v>67</v>
      </c>
    </row>
    <row r="27" spans="1:21">
      <c r="A27" s="217"/>
      <c r="B27" s="218" t="s">
        <v>73</v>
      </c>
      <c r="D27" s="217"/>
      <c r="E27" s="218" t="s">
        <v>73</v>
      </c>
    </row>
    <row r="28" spans="1:21">
      <c r="A28" s="212" t="s">
        <v>149</v>
      </c>
      <c r="B28" s="213" t="s">
        <v>96</v>
      </c>
      <c r="D28" s="212" t="s">
        <v>55</v>
      </c>
      <c r="E28" s="213" t="s">
        <v>96</v>
      </c>
    </row>
    <row r="29" spans="1:21">
      <c r="A29" s="215"/>
      <c r="B29" s="216" t="s">
        <v>67</v>
      </c>
      <c r="D29" s="215"/>
      <c r="E29" s="216" t="s">
        <v>67</v>
      </c>
    </row>
    <row r="30" spans="1:21">
      <c r="A30" s="217"/>
      <c r="B30" s="218" t="s">
        <v>73</v>
      </c>
      <c r="D30" s="217"/>
      <c r="E30" s="218" t="s">
        <v>73</v>
      </c>
    </row>
    <row r="31" spans="1:21">
      <c r="A31" s="212" t="s">
        <v>150</v>
      </c>
      <c r="B31" s="213" t="s">
        <v>96</v>
      </c>
      <c r="D31" s="212" t="s">
        <v>56</v>
      </c>
      <c r="E31" s="213" t="s">
        <v>96</v>
      </c>
      <c r="G31" s="224" t="s">
        <v>246</v>
      </c>
      <c r="H31" s="224"/>
      <c r="I31" s="224"/>
      <c r="J31" s="224" t="s">
        <v>149</v>
      </c>
      <c r="K31" s="224"/>
      <c r="L31" s="224"/>
      <c r="M31" s="224" t="s">
        <v>150</v>
      </c>
      <c r="N31" s="224"/>
      <c r="O31" s="224"/>
      <c r="P31" s="224" t="s">
        <v>151</v>
      </c>
      <c r="Q31" s="224"/>
      <c r="R31" s="224"/>
      <c r="S31" s="224" t="s">
        <v>152</v>
      </c>
      <c r="T31" s="224"/>
      <c r="U31" s="224"/>
    </row>
    <row r="32" spans="1:21">
      <c r="A32" s="215"/>
      <c r="B32" s="216" t="s">
        <v>67</v>
      </c>
      <c r="D32" s="215"/>
      <c r="E32" s="216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17"/>
      <c r="B33" s="218" t="s">
        <v>73</v>
      </c>
      <c r="D33" s="215"/>
      <c r="E33" s="218" t="s">
        <v>73</v>
      </c>
    </row>
    <row r="34" spans="1:5">
      <c r="A34" s="212" t="s">
        <v>151</v>
      </c>
      <c r="B34" s="213" t="s">
        <v>96</v>
      </c>
      <c r="D34" s="212" t="s">
        <v>57</v>
      </c>
      <c r="E34" s="213" t="s">
        <v>96</v>
      </c>
    </row>
    <row r="35" spans="1:5">
      <c r="A35" s="215"/>
      <c r="B35" s="216" t="s">
        <v>67</v>
      </c>
      <c r="D35" s="215"/>
      <c r="E35" s="216" t="s">
        <v>67</v>
      </c>
    </row>
    <row r="36" spans="1:5">
      <c r="A36" s="217"/>
      <c r="B36" s="218" t="s">
        <v>73</v>
      </c>
      <c r="D36" s="215"/>
      <c r="E36" s="218" t="s">
        <v>73</v>
      </c>
    </row>
    <row r="37" spans="1:5">
      <c r="A37" s="212" t="s">
        <v>57</v>
      </c>
      <c r="B37" s="213" t="s">
        <v>96</v>
      </c>
      <c r="D37" s="212" t="s">
        <v>58</v>
      </c>
      <c r="E37" s="213" t="s">
        <v>96</v>
      </c>
    </row>
    <row r="38" spans="1:5">
      <c r="A38" s="215"/>
      <c r="B38" s="216" t="s">
        <v>67</v>
      </c>
      <c r="D38" s="215"/>
      <c r="E38" s="216" t="s">
        <v>67</v>
      </c>
    </row>
    <row r="39" spans="1:5">
      <c r="A39" s="215"/>
      <c r="B39" s="218" t="s">
        <v>73</v>
      </c>
      <c r="D39" s="217"/>
      <c r="E39" s="218" t="s">
        <v>73</v>
      </c>
    </row>
    <row r="40" spans="1:5">
      <c r="A40" s="212" t="s">
        <v>152</v>
      </c>
      <c r="B40" s="213" t="s">
        <v>96</v>
      </c>
    </row>
    <row r="41" spans="1:5">
      <c r="A41" s="215"/>
      <c r="B41" s="216" t="s">
        <v>67</v>
      </c>
    </row>
    <row r="42" spans="1:5">
      <c r="A42" s="215"/>
      <c r="B42" s="218" t="s">
        <v>73</v>
      </c>
    </row>
    <row r="43" spans="1:5">
      <c r="A43" s="212" t="s">
        <v>55</v>
      </c>
      <c r="B43" s="213" t="s">
        <v>96</v>
      </c>
    </row>
    <row r="44" spans="1:5">
      <c r="A44" s="215"/>
      <c r="B44" s="216" t="s">
        <v>67</v>
      </c>
    </row>
    <row r="45" spans="1:5">
      <c r="A45" s="215"/>
      <c r="B45" s="218" t="s">
        <v>73</v>
      </c>
    </row>
    <row r="46" spans="1:5">
      <c r="A46" s="212" t="s">
        <v>56</v>
      </c>
      <c r="B46" s="213" t="s">
        <v>96</v>
      </c>
    </row>
    <row r="47" spans="1:5">
      <c r="A47" s="215"/>
      <c r="B47" s="216" t="s">
        <v>67</v>
      </c>
    </row>
    <row r="48" spans="1:5">
      <c r="A48" s="215"/>
      <c r="B48" s="218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0"/>
  <sheetViews>
    <sheetView zoomScaleNormal="100" workbookViewId="0">
      <selection activeCell="D12" sqref="D12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37" t="s">
        <v>272</v>
      </c>
    </row>
    <row r="3" spans="1:9">
      <c r="A3" s="137" t="s">
        <v>273</v>
      </c>
    </row>
    <row r="4" spans="1:9">
      <c r="A4" s="44" t="s">
        <v>261</v>
      </c>
      <c r="B4" s="44" t="s">
        <v>262</v>
      </c>
    </row>
    <row r="5" spans="1:9">
      <c r="A5" s="44" t="s">
        <v>263</v>
      </c>
      <c r="B5" s="44" t="s">
        <v>264</v>
      </c>
    </row>
    <row r="6" spans="1:9">
      <c r="A6" s="2" t="s">
        <v>265</v>
      </c>
    </row>
    <row r="7" spans="1:9">
      <c r="A7" s="225" t="s">
        <v>266</v>
      </c>
    </row>
    <row r="8" spans="1:9" ht="54.75" customHeight="1">
      <c r="A8" s="226" t="s">
        <v>267</v>
      </c>
      <c r="B8" s="227"/>
      <c r="C8" s="227"/>
      <c r="D8" s="227"/>
      <c r="E8" s="227"/>
      <c r="F8" s="227"/>
      <c r="G8" s="228"/>
      <c r="I8" s="229" t="s">
        <v>268</v>
      </c>
    </row>
    <row r="9" spans="1:9" ht="14.25">
      <c r="I9" s="230" t="s">
        <v>269</v>
      </c>
    </row>
    <row r="10" spans="1:9" ht="25.5">
      <c r="A10" s="231" t="s">
        <v>270</v>
      </c>
      <c r="B10" s="232" t="s">
        <v>271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/>
  </sheetPr>
  <dimension ref="B1:P4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30" customHeight="1">
      <c r="B6" s="67" t="s">
        <v>63</v>
      </c>
      <c r="C6" s="47" t="str">
        <f>actualizaciones!$A$3</f>
        <v>acumulado agosto 2010</v>
      </c>
      <c r="D6" s="68" t="s">
        <v>49</v>
      </c>
      <c r="E6" s="47" t="str">
        <f>actualizaciones!$A$2</f>
        <v xml:space="preserve">acumulado agosto 2011 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acumulado agosto 2010</v>
      </c>
      <c r="K6" s="68" t="s">
        <v>49</v>
      </c>
      <c r="L6" s="47" t="str">
        <f>actualizaciones!$A$2</f>
        <v xml:space="preserve">acumulado agosto 2011 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1143927</v>
      </c>
      <c r="D8" s="54">
        <f>C8/$C$8</f>
        <v>1</v>
      </c>
      <c r="E8" s="71">
        <v>1230349</v>
      </c>
      <c r="F8" s="54">
        <f>E8/$E$8</f>
        <v>1</v>
      </c>
      <c r="G8" s="54">
        <f>(E8-C8)/C8</f>
        <v>7.5548527135035709E-2</v>
      </c>
      <c r="H8" s="66"/>
      <c r="I8" s="70" t="s">
        <v>65</v>
      </c>
      <c r="J8" s="71">
        <v>956809</v>
      </c>
      <c r="K8" s="54">
        <f>J8/$C$8</f>
        <v>0.83642487676224098</v>
      </c>
      <c r="L8" s="71">
        <v>1015760</v>
      </c>
      <c r="M8" s="54">
        <f>L8/$E$8</f>
        <v>0.82558688632249877</v>
      </c>
      <c r="N8" s="54">
        <f>(L8-J8)/J8</f>
        <v>6.1612087678941149E-2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752704</v>
      </c>
      <c r="D10" s="74">
        <f>C10/$C$8</f>
        <v>0.65800002972217631</v>
      </c>
      <c r="E10" s="73">
        <v>824351</v>
      </c>
      <c r="F10" s="74">
        <f>E10/$E$8</f>
        <v>0.67001395538989339</v>
      </c>
      <c r="G10" s="74">
        <f>(E10-C10)/C10</f>
        <v>9.5186155513986903E-2</v>
      </c>
      <c r="H10" s="66"/>
      <c r="I10" s="72" t="s">
        <v>67</v>
      </c>
      <c r="J10" s="73">
        <v>437008</v>
      </c>
      <c r="K10" s="74">
        <f>J10/$C$8</f>
        <v>0.38202437742967865</v>
      </c>
      <c r="L10" s="73">
        <v>473795</v>
      </c>
      <c r="M10" s="74">
        <f>L10/$E$8</f>
        <v>0.38508992164012001</v>
      </c>
      <c r="N10" s="74">
        <f>(L10-J10)/J10</f>
        <v>8.4179236993373124E-2</v>
      </c>
    </row>
    <row r="11" spans="2:14" ht="15" customHeight="1">
      <c r="B11" s="75" t="s">
        <v>68</v>
      </c>
      <c r="C11" s="76">
        <v>108595</v>
      </c>
      <c r="D11" s="60">
        <f>C11/$C$8</f>
        <v>9.4931757008969983E-2</v>
      </c>
      <c r="E11" s="76">
        <v>118320</v>
      </c>
      <c r="F11" s="60">
        <f>E11/$E$8</f>
        <v>9.6167835305267041E-2</v>
      </c>
      <c r="G11" s="61">
        <f>(E11-C11)/C11</f>
        <v>8.9552926009484779E-2</v>
      </c>
      <c r="H11" s="66"/>
      <c r="I11" s="75" t="s">
        <v>68</v>
      </c>
      <c r="J11" s="76">
        <v>51385</v>
      </c>
      <c r="K11" s="60">
        <f>J11/$C$8</f>
        <v>4.4919824429356069E-2</v>
      </c>
      <c r="L11" s="76">
        <v>59533</v>
      </c>
      <c r="M11" s="60">
        <f>L11/$E$8</f>
        <v>4.838708366487883E-2</v>
      </c>
      <c r="N11" s="61">
        <f>(L11-J11)/J11</f>
        <v>0.15856767539165126</v>
      </c>
    </row>
    <row r="12" spans="2:14" ht="15" customHeight="1">
      <c r="B12" s="75" t="s">
        <v>69</v>
      </c>
      <c r="C12" s="76">
        <v>515799</v>
      </c>
      <c r="D12" s="60">
        <f>C12/$C$8</f>
        <v>0.4509020243424624</v>
      </c>
      <c r="E12" s="76">
        <v>568075</v>
      </c>
      <c r="F12" s="60">
        <f>E12/$E$8</f>
        <v>0.46171858553955014</v>
      </c>
      <c r="G12" s="61">
        <f>(E12-C12)/C12</f>
        <v>0.10134955670716694</v>
      </c>
      <c r="H12" s="66"/>
      <c r="I12" s="75" t="s">
        <v>69</v>
      </c>
      <c r="J12" s="76">
        <v>252986</v>
      </c>
      <c r="K12" s="60">
        <f>J12/$C$8</f>
        <v>0.22115572060105235</v>
      </c>
      <c r="L12" s="76">
        <v>264580</v>
      </c>
      <c r="M12" s="60">
        <f>L12/$E$8</f>
        <v>0.21504467431598676</v>
      </c>
      <c r="N12" s="61">
        <f>(L12-J12)/J12</f>
        <v>4.5828622927750945E-2</v>
      </c>
    </row>
    <row r="13" spans="2:14" ht="15" customHeight="1">
      <c r="B13" s="75" t="s">
        <v>70</v>
      </c>
      <c r="C13" s="76">
        <v>116801</v>
      </c>
      <c r="D13" s="60">
        <f>C13/$C$8</f>
        <v>0.10210529168382249</v>
      </c>
      <c r="E13" s="76">
        <v>127371</v>
      </c>
      <c r="F13" s="60">
        <f>E13/$E$8</f>
        <v>0.10352428457291386</v>
      </c>
      <c r="G13" s="61">
        <f>(E13-C13)/C13</f>
        <v>9.0495800549652824E-2</v>
      </c>
      <c r="H13" s="66"/>
      <c r="I13" s="75" t="s">
        <v>70</v>
      </c>
      <c r="J13" s="76">
        <v>123391</v>
      </c>
      <c r="K13" s="60">
        <f>J13/$C$8</f>
        <v>0.10786614880145325</v>
      </c>
      <c r="L13" s="76">
        <v>136687</v>
      </c>
      <c r="M13" s="60">
        <f>L13/$E$8</f>
        <v>0.11109611988143202</v>
      </c>
      <c r="N13" s="61">
        <f>(L13-J13)/J13</f>
        <v>0.10775502265157103</v>
      </c>
    </row>
    <row r="14" spans="2:14" ht="15" customHeight="1">
      <c r="B14" s="75" t="s">
        <v>71</v>
      </c>
      <c r="C14" s="76">
        <v>11509</v>
      </c>
      <c r="D14" s="60">
        <f>C14/$C$8</f>
        <v>1.0060956686921455E-2</v>
      </c>
      <c r="E14" s="76">
        <v>10585</v>
      </c>
      <c r="F14" s="60">
        <f>E14/$E$8</f>
        <v>8.60324997216237E-3</v>
      </c>
      <c r="G14" s="61">
        <f>(E14-C14)/C14</f>
        <v>-8.0284994352246064E-2</v>
      </c>
      <c r="H14" s="66"/>
      <c r="I14" s="75" t="s">
        <v>71</v>
      </c>
      <c r="J14" s="76">
        <v>9246</v>
      </c>
      <c r="K14" s="60">
        <f>J14/$C$8</f>
        <v>8.0826835978169941E-3</v>
      </c>
      <c r="L14" s="76">
        <v>12995</v>
      </c>
      <c r="M14" s="60">
        <f>L14/$E$8</f>
        <v>1.056204377782239E-2</v>
      </c>
      <c r="N14" s="61">
        <f>(L14-J14)/J14</f>
        <v>0.40547263681592038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391223</v>
      </c>
      <c r="D16" s="74">
        <f>C16/$C$8</f>
        <v>0.34199997027782369</v>
      </c>
      <c r="E16" s="73">
        <v>405998</v>
      </c>
      <c r="F16" s="74">
        <f>E16/$E$8</f>
        <v>0.32998604461010655</v>
      </c>
      <c r="G16" s="74">
        <f>(E16-C16)/C16</f>
        <v>3.7766184503467332E-2</v>
      </c>
      <c r="H16" s="66"/>
      <c r="I16" s="72" t="s">
        <v>73</v>
      </c>
      <c r="J16" s="73">
        <v>519801</v>
      </c>
      <c r="K16" s="74">
        <f>J16/$C$8</f>
        <v>0.45440049933256232</v>
      </c>
      <c r="L16" s="73">
        <v>541965</v>
      </c>
      <c r="M16" s="74">
        <f>L16/$E$8</f>
        <v>0.44049696468237876</v>
      </c>
      <c r="N16" s="74">
        <f>(L16-J16)/J16</f>
        <v>4.2639394691429987E-2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30" customHeight="1">
      <c r="B20" s="67" t="s">
        <v>63</v>
      </c>
      <c r="C20" s="47" t="str">
        <f>actualizaciones!$A$3</f>
        <v>acumulado agosto 2010</v>
      </c>
      <c r="D20" s="68" t="s">
        <v>49</v>
      </c>
      <c r="E20" s="47" t="str">
        <f>actualizaciones!$A$2</f>
        <v xml:space="preserve">acumulado agosto 2011 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acumulado agosto 2010</v>
      </c>
      <c r="K20" s="68" t="s">
        <v>49</v>
      </c>
      <c r="L20" s="47" t="str">
        <f>actualizaciones!$A$2</f>
        <v xml:space="preserve">acumulado agosto 2011 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487133</v>
      </c>
      <c r="D22" s="54">
        <f>C22/$C$8</f>
        <v>0.42584273297159697</v>
      </c>
      <c r="E22" s="71">
        <v>493926</v>
      </c>
      <c r="F22" s="54">
        <f>E22/$E$8</f>
        <v>0.40145194574872656</v>
      </c>
      <c r="G22" s="54">
        <f>(E22-C22)/C22</f>
        <v>1.3944856948718318E-2</v>
      </c>
      <c r="H22" s="66"/>
      <c r="I22" s="70" t="s">
        <v>65</v>
      </c>
      <c r="J22" s="71">
        <v>102605</v>
      </c>
      <c r="K22" s="54">
        <f>J22/$C$8</f>
        <v>8.9695408885357195E-2</v>
      </c>
      <c r="L22" s="71">
        <v>101657</v>
      </c>
      <c r="M22" s="54">
        <f>L22/$E$8</f>
        <v>8.2624523610780362E-2</v>
      </c>
      <c r="N22" s="54">
        <f>(L22-J22)/J22</f>
        <v>-9.2393158228156521E-3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335645</v>
      </c>
      <c r="D24" s="74">
        <f>C24/$C$8</f>
        <v>0.29341470216193866</v>
      </c>
      <c r="E24" s="73">
        <v>362994</v>
      </c>
      <c r="F24" s="74">
        <f>E24/$E$8</f>
        <v>0.29503336045300965</v>
      </c>
      <c r="G24" s="74">
        <f>(E24-C24)/C24</f>
        <v>8.1481922864931694E-2</v>
      </c>
      <c r="H24" s="66"/>
      <c r="I24" s="72" t="s">
        <v>67</v>
      </c>
      <c r="J24" s="73">
        <v>102605</v>
      </c>
      <c r="K24" s="74">
        <f>J24/$C$8</f>
        <v>8.9695408885357195E-2</v>
      </c>
      <c r="L24" s="73">
        <v>101657</v>
      </c>
      <c r="M24" s="74">
        <f>L24/$E$8</f>
        <v>8.2624523610780362E-2</v>
      </c>
      <c r="N24" s="74">
        <f>(L24-J24)/J24</f>
        <v>-9.2393158228156521E-3</v>
      </c>
    </row>
    <row r="25" spans="2:16" ht="15" customHeight="1">
      <c r="B25" s="75" t="s">
        <v>77</v>
      </c>
      <c r="C25" s="76">
        <v>279815</v>
      </c>
      <c r="D25" s="60">
        <f>C25/$C$8</f>
        <v>0.24460914026856609</v>
      </c>
      <c r="E25" s="76">
        <v>304186</v>
      </c>
      <c r="F25" s="60">
        <f>E25/$E$8</f>
        <v>0.2472355404848543</v>
      </c>
      <c r="G25" s="61">
        <f>(E25-C25)/C25</f>
        <v>8.7096831835319771E-2</v>
      </c>
      <c r="H25" s="66"/>
      <c r="I25" s="75" t="s">
        <v>77</v>
      </c>
      <c r="J25" s="76">
        <v>34131</v>
      </c>
      <c r="K25" s="60">
        <f>J25/$C$8</f>
        <v>2.9836694124712505E-2</v>
      </c>
      <c r="L25" s="76">
        <v>30513</v>
      </c>
      <c r="M25" s="60">
        <f>L25/$E$8</f>
        <v>2.4800280245686385E-2</v>
      </c>
      <c r="N25" s="61">
        <f>(L25-J25)/J25</f>
        <v>-0.10600334007207524</v>
      </c>
    </row>
    <row r="26" spans="2:16" ht="15" customHeight="1">
      <c r="B26" s="75" t="s">
        <v>70</v>
      </c>
      <c r="C26" s="76">
        <v>49292</v>
      </c>
      <c r="D26" s="60">
        <f>C26/$C$8</f>
        <v>4.3090162221890035E-2</v>
      </c>
      <c r="E26" s="76">
        <v>49568</v>
      </c>
      <c r="F26" s="60">
        <f>E26/$E$8</f>
        <v>4.0287755750604094E-2</v>
      </c>
      <c r="G26" s="61">
        <f>(E26-C26)/C26</f>
        <v>5.5992858881765807E-3</v>
      </c>
      <c r="H26" s="66"/>
      <c r="I26" s="75" t="s">
        <v>70</v>
      </c>
      <c r="J26" s="76">
        <v>30355</v>
      </c>
      <c r="K26" s="60">
        <f>J26/$C$8</f>
        <v>2.6535784189026048E-2</v>
      </c>
      <c r="L26" s="76">
        <v>30878</v>
      </c>
      <c r="M26" s="60">
        <f>L26/$E$8</f>
        <v>2.5096944037829916E-2</v>
      </c>
      <c r="N26" s="61">
        <f>(L26-J26)/J26</f>
        <v>1.7229451490693461E-2</v>
      </c>
    </row>
    <row r="27" spans="2:16" ht="15" customHeight="1">
      <c r="B27" s="75" t="s">
        <v>71</v>
      </c>
      <c r="C27" s="76">
        <v>6538</v>
      </c>
      <c r="D27" s="60">
        <f>C27/$C$8</f>
        <v>5.7153996714825331E-3</v>
      </c>
      <c r="E27" s="76">
        <v>9240</v>
      </c>
      <c r="F27" s="60">
        <f>E27/$E$8</f>
        <v>7.5100642175512803E-3</v>
      </c>
      <c r="G27" s="61">
        <f>(E27-C27)/C27</f>
        <v>0.41327623126338331</v>
      </c>
      <c r="H27" s="66"/>
      <c r="I27" s="75" t="s">
        <v>78</v>
      </c>
      <c r="J27" s="76">
        <v>32766</v>
      </c>
      <c r="K27" s="60">
        <f>J27/$C$8</f>
        <v>2.8643436163321611E-2</v>
      </c>
      <c r="L27" s="76">
        <v>34390</v>
      </c>
      <c r="M27" s="60">
        <f>L27/$E$8</f>
        <v>2.7951418662509581E-2</v>
      </c>
      <c r="N27" s="61">
        <f>(L27-J27)/J27</f>
        <v>4.9563571995361044E-2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5353</v>
      </c>
      <c r="K28" s="60">
        <f>J28/$C$8</f>
        <v>4.6794944082970327E-3</v>
      </c>
      <c r="L28" s="76">
        <v>5876</v>
      </c>
      <c r="M28" s="60">
        <f>L28/$E$8</f>
        <v>4.7758806647544725E-3</v>
      </c>
      <c r="N28" s="61">
        <f>(L28-J28)/J28</f>
        <v>9.7702223052493931E-2</v>
      </c>
    </row>
    <row r="29" spans="2:16" ht="15" customHeight="1">
      <c r="B29" s="72" t="s">
        <v>73</v>
      </c>
      <c r="C29" s="73">
        <v>151488</v>
      </c>
      <c r="D29" s="74">
        <f>C29/$C$8</f>
        <v>0.13242803080965831</v>
      </c>
      <c r="E29" s="73">
        <v>130932</v>
      </c>
      <c r="F29" s="74">
        <f>E29/$E$8</f>
        <v>0.10641858529571691</v>
      </c>
      <c r="G29" s="74">
        <f>(E29-C29)/C29</f>
        <v>-0.13569391634980987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30" customHeight="1">
      <c r="B36" s="67" t="s">
        <v>63</v>
      </c>
      <c r="C36" s="47" t="str">
        <f>actualizaciones!$A$3</f>
        <v>acumulado agosto 2010</v>
      </c>
      <c r="D36" s="68" t="s">
        <v>49</v>
      </c>
      <c r="E36" s="47" t="str">
        <f>actualizaciones!$A$2</f>
        <v xml:space="preserve">acumulado agosto 2011 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3231391</v>
      </c>
      <c r="D38" s="54">
        <f>C38/$C$38</f>
        <v>1</v>
      </c>
      <c r="E38" s="71">
        <v>3451454</v>
      </c>
      <c r="F38" s="54">
        <f>E38/$E$38</f>
        <v>1</v>
      </c>
      <c r="G38" s="54">
        <f>E38/C38-1</f>
        <v>6.810163177405637E-2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1961134</v>
      </c>
      <c r="D40" s="74">
        <f t="shared" ref="D40:D45" si="0">C40/$C$38</f>
        <v>0.60690086714978164</v>
      </c>
      <c r="E40" s="73">
        <v>2133365</v>
      </c>
      <c r="F40" s="74">
        <f t="shared" ref="F40:F45" si="1">E40/$E$38</f>
        <v>0.61810616627079484</v>
      </c>
      <c r="G40" s="74">
        <f t="shared" ref="G40:G45" si="2">E40/C40-1</f>
        <v>8.7822147798161776E-2</v>
      </c>
      <c r="H40" s="66"/>
      <c r="I40" s="66"/>
    </row>
    <row r="41" spans="2:14" ht="15" customHeight="1">
      <c r="B41" s="75" t="s">
        <v>68</v>
      </c>
      <c r="C41" s="76">
        <v>251926</v>
      </c>
      <c r="D41" s="60">
        <f t="shared" si="0"/>
        <v>7.7962091248010526E-2</v>
      </c>
      <c r="E41" s="76">
        <v>273547</v>
      </c>
      <c r="F41" s="60">
        <f t="shared" si="1"/>
        <v>7.9255583299096558E-2</v>
      </c>
      <c r="G41" s="61">
        <f t="shared" si="2"/>
        <v>8.5822820987115245E-2</v>
      </c>
      <c r="H41" s="66"/>
      <c r="I41" s="66"/>
    </row>
    <row r="42" spans="2:14" ht="15" customHeight="1">
      <c r="B42" s="75" t="s">
        <v>69</v>
      </c>
      <c r="C42" s="76">
        <v>1222330</v>
      </c>
      <c r="D42" s="60">
        <f t="shared" si="0"/>
        <v>0.37826743962584536</v>
      </c>
      <c r="E42" s="76">
        <v>1338596</v>
      </c>
      <c r="F42" s="60">
        <f t="shared" si="1"/>
        <v>0.38783538763663084</v>
      </c>
      <c r="G42" s="61">
        <f t="shared" si="2"/>
        <v>9.5118339564602028E-2</v>
      </c>
      <c r="H42" s="66"/>
      <c r="I42" s="66"/>
    </row>
    <row r="43" spans="2:14" ht="15" customHeight="1">
      <c r="B43" s="75" t="s">
        <v>70</v>
      </c>
      <c r="C43" s="76">
        <v>398950</v>
      </c>
      <c r="D43" s="60">
        <f t="shared" si="0"/>
        <v>0.12346076349163565</v>
      </c>
      <c r="E43" s="76">
        <v>417743</v>
      </c>
      <c r="F43" s="60">
        <f t="shared" si="1"/>
        <v>0.12103391787924742</v>
      </c>
      <c r="G43" s="61">
        <f t="shared" si="2"/>
        <v>4.7106153653339922E-2</v>
      </c>
      <c r="H43" s="66"/>
      <c r="I43" s="66"/>
    </row>
    <row r="44" spans="2:14" ht="15" customHeight="1">
      <c r="B44" s="75" t="s">
        <v>78</v>
      </c>
      <c r="C44" s="76">
        <v>65688</v>
      </c>
      <c r="D44" s="60">
        <f t="shared" si="0"/>
        <v>2.0328087811100546E-2</v>
      </c>
      <c r="E44" s="76">
        <v>78345</v>
      </c>
      <c r="F44" s="60">
        <f t="shared" si="1"/>
        <v>2.2699129120654658E-2</v>
      </c>
      <c r="G44" s="61">
        <f t="shared" si="2"/>
        <v>0.19268359517720124</v>
      </c>
      <c r="H44" s="66"/>
      <c r="I44" s="66"/>
    </row>
    <row r="45" spans="2:14" ht="15" customHeight="1">
      <c r="B45" s="75" t="s">
        <v>79</v>
      </c>
      <c r="C45" s="76">
        <v>22240</v>
      </c>
      <c r="D45" s="60">
        <f t="shared" si="0"/>
        <v>6.8824849731895649E-3</v>
      </c>
      <c r="E45" s="76">
        <v>25134</v>
      </c>
      <c r="F45" s="60">
        <f t="shared" si="1"/>
        <v>7.2821483351654115E-3</v>
      </c>
      <c r="G45" s="61">
        <f t="shared" si="2"/>
        <v>0.13012589928057561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1270257</v>
      </c>
      <c r="D47" s="74">
        <f>C47/$C$38</f>
        <v>0.39309913285021836</v>
      </c>
      <c r="E47" s="73">
        <v>1318089</v>
      </c>
      <c r="F47" s="74">
        <f>E47/$E$38</f>
        <v>0.38189383372920516</v>
      </c>
      <c r="G47" s="74">
        <f>E47/C47-1</f>
        <v>3.765537210186598E-2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6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33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/>
  </sheetPr>
  <dimension ref="B6:S44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68" fitToHeight="2" orientation="landscape" r:id="rId1"/>
  <headerFooter scaleWithDoc="0" alignWithMargins="0">
    <oddHeader>&amp;L&amp;G&amp;RTurismo en Cifras (acumulado agosto 2011)</oddHeader>
    <oddFooter>&amp;CTurismo de Tenerife&amp;R&amp;P</oddFooter>
  </headerFooter>
  <rowBreaks count="1" manualBreakCount="1">
    <brk id="42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82"/>
  <sheetViews>
    <sheetView showGridLines="0" showRowColHeaders="0" zoomScaleNormal="100" workbookViewId="0">
      <selection activeCell="I20" sqref="I20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37</v>
      </c>
      <c r="C8" s="25">
        <v>3858837</v>
      </c>
      <c r="D8" s="26">
        <f t="shared" ref="D8:D15" si="0">C8/C21-1</f>
        <v>7.0787629618920489E-2</v>
      </c>
      <c r="E8" s="27">
        <v>1461141</v>
      </c>
      <c r="F8" s="28">
        <f t="shared" ref="F8:F15" si="1">E8/E21-1</f>
        <v>5.1947210449053927E-2</v>
      </c>
      <c r="G8" s="25">
        <v>1221327</v>
      </c>
      <c r="H8" s="26">
        <f t="shared" ref="H8:H15" si="2">G8/G21-1</f>
        <v>4.8292667435151593E-2</v>
      </c>
      <c r="I8" s="27">
        <v>496356</v>
      </c>
      <c r="J8" s="28">
        <f t="shared" ref="J8:J15" si="3">I8/I21-1</f>
        <v>0.1115102113937656</v>
      </c>
      <c r="K8" s="25">
        <v>18819</v>
      </c>
      <c r="L8" s="26">
        <f t="shared" ref="L8:L15" si="4">K8/K21-1</f>
        <v>-0.16800035368495514</v>
      </c>
    </row>
    <row r="9" spans="2:18">
      <c r="B9" s="24" t="s">
        <v>38</v>
      </c>
      <c r="C9" s="25">
        <v>3554722</v>
      </c>
      <c r="D9" s="26">
        <f t="shared" si="0"/>
        <v>9.2600105979740999E-2</v>
      </c>
      <c r="E9" s="27">
        <v>1396810</v>
      </c>
      <c r="F9" s="28">
        <f t="shared" si="1"/>
        <v>6.9248828986478994E-2</v>
      </c>
      <c r="G9" s="25">
        <v>1146555</v>
      </c>
      <c r="H9" s="26">
        <f t="shared" si="2"/>
        <v>6.3812711140224465E-2</v>
      </c>
      <c r="I9" s="27">
        <v>413348</v>
      </c>
      <c r="J9" s="28">
        <f t="shared" si="3"/>
        <v>0.11183198304337072</v>
      </c>
      <c r="K9" s="25">
        <v>26636</v>
      </c>
      <c r="L9" s="26">
        <f t="shared" si="4"/>
        <v>0.16141972617075084</v>
      </c>
    </row>
    <row r="10" spans="2:18">
      <c r="B10" s="24" t="s">
        <v>39</v>
      </c>
      <c r="C10" s="25">
        <v>2885529</v>
      </c>
      <c r="D10" s="26">
        <f t="shared" si="0"/>
        <v>8.4266846831139386E-2</v>
      </c>
      <c r="E10" s="27">
        <v>1128843</v>
      </c>
      <c r="F10" s="28">
        <f t="shared" si="1"/>
        <v>0.13264756316467019</v>
      </c>
      <c r="G10" s="25">
        <v>943805</v>
      </c>
      <c r="H10" s="26">
        <f t="shared" si="2"/>
        <v>0.1211775271502189</v>
      </c>
      <c r="I10" s="27">
        <v>374950</v>
      </c>
      <c r="J10" s="28">
        <f t="shared" si="3"/>
        <v>-8.8200962988181475E-2</v>
      </c>
      <c r="K10" s="25">
        <v>25250</v>
      </c>
      <c r="L10" s="26">
        <f t="shared" si="4"/>
        <v>-3.3566808282619487E-2</v>
      </c>
      <c r="N10" s="29"/>
      <c r="O10" s="29"/>
      <c r="P10" s="29"/>
    </row>
    <row r="11" spans="2:18">
      <c r="B11" s="24" t="s">
        <v>40</v>
      </c>
      <c r="C11" s="25">
        <v>2621208</v>
      </c>
      <c r="D11" s="26">
        <f t="shared" si="0"/>
        <v>6.6137585505909424E-2</v>
      </c>
      <c r="E11" s="27">
        <v>1030395</v>
      </c>
      <c r="F11" s="28">
        <f t="shared" si="1"/>
        <v>8.1722744212902265E-2</v>
      </c>
      <c r="G11" s="25">
        <v>818155</v>
      </c>
      <c r="H11" s="26">
        <f t="shared" si="2"/>
        <v>7.9202122116682094E-2</v>
      </c>
      <c r="I11" s="27">
        <v>337728</v>
      </c>
      <c r="J11" s="28">
        <f t="shared" si="3"/>
        <v>-0.10121593246771221</v>
      </c>
      <c r="K11" s="25">
        <v>26636</v>
      </c>
      <c r="L11" s="26">
        <f t="shared" si="4"/>
        <v>5.2140938536893611E-2</v>
      </c>
    </row>
    <row r="12" spans="2:18">
      <c r="B12" s="24" t="s">
        <v>41</v>
      </c>
      <c r="C12" s="25">
        <v>3387557</v>
      </c>
      <c r="D12" s="26">
        <f t="shared" si="0"/>
        <v>0.25249552067072734</v>
      </c>
      <c r="E12" s="27">
        <v>1290783</v>
      </c>
      <c r="F12" s="28">
        <f t="shared" si="1"/>
        <v>0.21625113071008584</v>
      </c>
      <c r="G12" s="25">
        <v>1065250</v>
      </c>
      <c r="H12" s="26">
        <f t="shared" si="2"/>
        <v>0.29587412655468404</v>
      </c>
      <c r="I12" s="27">
        <v>434718</v>
      </c>
      <c r="J12" s="28">
        <f t="shared" si="3"/>
        <v>0.15690026373146759</v>
      </c>
      <c r="K12" s="25">
        <v>26724</v>
      </c>
      <c r="L12" s="26">
        <f t="shared" si="4"/>
        <v>-2.9981851179673336E-2</v>
      </c>
    </row>
    <row r="13" spans="2:18">
      <c r="B13" s="24" t="s">
        <v>42</v>
      </c>
      <c r="C13" s="25">
        <v>3657065</v>
      </c>
      <c r="D13" s="26">
        <f t="shared" si="0"/>
        <v>0.1506685054381256</v>
      </c>
      <c r="E13" s="27">
        <v>1346616</v>
      </c>
      <c r="F13" s="28">
        <f t="shared" si="1"/>
        <v>0.18307587286610039</v>
      </c>
      <c r="G13" s="25">
        <v>1159384</v>
      </c>
      <c r="H13" s="26">
        <f t="shared" si="2"/>
        <v>0.14445458987507953</v>
      </c>
      <c r="I13" s="27">
        <v>553005</v>
      </c>
      <c r="J13" s="28">
        <f t="shared" si="3"/>
        <v>0.13452748280785842</v>
      </c>
      <c r="K13" s="25">
        <v>34319</v>
      </c>
      <c r="L13" s="26">
        <f t="shared" si="4"/>
        <v>0.20565606885649035</v>
      </c>
    </row>
    <row r="14" spans="2:18">
      <c r="B14" s="24" t="s">
        <v>43</v>
      </c>
      <c r="C14" s="25">
        <v>3577582</v>
      </c>
      <c r="D14" s="26">
        <f>C14/C27-1</f>
        <v>0.17311309370786399</v>
      </c>
      <c r="E14" s="27">
        <v>1316062</v>
      </c>
      <c r="F14" s="28">
        <f t="shared" si="1"/>
        <v>0.21722683285284727</v>
      </c>
      <c r="G14" s="25">
        <v>1123275</v>
      </c>
      <c r="H14" s="26">
        <f t="shared" si="2"/>
        <v>0.19382149351636246</v>
      </c>
      <c r="I14" s="27">
        <v>533909</v>
      </c>
      <c r="J14" s="28">
        <f t="shared" si="3"/>
        <v>2.1569505353630447E-2</v>
      </c>
      <c r="K14" s="25">
        <v>31753</v>
      </c>
      <c r="L14" s="26">
        <f t="shared" si="4"/>
        <v>-8.3104732753891075E-2</v>
      </c>
    </row>
    <row r="15" spans="2:18">
      <c r="B15" s="24" t="s">
        <v>44</v>
      </c>
      <c r="C15" s="25">
        <v>3415932</v>
      </c>
      <c r="D15" s="26">
        <f t="shared" si="0"/>
        <v>5.8338344739510717E-2</v>
      </c>
      <c r="E15" s="27">
        <v>1266965</v>
      </c>
      <c r="F15" s="28">
        <f t="shared" si="1"/>
        <v>8.9998322371392492E-2</v>
      </c>
      <c r="G15" s="25">
        <v>1116370</v>
      </c>
      <c r="H15" s="26">
        <f t="shared" si="2"/>
        <v>9.1681620160079857E-2</v>
      </c>
      <c r="I15" s="27">
        <v>520157</v>
      </c>
      <c r="J15" s="28">
        <f t="shared" si="3"/>
        <v>-4.7212839694320885E-2</v>
      </c>
      <c r="K15" s="25">
        <v>28765</v>
      </c>
      <c r="L15" s="26">
        <f t="shared" si="4"/>
        <v>4.1892127770990495E-3</v>
      </c>
    </row>
    <row r="16" spans="2:18" ht="25.5">
      <c r="B16" s="30" t="str">
        <f>actualizaciones!$A$2</f>
        <v xml:space="preserve">acumulado agosto 2011 </v>
      </c>
      <c r="C16" s="31">
        <v>26958432</v>
      </c>
      <c r="D16" s="32">
        <v>0.11688301250148991</v>
      </c>
      <c r="E16" s="33">
        <v>10237615</v>
      </c>
      <c r="F16" s="34">
        <v>0.1265489530227486</v>
      </c>
      <c r="G16" s="31">
        <v>8594121</v>
      </c>
      <c r="H16" s="32">
        <v>0.12468621382347367</v>
      </c>
      <c r="I16" s="33">
        <v>3664171</v>
      </c>
      <c r="J16" s="34">
        <v>3.59328077388259E-2</v>
      </c>
      <c r="K16" s="31">
        <v>218902</v>
      </c>
      <c r="L16" s="32">
        <v>1.2090416899767531E-2</v>
      </c>
      <c r="O16" s="21"/>
      <c r="P16" s="21"/>
      <c r="Q16" s="21"/>
      <c r="R16" s="21"/>
    </row>
    <row r="17" spans="2:18" outlineLevel="1">
      <c r="B17" s="24" t="s">
        <v>33</v>
      </c>
      <c r="C17" s="25">
        <v>3039598</v>
      </c>
      <c r="D17" s="26">
        <f>C17/C30-1</f>
        <v>6.4640757384912817E-3</v>
      </c>
      <c r="E17" s="27">
        <v>1136712</v>
      </c>
      <c r="F17" s="28">
        <f>E17/E30-1</f>
        <v>2.0222028557298932E-2</v>
      </c>
      <c r="G17" s="25">
        <v>972231</v>
      </c>
      <c r="H17" s="26">
        <f>G17/G30-1</f>
        <v>6.1057422090288416E-2</v>
      </c>
      <c r="I17" s="27">
        <v>446812</v>
      </c>
      <c r="J17" s="28">
        <f>I17/I30-1</f>
        <v>-0.11982854058568837</v>
      </c>
      <c r="K17" s="25">
        <v>28572</v>
      </c>
      <c r="L17" s="26">
        <f>K17/K30-1</f>
        <v>-0.20800532209779354</v>
      </c>
    </row>
    <row r="18" spans="2:18" outlineLevel="1">
      <c r="B18" s="24" t="s">
        <v>34</v>
      </c>
      <c r="C18" s="25">
        <v>3220843</v>
      </c>
      <c r="D18" s="26">
        <f t="shared" ref="D18:F68" si="5">C18/C31-1</f>
        <v>7.4448105062862036E-2</v>
      </c>
      <c r="E18" s="27">
        <v>1217507</v>
      </c>
      <c r="F18" s="28">
        <f t="shared" si="5"/>
        <v>6.7316374423827874E-2</v>
      </c>
      <c r="G18" s="25">
        <v>1034902</v>
      </c>
      <c r="H18" s="26">
        <f t="shared" ref="H18:H28" si="6">G18/G31-1</f>
        <v>0.16204480864867787</v>
      </c>
      <c r="I18" s="27">
        <v>445278</v>
      </c>
      <c r="J18" s="28">
        <f t="shared" ref="J18:J28" si="7">I18/I31-1</f>
        <v>-8.6603609868368459E-2</v>
      </c>
      <c r="K18" s="25">
        <v>30419</v>
      </c>
      <c r="L18" s="26">
        <f t="shared" ref="L18:L28" si="8">K18/K31-1</f>
        <v>9.8000288766965094E-2</v>
      </c>
    </row>
    <row r="19" spans="2:18" outlineLevel="1">
      <c r="B19" s="24" t="s">
        <v>35</v>
      </c>
      <c r="C19" s="25">
        <v>3061159</v>
      </c>
      <c r="D19" s="26">
        <f t="shared" si="5"/>
        <v>6.3841048647435006E-2</v>
      </c>
      <c r="E19" s="27">
        <v>1172998</v>
      </c>
      <c r="F19" s="28">
        <f t="shared" si="5"/>
        <v>6.7908343628545698E-2</v>
      </c>
      <c r="G19" s="25">
        <v>1051574</v>
      </c>
      <c r="H19" s="26">
        <f t="shared" si="6"/>
        <v>0.12665906685123351</v>
      </c>
      <c r="I19" s="27">
        <v>342522</v>
      </c>
      <c r="J19" s="28">
        <f t="shared" si="7"/>
        <v>-8.60523198104447E-2</v>
      </c>
      <c r="K19" s="25">
        <v>27998</v>
      </c>
      <c r="L19" s="26">
        <f t="shared" si="8"/>
        <v>-3.3551950293406962E-2</v>
      </c>
    </row>
    <row r="20" spans="2:18" outlineLevel="1">
      <c r="B20" s="24" t="s">
        <v>36</v>
      </c>
      <c r="C20" s="25">
        <v>2770589</v>
      </c>
      <c r="D20" s="26">
        <f t="shared" si="5"/>
        <v>1.9562233433795928E-2</v>
      </c>
      <c r="E20" s="27">
        <v>1079904</v>
      </c>
      <c r="F20" s="28">
        <f t="shared" si="5"/>
        <v>2.1019749033726942E-2</v>
      </c>
      <c r="G20" s="25">
        <v>894397</v>
      </c>
      <c r="H20" s="26">
        <f t="shared" si="6"/>
        <v>5.5148941190349854E-2</v>
      </c>
      <c r="I20" s="27">
        <v>344876</v>
      </c>
      <c r="J20" s="28">
        <f t="shared" si="7"/>
        <v>-0.11994488108604673</v>
      </c>
      <c r="K20" s="25">
        <v>22588</v>
      </c>
      <c r="L20" s="26">
        <f t="shared" si="8"/>
        <v>-0.12656123119755613</v>
      </c>
    </row>
    <row r="21" spans="2:18" outlineLevel="1">
      <c r="B21" s="24" t="s">
        <v>37</v>
      </c>
      <c r="C21" s="25">
        <v>3603737</v>
      </c>
      <c r="D21" s="26">
        <f t="shared" si="5"/>
        <v>9.482941182402671E-3</v>
      </c>
      <c r="E21" s="27">
        <v>1388987</v>
      </c>
      <c r="F21" s="28">
        <f t="shared" si="5"/>
        <v>-5.6241109416018675E-3</v>
      </c>
      <c r="G21" s="25">
        <v>1165063</v>
      </c>
      <c r="H21" s="26">
        <f t="shared" si="6"/>
        <v>6.6312834692007883E-2</v>
      </c>
      <c r="I21" s="27">
        <v>446560</v>
      </c>
      <c r="J21" s="28">
        <f t="shared" si="7"/>
        <v>-0.20802333933369399</v>
      </c>
      <c r="K21" s="25">
        <v>22619</v>
      </c>
      <c r="L21" s="26">
        <f t="shared" si="8"/>
        <v>5.7753460531238199E-2</v>
      </c>
    </row>
    <row r="22" spans="2:18" outlineLevel="1">
      <c r="B22" s="24" t="s">
        <v>38</v>
      </c>
      <c r="C22" s="25">
        <v>3253452</v>
      </c>
      <c r="D22" s="26">
        <f t="shared" si="5"/>
        <v>2.3377128292525029E-2</v>
      </c>
      <c r="E22" s="27">
        <v>1306347</v>
      </c>
      <c r="F22" s="28">
        <f t="shared" si="5"/>
        <v>6.2691066817865959E-2</v>
      </c>
      <c r="G22" s="25">
        <v>1077779</v>
      </c>
      <c r="H22" s="26">
        <f t="shared" si="6"/>
        <v>5.9954800081823967E-2</v>
      </c>
      <c r="I22" s="27">
        <v>371772</v>
      </c>
      <c r="J22" s="28">
        <f t="shared" si="7"/>
        <v>-0.18210977890221103</v>
      </c>
      <c r="K22" s="25">
        <v>22934</v>
      </c>
      <c r="L22" s="26">
        <f t="shared" si="8"/>
        <v>-0.15869405722670582</v>
      </c>
    </row>
    <row r="23" spans="2:18" outlineLevel="1">
      <c r="B23" s="24" t="s">
        <v>39</v>
      </c>
      <c r="C23" s="25">
        <v>2661272</v>
      </c>
      <c r="D23" s="26">
        <f t="shared" si="5"/>
        <v>3.607557089287261E-2</v>
      </c>
      <c r="E23" s="27">
        <v>996641</v>
      </c>
      <c r="F23" s="28">
        <f t="shared" si="5"/>
        <v>2.8320468678580957E-2</v>
      </c>
      <c r="G23" s="25">
        <v>841798</v>
      </c>
      <c r="H23" s="26">
        <f t="shared" si="6"/>
        <v>3.9864019359453051E-2</v>
      </c>
      <c r="I23" s="27">
        <v>411220</v>
      </c>
      <c r="J23" s="28">
        <f t="shared" si="7"/>
        <v>1.8269521248408971E-2</v>
      </c>
      <c r="K23" s="25">
        <v>26127</v>
      </c>
      <c r="L23" s="26">
        <f t="shared" si="8"/>
        <v>-7.0279695395345509E-2</v>
      </c>
      <c r="N23" s="29"/>
      <c r="O23" s="29"/>
      <c r="P23" s="29"/>
    </row>
    <row r="24" spans="2:18" outlineLevel="1">
      <c r="B24" s="24" t="s">
        <v>40</v>
      </c>
      <c r="C24" s="25">
        <v>2458602</v>
      </c>
      <c r="D24" s="26">
        <f t="shared" si="5"/>
        <v>1.4648129592242709E-2</v>
      </c>
      <c r="E24" s="27">
        <v>952550</v>
      </c>
      <c r="F24" s="28">
        <f t="shared" si="5"/>
        <v>5.6023396480771925E-2</v>
      </c>
      <c r="G24" s="25">
        <v>758111</v>
      </c>
      <c r="H24" s="26">
        <f t="shared" si="6"/>
        <v>1.3876573919904711E-2</v>
      </c>
      <c r="I24" s="27">
        <v>375761</v>
      </c>
      <c r="J24" s="28">
        <f t="shared" si="7"/>
        <v>-6.123107523355098E-3</v>
      </c>
      <c r="K24" s="25">
        <v>25316</v>
      </c>
      <c r="L24" s="26">
        <f t="shared" si="8"/>
        <v>-0.16008095285491519</v>
      </c>
    </row>
    <row r="25" spans="2:18" outlineLevel="1">
      <c r="B25" s="24" t="s">
        <v>41</v>
      </c>
      <c r="C25" s="25">
        <v>2704646</v>
      </c>
      <c r="D25" s="26">
        <f t="shared" si="5"/>
        <v>-7.3257212835748375E-2</v>
      </c>
      <c r="E25" s="27">
        <v>1061280</v>
      </c>
      <c r="F25" s="28">
        <f t="shared" si="5"/>
        <v>-3.62592387094548E-2</v>
      </c>
      <c r="G25" s="25">
        <v>822032</v>
      </c>
      <c r="H25" s="26">
        <f t="shared" si="6"/>
        <v>-8.4832298150475771E-2</v>
      </c>
      <c r="I25" s="27">
        <v>375761</v>
      </c>
      <c r="J25" s="28">
        <f t="shared" si="7"/>
        <v>-0.16679749170702285</v>
      </c>
      <c r="K25" s="25">
        <v>27550</v>
      </c>
      <c r="L25" s="26">
        <f t="shared" si="8"/>
        <v>-7.6649797231625127E-2</v>
      </c>
    </row>
    <row r="26" spans="2:18" outlineLevel="1">
      <c r="B26" s="24" t="s">
        <v>42</v>
      </c>
      <c r="C26" s="25">
        <v>3178209</v>
      </c>
      <c r="D26" s="26">
        <f t="shared" si="5"/>
        <v>-3.2647373846854788E-2</v>
      </c>
      <c r="E26" s="27">
        <v>1138233</v>
      </c>
      <c r="F26" s="28">
        <f t="shared" si="5"/>
        <v>-1.7154822554183546E-2</v>
      </c>
      <c r="G26" s="25">
        <v>1013045</v>
      </c>
      <c r="H26" s="26">
        <f t="shared" si="6"/>
        <v>-2.182026045654728E-2</v>
      </c>
      <c r="I26" s="27">
        <v>487432</v>
      </c>
      <c r="J26" s="28">
        <f t="shared" si="7"/>
        <v>-0.10964006174023433</v>
      </c>
      <c r="K26" s="25">
        <v>28465</v>
      </c>
      <c r="L26" s="26">
        <f t="shared" si="8"/>
        <v>-0.22362535457124155</v>
      </c>
    </row>
    <row r="27" spans="2:18" outlineLevel="1">
      <c r="B27" s="24" t="s">
        <v>43</v>
      </c>
      <c r="C27" s="25">
        <v>3049648</v>
      </c>
      <c r="D27" s="26">
        <f t="shared" si="5"/>
        <v>-3.0898829095330149E-2</v>
      </c>
      <c r="E27" s="27">
        <v>1081197</v>
      </c>
      <c r="F27" s="28">
        <f t="shared" si="5"/>
        <v>-2.5021980350693696E-2</v>
      </c>
      <c r="G27" s="25">
        <v>940907</v>
      </c>
      <c r="H27" s="26">
        <f t="shared" si="6"/>
        <v>-6.0253586820276928E-2</v>
      </c>
      <c r="I27" s="27">
        <v>522636</v>
      </c>
      <c r="J27" s="28">
        <f t="shared" si="7"/>
        <v>-1.6238661453931491E-2</v>
      </c>
      <c r="K27" s="25">
        <v>34631</v>
      </c>
      <c r="L27" s="26">
        <f t="shared" si="8"/>
        <v>-0.11819825325287092</v>
      </c>
    </row>
    <row r="28" spans="2:18" outlineLevel="1">
      <c r="B28" s="24" t="s">
        <v>44</v>
      </c>
      <c r="C28" s="25">
        <v>3227637</v>
      </c>
      <c r="D28" s="26">
        <f t="shared" si="5"/>
        <v>-5.6395205550938021E-2</v>
      </c>
      <c r="E28" s="27">
        <v>1162355</v>
      </c>
      <c r="F28" s="28">
        <f t="shared" si="5"/>
        <v>-6.4817630768884138E-2</v>
      </c>
      <c r="G28" s="25">
        <v>1022615</v>
      </c>
      <c r="H28" s="26">
        <f t="shared" si="6"/>
        <v>-5.5476328141885189E-2</v>
      </c>
      <c r="I28" s="27">
        <v>545932</v>
      </c>
      <c r="J28" s="28">
        <f t="shared" si="7"/>
        <v>-8.1423600594961676E-2</v>
      </c>
      <c r="K28" s="25">
        <v>28645</v>
      </c>
      <c r="L28" s="26">
        <f t="shared" si="8"/>
        <v>-0.13141696230934841</v>
      </c>
    </row>
    <row r="29" spans="2:18" ht="15" customHeight="1">
      <c r="B29" s="35">
        <v>2010</v>
      </c>
      <c r="C29" s="36">
        <v>36229392</v>
      </c>
      <c r="D29" s="37">
        <f>C29/C42-1</f>
        <v>2.8979059372828964E-3</v>
      </c>
      <c r="E29" s="36">
        <v>13694711</v>
      </c>
      <c r="F29" s="37">
        <f>E29/E42-1</f>
        <v>1.2961071591193862E-2</v>
      </c>
      <c r="G29" s="36">
        <v>11594454</v>
      </c>
      <c r="H29" s="37">
        <f>G29/G42-1</f>
        <v>2.8574515770976694E-2</v>
      </c>
      <c r="I29" s="36">
        <v>5116562</v>
      </c>
      <c r="J29" s="37">
        <f>I29/I42-1</f>
        <v>-0.10016953504486348</v>
      </c>
      <c r="K29" s="36">
        <v>325864</v>
      </c>
      <c r="L29" s="37">
        <f>K29/K42-1</f>
        <v>-0.10538612110879586</v>
      </c>
      <c r="O29" s="21"/>
      <c r="P29" s="21"/>
      <c r="Q29" s="21"/>
      <c r="R29" s="21"/>
    </row>
    <row r="30" spans="2:18" ht="15" hidden="1" customHeight="1" outlineLevel="1">
      <c r="B30" s="24" t="s">
        <v>33</v>
      </c>
      <c r="C30" s="25">
        <v>3020076</v>
      </c>
      <c r="D30" s="26">
        <f t="shared" si="5"/>
        <v>-0.10062421660235699</v>
      </c>
      <c r="E30" s="27">
        <v>1114181</v>
      </c>
      <c r="F30" s="28">
        <f t="shared" si="5"/>
        <v>-9.2075037504899426E-2</v>
      </c>
      <c r="G30" s="25">
        <v>916285</v>
      </c>
      <c r="H30" s="26">
        <f t="shared" ref="H30:H68" si="9">G30/G43-1</f>
        <v>-0.12024590887968012</v>
      </c>
      <c r="I30" s="27">
        <v>507642</v>
      </c>
      <c r="J30" s="28">
        <f t="shared" ref="J30:J68" si="10">I30/I43-1</f>
        <v>-0.12698887673607528</v>
      </c>
      <c r="K30" s="25">
        <v>36076</v>
      </c>
      <c r="L30" s="26">
        <f t="shared" ref="L30:L68" si="11">K30/K43-1</f>
        <v>-5.4810312303500308E-2</v>
      </c>
      <c r="N30" s="29"/>
      <c r="O30" s="29"/>
      <c r="P30" s="29"/>
    </row>
    <row r="31" spans="2:18" ht="15" hidden="1" customHeight="1" outlineLevel="1">
      <c r="B31" s="24" t="s">
        <v>34</v>
      </c>
      <c r="C31" s="25">
        <v>2997672</v>
      </c>
      <c r="D31" s="26">
        <f t="shared" si="5"/>
        <v>-0.11885319628502189</v>
      </c>
      <c r="E31" s="27">
        <v>1140718</v>
      </c>
      <c r="F31" s="28">
        <f t="shared" si="5"/>
        <v>-9.1916617178084081E-2</v>
      </c>
      <c r="G31" s="25">
        <v>890587</v>
      </c>
      <c r="H31" s="26">
        <f t="shared" si="9"/>
        <v>-0.16278385482275881</v>
      </c>
      <c r="I31" s="27">
        <v>487497</v>
      </c>
      <c r="J31" s="28">
        <f t="shared" si="10"/>
        <v>-0.11267867121220665</v>
      </c>
      <c r="K31" s="25">
        <v>27704</v>
      </c>
      <c r="L31" s="26">
        <f t="shared" si="11"/>
        <v>-0.34725036520427877</v>
      </c>
      <c r="O31" s="29"/>
      <c r="P31" s="29"/>
      <c r="Q31" s="29"/>
    </row>
    <row r="32" spans="2:18" ht="15" hidden="1" customHeight="1" outlineLevel="1">
      <c r="B32" s="24" t="s">
        <v>35</v>
      </c>
      <c r="C32" s="25">
        <v>2877459</v>
      </c>
      <c r="D32" s="26">
        <f t="shared" si="5"/>
        <v>-0.12571846305344481</v>
      </c>
      <c r="E32" s="27">
        <v>1098407</v>
      </c>
      <c r="F32" s="28">
        <f t="shared" si="5"/>
        <v>-0.14627355913207107</v>
      </c>
      <c r="G32" s="25">
        <v>933356</v>
      </c>
      <c r="H32" s="26">
        <f t="shared" si="9"/>
        <v>-9.4199361231962486E-2</v>
      </c>
      <c r="I32" s="27">
        <v>374772</v>
      </c>
      <c r="J32" s="28">
        <f t="shared" si="10"/>
        <v>-0.21729922998043105</v>
      </c>
      <c r="K32" s="25">
        <v>28970</v>
      </c>
      <c r="L32" s="26">
        <f t="shared" si="11"/>
        <v>-0.32806049079185418</v>
      </c>
    </row>
    <row r="33" spans="2:17" ht="15" hidden="1" customHeight="1" outlineLevel="1">
      <c r="B33" s="24" t="s">
        <v>36</v>
      </c>
      <c r="C33" s="25">
        <v>2717430</v>
      </c>
      <c r="D33" s="26">
        <f t="shared" si="5"/>
        <v>-0.11981197986997827</v>
      </c>
      <c r="E33" s="27">
        <v>1057672</v>
      </c>
      <c r="F33" s="28">
        <f t="shared" si="5"/>
        <v>-0.1130276103356781</v>
      </c>
      <c r="G33" s="25">
        <v>847650</v>
      </c>
      <c r="H33" s="26">
        <f t="shared" si="9"/>
        <v>-9.9423095311454213E-2</v>
      </c>
      <c r="I33" s="27">
        <v>391880</v>
      </c>
      <c r="J33" s="28">
        <f t="shared" si="10"/>
        <v>-0.22710382858540357</v>
      </c>
      <c r="K33" s="25">
        <v>25861</v>
      </c>
      <c r="L33" s="26">
        <f t="shared" si="11"/>
        <v>-0.24259020618556704</v>
      </c>
    </row>
    <row r="34" spans="2:17" ht="15" hidden="1" customHeight="1" outlineLevel="1">
      <c r="B34" s="24" t="s">
        <v>37</v>
      </c>
      <c r="C34" s="25">
        <v>3569884</v>
      </c>
      <c r="D34" s="26">
        <f t="shared" si="5"/>
        <v>-0.14115038584531348</v>
      </c>
      <c r="E34" s="27">
        <v>1396843</v>
      </c>
      <c r="F34" s="28">
        <f t="shared" si="5"/>
        <v>-0.12639381489850454</v>
      </c>
      <c r="G34" s="25">
        <v>1092609</v>
      </c>
      <c r="H34" s="26">
        <f t="shared" si="9"/>
        <v>-0.11538875696384754</v>
      </c>
      <c r="I34" s="27">
        <v>563855</v>
      </c>
      <c r="J34" s="28">
        <f t="shared" si="10"/>
        <v>-0.24445590856101518</v>
      </c>
      <c r="K34" s="25">
        <v>21384</v>
      </c>
      <c r="L34" s="26">
        <f t="shared" si="11"/>
        <v>-0.32942393928941016</v>
      </c>
    </row>
    <row r="35" spans="2:17" ht="15" hidden="1" customHeight="1" outlineLevel="1">
      <c r="B35" s="24" t="s">
        <v>38</v>
      </c>
      <c r="C35" s="25">
        <v>3179133</v>
      </c>
      <c r="D35" s="26">
        <f t="shared" si="5"/>
        <v>-0.16385121540279957</v>
      </c>
      <c r="E35" s="27">
        <v>1229282</v>
      </c>
      <c r="F35" s="28">
        <f t="shared" si="5"/>
        <v>-0.17766683546607032</v>
      </c>
      <c r="G35" s="25">
        <v>1016816</v>
      </c>
      <c r="H35" s="26">
        <f t="shared" si="9"/>
        <v>-0.13327628003395919</v>
      </c>
      <c r="I35" s="27">
        <v>454550</v>
      </c>
      <c r="J35" s="28">
        <f t="shared" si="10"/>
        <v>-0.24326043128578301</v>
      </c>
      <c r="K35" s="25">
        <v>27260</v>
      </c>
      <c r="L35" s="26">
        <f t="shared" si="11"/>
        <v>-0.35486924624304816</v>
      </c>
      <c r="O35" s="21"/>
      <c r="P35" s="21"/>
      <c r="Q35" s="21"/>
    </row>
    <row r="36" spans="2:17" ht="15" hidden="1" customHeight="1" outlineLevel="1">
      <c r="B36" s="24" t="s">
        <v>39</v>
      </c>
      <c r="C36" s="25">
        <v>2568608</v>
      </c>
      <c r="D36" s="26">
        <f t="shared" si="5"/>
        <v>-0.16802419155012427</v>
      </c>
      <c r="E36" s="27">
        <v>969193</v>
      </c>
      <c r="F36" s="28">
        <f t="shared" si="5"/>
        <v>-0.20338817271116283</v>
      </c>
      <c r="G36" s="25">
        <v>809527</v>
      </c>
      <c r="H36" s="26">
        <f t="shared" si="9"/>
        <v>-0.18128786859779866</v>
      </c>
      <c r="I36" s="27">
        <v>403842</v>
      </c>
      <c r="J36" s="28">
        <f t="shared" si="10"/>
        <v>-0.20322858134983268</v>
      </c>
      <c r="K36" s="25">
        <v>28102</v>
      </c>
      <c r="L36" s="26">
        <f t="shared" si="11"/>
        <v>-0.28193990188062146</v>
      </c>
    </row>
    <row r="37" spans="2:17" ht="15" hidden="1" customHeight="1" outlineLevel="1">
      <c r="B37" s="24" t="s">
        <v>40</v>
      </c>
      <c r="C37" s="25">
        <v>2423108</v>
      </c>
      <c r="D37" s="26">
        <f t="shared" si="5"/>
        <v>-0.18381636922596034</v>
      </c>
      <c r="E37" s="27">
        <v>902016</v>
      </c>
      <c r="F37" s="28">
        <f t="shared" si="5"/>
        <v>-0.24811887179820602</v>
      </c>
      <c r="G37" s="25">
        <v>747735</v>
      </c>
      <c r="H37" s="26">
        <f t="shared" si="9"/>
        <v>-0.15025961495845819</v>
      </c>
      <c r="I37" s="27">
        <v>378076</v>
      </c>
      <c r="J37" s="28">
        <f t="shared" si="10"/>
        <v>-0.25850731047196918</v>
      </c>
      <c r="K37" s="25">
        <v>30141</v>
      </c>
      <c r="L37" s="26">
        <f t="shared" si="11"/>
        <v>-0.36440892412804182</v>
      </c>
    </row>
    <row r="38" spans="2:17" ht="15" hidden="1" customHeight="1" outlineLevel="1">
      <c r="B38" s="24" t="s">
        <v>41</v>
      </c>
      <c r="C38" s="25">
        <v>2918443</v>
      </c>
      <c r="D38" s="26">
        <f t="shared" si="5"/>
        <v>-0.13583689398582843</v>
      </c>
      <c r="E38" s="27">
        <v>1101209</v>
      </c>
      <c r="F38" s="28">
        <f t="shared" si="5"/>
        <v>-0.16406812804258264</v>
      </c>
      <c r="G38" s="25">
        <v>898231</v>
      </c>
      <c r="H38" s="26">
        <f t="shared" si="9"/>
        <v>-8.3659359930302601E-2</v>
      </c>
      <c r="I38" s="27">
        <v>450984</v>
      </c>
      <c r="J38" s="28">
        <f t="shared" si="10"/>
        <v>-0.26445855052419376</v>
      </c>
      <c r="K38" s="25">
        <v>29837</v>
      </c>
      <c r="L38" s="26">
        <f t="shared" si="11"/>
        <v>-0.29333049121311161</v>
      </c>
    </row>
    <row r="39" spans="2:17" ht="15" hidden="1" customHeight="1" outlineLevel="1">
      <c r="B39" s="24" t="s">
        <v>42</v>
      </c>
      <c r="C39" s="25">
        <v>3285471</v>
      </c>
      <c r="D39" s="26">
        <f t="shared" si="5"/>
        <v>-0.17517913745897196</v>
      </c>
      <c r="E39" s="27">
        <v>1158100</v>
      </c>
      <c r="F39" s="28">
        <f t="shared" si="5"/>
        <v>-0.23331495125217727</v>
      </c>
      <c r="G39" s="25">
        <v>1035643</v>
      </c>
      <c r="H39" s="26">
        <f t="shared" si="9"/>
        <v>-0.16210452223089711</v>
      </c>
      <c r="I39" s="27">
        <v>547455</v>
      </c>
      <c r="J39" s="28">
        <f t="shared" si="10"/>
        <v>-0.17383614503649758</v>
      </c>
      <c r="K39" s="25">
        <v>36664</v>
      </c>
      <c r="L39" s="26">
        <f t="shared" si="11"/>
        <v>-0.23743760399334446</v>
      </c>
    </row>
    <row r="40" spans="2:17" ht="15" hidden="1" customHeight="1" outlineLevel="1">
      <c r="B40" s="24" t="s">
        <v>43</v>
      </c>
      <c r="C40" s="25">
        <v>3146883</v>
      </c>
      <c r="D40" s="26">
        <f t="shared" si="5"/>
        <v>-0.16047434562851515</v>
      </c>
      <c r="E40" s="27">
        <v>1108945</v>
      </c>
      <c r="F40" s="28">
        <f t="shared" si="5"/>
        <v>-0.20602548433773582</v>
      </c>
      <c r="G40" s="25">
        <v>1001235</v>
      </c>
      <c r="H40" s="26">
        <f t="shared" si="9"/>
        <v>-0.16602043561664603</v>
      </c>
      <c r="I40" s="27">
        <v>531263</v>
      </c>
      <c r="J40" s="28">
        <f t="shared" si="10"/>
        <v>-0.16080813186639598</v>
      </c>
      <c r="K40" s="25">
        <v>39273</v>
      </c>
      <c r="L40" s="26">
        <f t="shared" si="11"/>
        <v>-0.1910646975220911</v>
      </c>
    </row>
    <row r="41" spans="2:17" ht="15" hidden="1" customHeight="1" outlineLevel="1">
      <c r="B41" s="24" t="s">
        <v>44</v>
      </c>
      <c r="C41" s="25">
        <v>3420539</v>
      </c>
      <c r="D41" s="26">
        <f t="shared" si="5"/>
        <v>-9.9811253323199511E-2</v>
      </c>
      <c r="E41" s="27">
        <v>1242918</v>
      </c>
      <c r="F41" s="28">
        <f t="shared" si="5"/>
        <v>-0.14317681089085155</v>
      </c>
      <c r="G41" s="25">
        <v>1082678</v>
      </c>
      <c r="H41" s="26">
        <f t="shared" si="9"/>
        <v>-0.10436098286529238</v>
      </c>
      <c r="I41" s="27">
        <v>594324</v>
      </c>
      <c r="J41" s="28">
        <f t="shared" si="10"/>
        <v>-6.7863041156349002E-2</v>
      </c>
      <c r="K41" s="25">
        <v>32979</v>
      </c>
      <c r="L41" s="26">
        <f t="shared" si="11"/>
        <v>-0.23347433990330979</v>
      </c>
    </row>
    <row r="42" spans="2:17" collapsed="1">
      <c r="B42" s="38">
        <v>2009</v>
      </c>
      <c r="C42" s="39">
        <v>36124706</v>
      </c>
      <c r="D42" s="40">
        <f t="shared" si="5"/>
        <v>-0.1411573422777006</v>
      </c>
      <c r="E42" s="39">
        <v>13519484</v>
      </c>
      <c r="F42" s="40">
        <f t="shared" si="5"/>
        <v>-0.16276246416833373</v>
      </c>
      <c r="G42" s="39">
        <v>11272352</v>
      </c>
      <c r="H42" s="40">
        <f t="shared" si="9"/>
        <v>-0.13153237221397163</v>
      </c>
      <c r="I42" s="39">
        <v>5686140</v>
      </c>
      <c r="J42" s="40">
        <f t="shared" si="10"/>
        <v>-0.1907996498579807</v>
      </c>
      <c r="K42" s="39">
        <v>364251</v>
      </c>
      <c r="L42" s="40">
        <f t="shared" si="11"/>
        <v>-0.27214579024668051</v>
      </c>
    </row>
    <row r="43" spans="2:17" ht="15" hidden="1" customHeight="1" outlineLevel="1">
      <c r="B43" s="24" t="s">
        <v>33</v>
      </c>
      <c r="C43" s="25">
        <v>3357969</v>
      </c>
      <c r="D43" s="26">
        <f t="shared" si="5"/>
        <v>-7.3087376260990933E-2</v>
      </c>
      <c r="E43" s="27">
        <v>1227173</v>
      </c>
      <c r="F43" s="28">
        <f t="shared" si="5"/>
        <v>-9.7680844634016717E-2</v>
      </c>
      <c r="G43" s="25">
        <v>1041524</v>
      </c>
      <c r="H43" s="26">
        <f t="shared" si="9"/>
        <v>-7.734611347096787E-2</v>
      </c>
      <c r="I43" s="27">
        <v>581484</v>
      </c>
      <c r="J43" s="28">
        <f t="shared" si="10"/>
        <v>-7.5771350825550421E-2</v>
      </c>
      <c r="K43" s="25">
        <v>38168</v>
      </c>
      <c r="L43" s="26">
        <f t="shared" si="11"/>
        <v>-8.4261036468330164E-2</v>
      </c>
    </row>
    <row r="44" spans="2:17" ht="15" hidden="1" customHeight="1" outlineLevel="1">
      <c r="B44" s="24" t="s">
        <v>34</v>
      </c>
      <c r="C44" s="25">
        <v>3402012</v>
      </c>
      <c r="D44" s="26">
        <f t="shared" si="5"/>
        <v>-6.7762877199155191E-2</v>
      </c>
      <c r="E44" s="27">
        <v>1256182</v>
      </c>
      <c r="F44" s="28">
        <f t="shared" si="5"/>
        <v>-9.2129046432750328E-2</v>
      </c>
      <c r="G44" s="25">
        <v>1063748</v>
      </c>
      <c r="H44" s="26">
        <f t="shared" si="9"/>
        <v>-5.7954817169829753E-2</v>
      </c>
      <c r="I44" s="27">
        <v>549403</v>
      </c>
      <c r="J44" s="28">
        <f t="shared" si="10"/>
        <v>-9.6544556686010696E-2</v>
      </c>
      <c r="K44" s="25">
        <v>42442</v>
      </c>
      <c r="L44" s="26">
        <f t="shared" si="11"/>
        <v>-1.911299082483997E-2</v>
      </c>
    </row>
    <row r="45" spans="2:17" ht="15" hidden="1" customHeight="1" outlineLevel="1">
      <c r="B45" s="24" t="s">
        <v>35</v>
      </c>
      <c r="C45" s="25">
        <v>3291227</v>
      </c>
      <c r="D45" s="26">
        <f t="shared" si="5"/>
        <v>-4.4851448513034131E-2</v>
      </c>
      <c r="E45" s="27">
        <v>1286603</v>
      </c>
      <c r="F45" s="28">
        <f t="shared" si="5"/>
        <v>-6.4076357689890395E-2</v>
      </c>
      <c r="G45" s="25">
        <v>1030421</v>
      </c>
      <c r="H45" s="26">
        <f t="shared" si="9"/>
        <v>-6.7350550603041404E-3</v>
      </c>
      <c r="I45" s="27">
        <v>478819</v>
      </c>
      <c r="J45" s="28">
        <f t="shared" si="10"/>
        <v>-7.7478695959601773E-2</v>
      </c>
      <c r="K45" s="25">
        <v>43114</v>
      </c>
      <c r="L45" s="26">
        <f t="shared" si="11"/>
        <v>-1.1894666880572058E-2</v>
      </c>
    </row>
    <row r="46" spans="2:17" ht="15" hidden="1" customHeight="1" outlineLevel="1">
      <c r="B46" s="24" t="s">
        <v>36</v>
      </c>
      <c r="C46" s="25">
        <v>3087329</v>
      </c>
      <c r="D46" s="26">
        <f t="shared" si="5"/>
        <v>-4.1075012121172594E-2</v>
      </c>
      <c r="E46" s="27">
        <v>1192452</v>
      </c>
      <c r="F46" s="28">
        <f t="shared" si="5"/>
        <v>-4.1001741144490844E-2</v>
      </c>
      <c r="G46" s="25">
        <v>941230</v>
      </c>
      <c r="H46" s="26">
        <f t="shared" si="9"/>
        <v>-6.6907985689711458E-3</v>
      </c>
      <c r="I46" s="27">
        <v>507028</v>
      </c>
      <c r="J46" s="28">
        <f t="shared" si="10"/>
        <v>-9.5819958627576862E-2</v>
      </c>
      <c r="K46" s="25">
        <v>34144</v>
      </c>
      <c r="L46" s="26">
        <f t="shared" si="11"/>
        <v>-7.4562948909066229E-2</v>
      </c>
    </row>
    <row r="47" spans="2:17" ht="13.5" hidden="1" customHeight="1" outlineLevel="1">
      <c r="B47" s="24" t="s">
        <v>37</v>
      </c>
      <c r="C47" s="25">
        <v>4156588</v>
      </c>
      <c r="D47" s="26">
        <f t="shared" si="5"/>
        <v>-1.7439634036220064E-2</v>
      </c>
      <c r="E47" s="27">
        <v>1598939</v>
      </c>
      <c r="F47" s="28">
        <f t="shared" si="5"/>
        <v>-2.3279694132551931E-2</v>
      </c>
      <c r="G47" s="25">
        <v>1235129</v>
      </c>
      <c r="H47" s="26">
        <f t="shared" si="9"/>
        <v>1.4205606862704112E-2</v>
      </c>
      <c r="I47" s="27">
        <v>746290</v>
      </c>
      <c r="J47" s="28">
        <f t="shared" si="10"/>
        <v>-3.5677690040457399E-2</v>
      </c>
      <c r="K47" s="25">
        <v>31889</v>
      </c>
      <c r="L47" s="26">
        <f t="shared" si="11"/>
        <v>0.17706333973128596</v>
      </c>
    </row>
    <row r="48" spans="2:17" ht="13.5" hidden="1" customHeight="1" outlineLevel="1">
      <c r="B48" s="24" t="s">
        <v>38</v>
      </c>
      <c r="C48" s="25">
        <v>3802114</v>
      </c>
      <c r="D48" s="26">
        <f t="shared" si="5"/>
        <v>3.2414452282811146E-2</v>
      </c>
      <c r="E48" s="27">
        <v>1494871</v>
      </c>
      <c r="F48" s="28">
        <f t="shared" si="5"/>
        <v>5.8478364463779631E-2</v>
      </c>
      <c r="G48" s="25">
        <v>1173172</v>
      </c>
      <c r="H48" s="26">
        <f t="shared" si="9"/>
        <v>5.9619947559663711E-2</v>
      </c>
      <c r="I48" s="27">
        <v>600669</v>
      </c>
      <c r="J48" s="28">
        <f t="shared" si="10"/>
        <v>-8.5029474934881E-2</v>
      </c>
      <c r="K48" s="25">
        <v>42255</v>
      </c>
      <c r="L48" s="26">
        <f t="shared" si="11"/>
        <v>7.318584914656201E-3</v>
      </c>
    </row>
    <row r="49" spans="2:14" ht="15" hidden="1" customHeight="1" outlineLevel="1">
      <c r="B49" s="24" t="s">
        <v>39</v>
      </c>
      <c r="C49" s="25">
        <v>3087359</v>
      </c>
      <c r="D49" s="26">
        <f t="shared" si="5"/>
        <v>5.3191050247438643E-2</v>
      </c>
      <c r="E49" s="27">
        <v>1216644</v>
      </c>
      <c r="F49" s="28">
        <f t="shared" si="5"/>
        <v>0.10804253505426176</v>
      </c>
      <c r="G49" s="25">
        <v>988781</v>
      </c>
      <c r="H49" s="26">
        <f t="shared" si="9"/>
        <v>0.1353905793382042</v>
      </c>
      <c r="I49" s="27">
        <v>506848</v>
      </c>
      <c r="J49" s="28">
        <f t="shared" si="10"/>
        <v>-2.2996349112722636E-2</v>
      </c>
      <c r="K49" s="25">
        <v>39136</v>
      </c>
      <c r="L49" s="26">
        <f t="shared" si="11"/>
        <v>-7.4230023182097704E-2</v>
      </c>
    </row>
    <row r="50" spans="2:14" ht="15" hidden="1" customHeight="1" outlineLevel="1">
      <c r="B50" s="24" t="s">
        <v>40</v>
      </c>
      <c r="C50" s="25">
        <v>2968827</v>
      </c>
      <c r="D50" s="26">
        <f t="shared" si="5"/>
        <v>9.5694103058083568E-2</v>
      </c>
      <c r="E50" s="27">
        <v>1199679</v>
      </c>
      <c r="F50" s="28">
        <f t="shared" si="5"/>
        <v>0.19350856074096923</v>
      </c>
      <c r="G50" s="25">
        <v>879957</v>
      </c>
      <c r="H50" s="26">
        <f t="shared" si="9"/>
        <v>4.3191420753884824E-2</v>
      </c>
      <c r="I50" s="27">
        <v>509885</v>
      </c>
      <c r="J50" s="28">
        <f t="shared" si="10"/>
        <v>0.18899488616887061</v>
      </c>
      <c r="K50" s="25">
        <v>47422</v>
      </c>
      <c r="L50" s="26">
        <f t="shared" si="11"/>
        <v>8.0227790432801926E-2</v>
      </c>
    </row>
    <row r="51" spans="2:14" ht="15" hidden="1" customHeight="1" outlineLevel="1">
      <c r="B51" s="24" t="s">
        <v>41</v>
      </c>
      <c r="C51" s="25">
        <v>3377190</v>
      </c>
      <c r="D51" s="26">
        <f t="shared" si="5"/>
        <v>2.2995041009888029E-2</v>
      </c>
      <c r="E51" s="27">
        <v>1317343</v>
      </c>
      <c r="F51" s="28">
        <f t="shared" si="5"/>
        <v>1.5665862775091188E-2</v>
      </c>
      <c r="G51" s="25">
        <v>980237</v>
      </c>
      <c r="H51" s="26">
        <f t="shared" si="9"/>
        <v>6.3934607720127046E-2</v>
      </c>
      <c r="I51" s="27">
        <v>613132</v>
      </c>
      <c r="J51" s="28">
        <f t="shared" si="10"/>
        <v>0.10866361563512017</v>
      </c>
      <c r="K51" s="25">
        <v>42222</v>
      </c>
      <c r="L51" s="26">
        <f t="shared" si="11"/>
        <v>-4.9760313280669766E-2</v>
      </c>
    </row>
    <row r="52" spans="2:14" ht="15" hidden="1" customHeight="1" outlineLevel="1">
      <c r="B52" s="24" t="s">
        <v>42</v>
      </c>
      <c r="C52" s="25">
        <v>3983254</v>
      </c>
      <c r="D52" s="26">
        <f t="shared" si="5"/>
        <v>3.0876709520935686E-2</v>
      </c>
      <c r="E52" s="27">
        <v>1510529</v>
      </c>
      <c r="F52" s="28">
        <f t="shared" si="5"/>
        <v>6.5267447166076353E-2</v>
      </c>
      <c r="G52" s="25">
        <v>1236005</v>
      </c>
      <c r="H52" s="26">
        <f t="shared" si="9"/>
        <v>6.4159244415554317E-2</v>
      </c>
      <c r="I52" s="27">
        <v>662647</v>
      </c>
      <c r="J52" s="28">
        <f t="shared" si="10"/>
        <v>-2.3091211982721793E-2</v>
      </c>
      <c r="K52" s="25">
        <v>48080</v>
      </c>
      <c r="L52" s="26">
        <f t="shared" si="11"/>
        <v>-2.9294785084088781E-2</v>
      </c>
    </row>
    <row r="53" spans="2:14" ht="15" hidden="1" customHeight="1" outlineLevel="1">
      <c r="B53" s="24" t="s">
        <v>43</v>
      </c>
      <c r="C53" s="25">
        <v>3748406</v>
      </c>
      <c r="D53" s="26">
        <f t="shared" si="5"/>
        <v>5.9235601833850238E-2</v>
      </c>
      <c r="E53" s="27">
        <v>1396701</v>
      </c>
      <c r="F53" s="28">
        <f t="shared" si="5"/>
        <v>8.3445489163613606E-2</v>
      </c>
      <c r="G53" s="25">
        <v>1200551</v>
      </c>
      <c r="H53" s="26">
        <f t="shared" si="9"/>
        <v>0.1040351437023932</v>
      </c>
      <c r="I53" s="27">
        <v>633065</v>
      </c>
      <c r="J53" s="28">
        <f t="shared" si="10"/>
        <v>1.6640356638718545E-2</v>
      </c>
      <c r="K53" s="25">
        <v>48549</v>
      </c>
      <c r="L53" s="26">
        <f t="shared" si="11"/>
        <v>0.20675598419129537</v>
      </c>
    </row>
    <row r="54" spans="2:14" ht="15" hidden="1" customHeight="1" outlineLevel="1">
      <c r="B54" s="24" t="s">
        <v>44</v>
      </c>
      <c r="C54" s="25">
        <v>3799802</v>
      </c>
      <c r="D54" s="26">
        <f t="shared" si="5"/>
        <v>1.5006585866151667E-2</v>
      </c>
      <c r="E54" s="27">
        <v>1450612</v>
      </c>
      <c r="F54" s="28">
        <f t="shared" si="5"/>
        <v>3.2811757979732681E-2</v>
      </c>
      <c r="G54" s="25">
        <v>1208833</v>
      </c>
      <c r="H54" s="26">
        <f t="shared" si="9"/>
        <v>6.4048926605690282E-2</v>
      </c>
      <c r="I54" s="27">
        <v>637593</v>
      </c>
      <c r="J54" s="28">
        <f t="shared" si="10"/>
        <v>-8.9654175494007227E-3</v>
      </c>
      <c r="K54" s="25">
        <v>43024</v>
      </c>
      <c r="L54" s="26">
        <f t="shared" si="11"/>
        <v>0.10741036266762771</v>
      </c>
    </row>
    <row r="55" spans="2:14" collapsed="1">
      <c r="B55" s="38">
        <v>2008</v>
      </c>
      <c r="C55" s="39">
        <v>42062077</v>
      </c>
      <c r="D55" s="40">
        <f t="shared" si="5"/>
        <v>2.9322277811290043E-3</v>
      </c>
      <c r="E55" s="39">
        <v>16147728</v>
      </c>
      <c r="F55" s="40">
        <f t="shared" si="5"/>
        <v>1.411494936624913E-2</v>
      </c>
      <c r="G55" s="39">
        <v>12979588</v>
      </c>
      <c r="H55" s="40">
        <f t="shared" si="9"/>
        <v>3.1050786105855765E-2</v>
      </c>
      <c r="I55" s="39">
        <v>7026863</v>
      </c>
      <c r="J55" s="40">
        <f t="shared" si="10"/>
        <v>-2.3026275085405223E-2</v>
      </c>
      <c r="K55" s="39">
        <v>500445</v>
      </c>
      <c r="L55" s="40">
        <f t="shared" si="11"/>
        <v>1.3586180496904188E-2</v>
      </c>
    </row>
    <row r="56" spans="2:14" ht="15" hidden="1" customHeight="1" outlineLevel="1">
      <c r="B56" s="24" t="s">
        <v>33</v>
      </c>
      <c r="C56" s="25">
        <v>3622746</v>
      </c>
      <c r="D56" s="26">
        <f t="shared" si="5"/>
        <v>1.0631483921937912E-2</v>
      </c>
      <c r="E56" s="27">
        <v>1360021</v>
      </c>
      <c r="F56" s="28">
        <f t="shared" si="5"/>
        <v>3.7176087664429813E-2</v>
      </c>
      <c r="G56" s="25">
        <v>1128835</v>
      </c>
      <c r="H56" s="26">
        <f t="shared" si="9"/>
        <v>8.9468862422630302E-3</v>
      </c>
      <c r="I56" s="27">
        <v>629156</v>
      </c>
      <c r="J56" s="28">
        <f t="shared" si="10"/>
        <v>3.0739212277991479E-2</v>
      </c>
      <c r="K56" s="25">
        <v>41680</v>
      </c>
      <c r="L56" s="26">
        <f t="shared" si="11"/>
        <v>-8.9280251715247116E-2</v>
      </c>
    </row>
    <row r="57" spans="2:14" ht="15" hidden="1" customHeight="1" outlineLevel="1">
      <c r="B57" s="24" t="s">
        <v>34</v>
      </c>
      <c r="C57" s="25">
        <v>3649299</v>
      </c>
      <c r="D57" s="26">
        <f t="shared" si="5"/>
        <v>1.7668444628620383E-2</v>
      </c>
      <c r="E57" s="27">
        <v>1383657</v>
      </c>
      <c r="F57" s="28">
        <f t="shared" si="5"/>
        <v>4.4559545594549999E-2</v>
      </c>
      <c r="G57" s="25">
        <v>1129190</v>
      </c>
      <c r="H57" s="26">
        <f t="shared" si="9"/>
        <v>3.1531790772221457E-2</v>
      </c>
      <c r="I57" s="27">
        <v>608113</v>
      </c>
      <c r="J57" s="28">
        <f t="shared" si="10"/>
        <v>8.5244281253058496E-3</v>
      </c>
      <c r="K57" s="25">
        <v>43269</v>
      </c>
      <c r="L57" s="26">
        <f t="shared" si="11"/>
        <v>-5.5096960167714926E-2</v>
      </c>
    </row>
    <row r="58" spans="2:14" ht="15" hidden="1" customHeight="1" outlineLevel="1">
      <c r="B58" s="24" t="s">
        <v>35</v>
      </c>
      <c r="C58" s="25">
        <v>3445775</v>
      </c>
      <c r="D58" s="26">
        <f t="shared" si="5"/>
        <v>-6.5837034579028564E-2</v>
      </c>
      <c r="E58" s="27">
        <v>1374688</v>
      </c>
      <c r="F58" s="28">
        <f t="shared" si="5"/>
        <v>-2.2951285732561888E-2</v>
      </c>
      <c r="G58" s="25">
        <v>1037408</v>
      </c>
      <c r="H58" s="26">
        <f t="shared" si="9"/>
        <v>-0.10735339291722135</v>
      </c>
      <c r="I58" s="27">
        <v>519033</v>
      </c>
      <c r="J58" s="28">
        <f t="shared" si="10"/>
        <v>-7.8429701440860811E-2</v>
      </c>
      <c r="K58" s="25">
        <v>43633</v>
      </c>
      <c r="L58" s="26">
        <f t="shared" si="11"/>
        <v>7.5684737322190276E-2</v>
      </c>
    </row>
    <row r="59" spans="2:14" ht="15" hidden="1" customHeight="1" outlineLevel="1">
      <c r="B59" s="24" t="s">
        <v>36</v>
      </c>
      <c r="C59" s="25">
        <v>3219573</v>
      </c>
      <c r="D59" s="26">
        <f t="shared" si="5"/>
        <v>-7.6750556819058402E-2</v>
      </c>
      <c r="E59" s="27">
        <v>1243435</v>
      </c>
      <c r="F59" s="28">
        <f t="shared" si="5"/>
        <v>-5.5843672644990794E-2</v>
      </c>
      <c r="G59" s="25">
        <v>947570</v>
      </c>
      <c r="H59" s="26">
        <f t="shared" si="9"/>
        <v>-9.0699720848643195E-2</v>
      </c>
      <c r="I59" s="27">
        <v>560760</v>
      </c>
      <c r="J59" s="28">
        <f t="shared" si="10"/>
        <v>-9.3703635464445378E-2</v>
      </c>
      <c r="K59" s="25">
        <v>36895</v>
      </c>
      <c r="L59" s="26">
        <f t="shared" si="11"/>
        <v>-3.1576460706598808E-2</v>
      </c>
    </row>
    <row r="60" spans="2:14" ht="15" hidden="1" customHeight="1" outlineLevel="1">
      <c r="B60" s="24" t="s">
        <v>37</v>
      </c>
      <c r="C60" s="25">
        <v>4230364</v>
      </c>
      <c r="D60" s="26">
        <f t="shared" si="5"/>
        <v>-6.9784562610975764E-2</v>
      </c>
      <c r="E60" s="27">
        <v>1637049</v>
      </c>
      <c r="F60" s="28">
        <f t="shared" si="5"/>
        <v>-5.6503218570596148E-2</v>
      </c>
      <c r="G60" s="25">
        <v>1217829</v>
      </c>
      <c r="H60" s="26">
        <f t="shared" si="9"/>
        <v>-9.9613178545604586E-2</v>
      </c>
      <c r="I60" s="27">
        <v>773901</v>
      </c>
      <c r="J60" s="28">
        <f t="shared" si="10"/>
        <v>-1.3515546128509248E-2</v>
      </c>
      <c r="K60" s="25">
        <v>27092</v>
      </c>
      <c r="L60" s="26">
        <f t="shared" si="11"/>
        <v>-0.1774350255040078</v>
      </c>
    </row>
    <row r="61" spans="2:14" ht="15" hidden="1" customHeight="1" outlineLevel="1">
      <c r="B61" s="24" t="s">
        <v>38</v>
      </c>
      <c r="C61" s="25">
        <v>3682740</v>
      </c>
      <c r="D61" s="26">
        <f t="shared" si="5"/>
        <v>-8.5730656550322304E-2</v>
      </c>
      <c r="E61" s="27">
        <v>1412283</v>
      </c>
      <c r="F61" s="28">
        <f t="shared" si="5"/>
        <v>-7.5245645947676687E-2</v>
      </c>
      <c r="G61" s="25">
        <v>1107163</v>
      </c>
      <c r="H61" s="26">
        <f t="shared" si="9"/>
        <v>-8.1355676253345832E-2</v>
      </c>
      <c r="I61" s="27">
        <v>656490</v>
      </c>
      <c r="J61" s="28">
        <f t="shared" si="10"/>
        <v>-7.6680951490201932E-2</v>
      </c>
      <c r="K61" s="25">
        <v>41948</v>
      </c>
      <c r="L61" s="26">
        <f t="shared" si="11"/>
        <v>0.15267091668498578</v>
      </c>
    </row>
    <row r="62" spans="2:14" ht="15" hidden="1" customHeight="1" outlineLevel="1" thickBot="1">
      <c r="B62" s="24" t="s">
        <v>39</v>
      </c>
      <c r="C62" s="25">
        <v>2931433</v>
      </c>
      <c r="D62" s="26">
        <f t="shared" si="5"/>
        <v>-7.9909843855735074E-2</v>
      </c>
      <c r="E62" s="27">
        <v>1098012</v>
      </c>
      <c r="F62" s="28">
        <f t="shared" si="5"/>
        <v>-8.5760246991909317E-2</v>
      </c>
      <c r="G62" s="25">
        <v>870873</v>
      </c>
      <c r="H62" s="26">
        <f t="shared" si="9"/>
        <v>-9.5817833155619869E-2</v>
      </c>
      <c r="I62" s="27">
        <v>518778</v>
      </c>
      <c r="J62" s="28">
        <f t="shared" si="10"/>
        <v>-5.9211612011700554E-2</v>
      </c>
      <c r="K62" s="25">
        <v>42274</v>
      </c>
      <c r="L62" s="26">
        <f t="shared" si="11"/>
        <v>0.20168282213820743</v>
      </c>
    </row>
    <row r="63" spans="2:14" ht="16.5" hidden="1" customHeight="1" outlineLevel="1" thickBot="1">
      <c r="B63" s="24" t="s">
        <v>40</v>
      </c>
      <c r="C63" s="25">
        <v>2709540</v>
      </c>
      <c r="D63" s="26">
        <f t="shared" si="5"/>
        <v>-9.3656559277397911E-2</v>
      </c>
      <c r="E63" s="27">
        <v>1005170</v>
      </c>
      <c r="F63" s="28">
        <f t="shared" si="5"/>
        <v>-0.11041549402972928</v>
      </c>
      <c r="G63" s="25">
        <v>843524</v>
      </c>
      <c r="H63" s="26">
        <f t="shared" si="9"/>
        <v>-5.591699916618631E-2</v>
      </c>
      <c r="I63" s="27">
        <v>428837</v>
      </c>
      <c r="J63" s="28">
        <f t="shared" si="10"/>
        <v>-0.16024305419568097</v>
      </c>
      <c r="K63" s="25">
        <v>43900</v>
      </c>
      <c r="L63" s="26">
        <f t="shared" si="11"/>
        <v>0.27010762643212582</v>
      </c>
      <c r="N63" s="41" t="s">
        <v>45</v>
      </c>
    </row>
    <row r="64" spans="2:14" ht="15" hidden="1" customHeight="1" outlineLevel="1">
      <c r="B64" s="24" t="s">
        <v>41</v>
      </c>
      <c r="C64" s="25">
        <v>3301277</v>
      </c>
      <c r="D64" s="26">
        <f t="shared" si="5"/>
        <v>-7.8833618272889594E-2</v>
      </c>
      <c r="E64" s="27">
        <v>1297024</v>
      </c>
      <c r="F64" s="28">
        <f t="shared" si="5"/>
        <v>-7.7182934247832624E-2</v>
      </c>
      <c r="G64" s="25">
        <v>921332</v>
      </c>
      <c r="H64" s="26">
        <f t="shared" si="9"/>
        <v>-0.1249494249161831</v>
      </c>
      <c r="I64" s="27">
        <v>553037</v>
      </c>
      <c r="J64" s="28">
        <f t="shared" si="10"/>
        <v>-6.5807988243143933E-2</v>
      </c>
      <c r="K64" s="25">
        <v>44433</v>
      </c>
      <c r="L64" s="26">
        <f t="shared" si="11"/>
        <v>0.19408239499072866</v>
      </c>
    </row>
    <row r="65" spans="2:12" ht="15" hidden="1" customHeight="1" outlineLevel="1">
      <c r="B65" s="24" t="s">
        <v>42</v>
      </c>
      <c r="C65" s="25">
        <v>3863948</v>
      </c>
      <c r="D65" s="26">
        <f t="shared" si="5"/>
        <v>-1.5442163722078073E-3</v>
      </c>
      <c r="E65" s="27">
        <v>1417981</v>
      </c>
      <c r="F65" s="28">
        <f t="shared" si="5"/>
        <v>-1.4362830554327521E-2</v>
      </c>
      <c r="G65" s="25">
        <v>1161485</v>
      </c>
      <c r="H65" s="26">
        <f t="shared" si="9"/>
        <v>-1.0291735509725508E-2</v>
      </c>
      <c r="I65" s="27">
        <v>678310</v>
      </c>
      <c r="J65" s="28">
        <f t="shared" si="10"/>
        <v>-1.4293478418823891E-2</v>
      </c>
      <c r="K65" s="25">
        <v>49531</v>
      </c>
      <c r="L65" s="26">
        <f t="shared" si="11"/>
        <v>0.12983872807317676</v>
      </c>
    </row>
    <row r="66" spans="2:12" ht="15" hidden="1" customHeight="1" outlineLevel="1">
      <c r="B66" s="24" t="s">
        <v>43</v>
      </c>
      <c r="C66" s="25">
        <v>3538784</v>
      </c>
      <c r="D66" s="26">
        <f t="shared" si="5"/>
        <v>-1.0038137818151993E-2</v>
      </c>
      <c r="E66" s="27">
        <v>1289129</v>
      </c>
      <c r="F66" s="28">
        <f t="shared" si="5"/>
        <v>-2.6236118266103281E-2</v>
      </c>
      <c r="G66" s="25">
        <v>1087421</v>
      </c>
      <c r="H66" s="26">
        <f t="shared" si="9"/>
        <v>-1.5865597819949562E-3</v>
      </c>
      <c r="I66" s="27">
        <v>622703</v>
      </c>
      <c r="J66" s="28">
        <f t="shared" si="10"/>
        <v>-1.4874111104958843E-2</v>
      </c>
      <c r="K66" s="25">
        <v>40231</v>
      </c>
      <c r="L66" s="26">
        <f t="shared" si="11"/>
        <v>-6.8575926654782071E-2</v>
      </c>
    </row>
    <row r="67" spans="2:12" ht="15" hidden="1" customHeight="1" outlineLevel="1">
      <c r="B67" s="24" t="s">
        <v>44</v>
      </c>
      <c r="C67" s="25">
        <v>3743623</v>
      </c>
      <c r="D67" s="26">
        <f t="shared" si="5"/>
        <v>-4.9914908105271882E-3</v>
      </c>
      <c r="E67" s="27">
        <v>1404527</v>
      </c>
      <c r="F67" s="28">
        <f t="shared" si="5"/>
        <v>-4.0809051255802364E-2</v>
      </c>
      <c r="G67" s="25">
        <v>1136069</v>
      </c>
      <c r="H67" s="26">
        <f t="shared" si="9"/>
        <v>-1.7869199534207847E-2</v>
      </c>
      <c r="I67" s="27">
        <v>643361</v>
      </c>
      <c r="J67" s="28">
        <f t="shared" si="10"/>
        <v>2.5186637027830194E-2</v>
      </c>
      <c r="K67" s="25">
        <v>38851</v>
      </c>
      <c r="L67" s="26">
        <f t="shared" si="11"/>
        <v>0.14889401466761298</v>
      </c>
    </row>
    <row r="68" spans="2:12" collapsed="1">
      <c r="B68" s="38">
        <v>2007</v>
      </c>
      <c r="C68" s="39">
        <v>41939102</v>
      </c>
      <c r="D68" s="40">
        <f t="shared" si="5"/>
        <v>-4.4418472100876349E-2</v>
      </c>
      <c r="E68" s="39">
        <v>15922976</v>
      </c>
      <c r="F68" s="40">
        <f t="shared" si="5"/>
        <v>-3.9939435841925164E-2</v>
      </c>
      <c r="G68" s="39">
        <v>12588699</v>
      </c>
      <c r="H68" s="40">
        <f t="shared" si="9"/>
        <v>-5.3802771825121942E-2</v>
      </c>
      <c r="I68" s="39">
        <v>7192479</v>
      </c>
      <c r="J68" s="40">
        <f t="shared" si="10"/>
        <v>-4.0071285175133919E-2</v>
      </c>
      <c r="K68" s="39">
        <v>493737</v>
      </c>
      <c r="L68" s="40">
        <f t="shared" si="11"/>
        <v>5.6463157083892268E-2</v>
      </c>
    </row>
    <row r="69" spans="2:12" ht="15" hidden="1" customHeight="1" outlineLevel="1">
      <c r="B69" s="24" t="s">
        <v>33</v>
      </c>
      <c r="C69" s="25">
        <v>3584636</v>
      </c>
      <c r="D69" s="25"/>
      <c r="E69" s="27">
        <v>1311273</v>
      </c>
      <c r="F69" s="28"/>
      <c r="G69" s="25">
        <v>1118825</v>
      </c>
      <c r="H69" s="25"/>
      <c r="I69" s="27">
        <v>610393</v>
      </c>
      <c r="J69" s="28"/>
      <c r="K69" s="25">
        <v>45766</v>
      </c>
      <c r="L69" s="25"/>
    </row>
    <row r="70" spans="2:12" ht="15" hidden="1" customHeight="1" outlineLevel="1">
      <c r="B70" s="24" t="s">
        <v>34</v>
      </c>
      <c r="C70" s="25">
        <v>3585941</v>
      </c>
      <c r="D70" s="25"/>
      <c r="E70" s="27">
        <v>1324632</v>
      </c>
      <c r="F70" s="28"/>
      <c r="G70" s="25">
        <v>1094673</v>
      </c>
      <c r="H70" s="25"/>
      <c r="I70" s="27">
        <v>602973</v>
      </c>
      <c r="J70" s="28"/>
      <c r="K70" s="25">
        <v>45792</v>
      </c>
      <c r="L70" s="25"/>
    </row>
    <row r="71" spans="2:12" ht="15" hidden="1" customHeight="1" outlineLevel="1">
      <c r="B71" s="24" t="s">
        <v>35</v>
      </c>
      <c r="C71" s="25">
        <v>3688623</v>
      </c>
      <c r="D71" s="25"/>
      <c r="E71" s="27">
        <v>1406980</v>
      </c>
      <c r="F71" s="28"/>
      <c r="G71" s="25">
        <v>1162171</v>
      </c>
      <c r="H71" s="25"/>
      <c r="I71" s="27">
        <v>563205</v>
      </c>
      <c r="J71" s="28"/>
      <c r="K71" s="25">
        <v>40563</v>
      </c>
      <c r="L71" s="25"/>
    </row>
    <row r="72" spans="2:12" ht="15" hidden="1" customHeight="1" outlineLevel="1">
      <c r="B72" s="24" t="s">
        <v>36</v>
      </c>
      <c r="C72" s="25">
        <v>3487219</v>
      </c>
      <c r="D72" s="25"/>
      <c r="E72" s="27">
        <v>1316980</v>
      </c>
      <c r="F72" s="28"/>
      <c r="G72" s="25">
        <v>1042087</v>
      </c>
      <c r="H72" s="25"/>
      <c r="I72" s="27">
        <v>618738</v>
      </c>
      <c r="J72" s="28"/>
      <c r="K72" s="25">
        <v>38098</v>
      </c>
      <c r="L72" s="25"/>
    </row>
    <row r="73" spans="2:12" ht="15" hidden="1" customHeight="1" outlineLevel="1">
      <c r="B73" s="24" t="s">
        <v>37</v>
      </c>
      <c r="C73" s="25">
        <v>4547725</v>
      </c>
      <c r="D73" s="25"/>
      <c r="E73" s="27">
        <v>1735087</v>
      </c>
      <c r="F73" s="28"/>
      <c r="G73" s="25">
        <v>1352562</v>
      </c>
      <c r="H73" s="25"/>
      <c r="I73" s="27">
        <v>784504</v>
      </c>
      <c r="J73" s="28"/>
      <c r="K73" s="25">
        <v>32936</v>
      </c>
      <c r="L73" s="25"/>
    </row>
    <row r="74" spans="2:12" ht="15" hidden="1" customHeight="1" outlineLevel="1">
      <c r="B74" s="24" t="s">
        <v>38</v>
      </c>
      <c r="C74" s="25">
        <v>4028069</v>
      </c>
      <c r="D74" s="25"/>
      <c r="E74" s="27">
        <v>1527198</v>
      </c>
      <c r="F74" s="28"/>
      <c r="G74" s="25">
        <v>1205214</v>
      </c>
      <c r="H74" s="25"/>
      <c r="I74" s="27">
        <v>711011</v>
      </c>
      <c r="J74" s="28"/>
      <c r="K74" s="25">
        <v>36392</v>
      </c>
      <c r="L74" s="25"/>
    </row>
    <row r="75" spans="2:12" ht="15" hidden="1" customHeight="1" outlineLevel="1">
      <c r="B75" s="24" t="s">
        <v>39</v>
      </c>
      <c r="C75" s="25">
        <v>3186028</v>
      </c>
      <c r="D75" s="25"/>
      <c r="E75" s="27">
        <v>1201011</v>
      </c>
      <c r="F75" s="28"/>
      <c r="G75" s="25">
        <v>963161</v>
      </c>
      <c r="H75" s="25"/>
      <c r="I75" s="27">
        <v>551429</v>
      </c>
      <c r="J75" s="28"/>
      <c r="K75" s="25">
        <v>35179</v>
      </c>
      <c r="L75" s="25"/>
    </row>
    <row r="76" spans="2:12" ht="15" hidden="1" customHeight="1" outlineLevel="1">
      <c r="B76" s="24" t="s">
        <v>40</v>
      </c>
      <c r="C76" s="25">
        <v>2989529</v>
      </c>
      <c r="D76" s="25"/>
      <c r="E76" s="27">
        <v>1129932</v>
      </c>
      <c r="F76" s="28"/>
      <c r="G76" s="25">
        <v>893485</v>
      </c>
      <c r="H76" s="25"/>
      <c r="I76" s="27">
        <v>510668</v>
      </c>
      <c r="J76" s="28"/>
      <c r="K76" s="25">
        <v>34564</v>
      </c>
      <c r="L76" s="25"/>
    </row>
    <row r="77" spans="2:12" ht="15" hidden="1" customHeight="1" outlineLevel="1">
      <c r="B77" s="24" t="s">
        <v>41</v>
      </c>
      <c r="C77" s="25">
        <v>3583801</v>
      </c>
      <c r="D77" s="25"/>
      <c r="E77" s="27">
        <v>1405505</v>
      </c>
      <c r="F77" s="28"/>
      <c r="G77" s="25">
        <v>1052890</v>
      </c>
      <c r="H77" s="25"/>
      <c r="I77" s="27">
        <v>591995</v>
      </c>
      <c r="J77" s="28"/>
      <c r="K77" s="25">
        <v>37211</v>
      </c>
      <c r="L77" s="25"/>
    </row>
    <row r="78" spans="2:12" ht="15" hidden="1" customHeight="1" outlineLevel="1">
      <c r="B78" s="24" t="s">
        <v>42</v>
      </c>
      <c r="C78" s="25">
        <v>3869924</v>
      </c>
      <c r="D78" s="25"/>
      <c r="E78" s="27">
        <v>1438644</v>
      </c>
      <c r="F78" s="28"/>
      <c r="G78" s="25">
        <v>1173563</v>
      </c>
      <c r="H78" s="25"/>
      <c r="I78" s="27">
        <v>688146</v>
      </c>
      <c r="J78" s="28"/>
      <c r="K78" s="25">
        <v>43839</v>
      </c>
      <c r="L78" s="25"/>
    </row>
    <row r="79" spans="2:12" ht="15" hidden="1" customHeight="1" outlineLevel="1">
      <c r="B79" s="24" t="s">
        <v>43</v>
      </c>
      <c r="C79" s="25">
        <v>3574667</v>
      </c>
      <c r="D79" s="25"/>
      <c r="E79" s="27">
        <v>1323862</v>
      </c>
      <c r="F79" s="28"/>
      <c r="G79" s="25">
        <v>1089149</v>
      </c>
      <c r="H79" s="25"/>
      <c r="I79" s="27">
        <v>632105</v>
      </c>
      <c r="J79" s="28"/>
      <c r="K79" s="25">
        <v>43193</v>
      </c>
      <c r="L79" s="25"/>
    </row>
    <row r="80" spans="2:12" ht="15" hidden="1" customHeight="1" outlineLevel="1">
      <c r="B80" s="24" t="s">
        <v>44</v>
      </c>
      <c r="C80" s="25">
        <v>3762403</v>
      </c>
      <c r="D80" s="25"/>
      <c r="E80" s="27">
        <v>1464283</v>
      </c>
      <c r="F80" s="28"/>
      <c r="G80" s="25">
        <v>1156739</v>
      </c>
      <c r="H80" s="25"/>
      <c r="I80" s="27">
        <v>627555</v>
      </c>
      <c r="J80" s="28"/>
      <c r="K80" s="25">
        <v>33816</v>
      </c>
      <c r="L80" s="25"/>
    </row>
    <row r="81" spans="2:12" collapsed="1">
      <c r="B81" s="38">
        <v>2006</v>
      </c>
      <c r="C81" s="39">
        <v>43888565</v>
      </c>
      <c r="D81" s="39"/>
      <c r="E81" s="39">
        <v>16585387</v>
      </c>
      <c r="F81" s="40"/>
      <c r="G81" s="39">
        <v>13304519</v>
      </c>
      <c r="H81" s="39"/>
      <c r="I81" s="39">
        <v>7492722</v>
      </c>
      <c r="J81" s="40"/>
      <c r="K81" s="39">
        <v>467349</v>
      </c>
      <c r="L81" s="39"/>
    </row>
    <row r="82" spans="2:12" ht="15" customHeight="1">
      <c r="B82" s="42" t="s">
        <v>46</v>
      </c>
      <c r="C82" s="42"/>
      <c r="D82" s="42"/>
      <c r="E82" s="42"/>
      <c r="F82" s="42"/>
      <c r="G82" s="42"/>
      <c r="H82" s="42"/>
      <c r="I82" s="43"/>
      <c r="J82" s="43"/>
      <c r="K82" s="43"/>
      <c r="L82" s="43"/>
    </row>
  </sheetData>
  <mergeCells count="7">
    <mergeCell ref="B82:H82"/>
    <mergeCell ref="B5:L5"/>
    <mergeCell ref="C6:D6"/>
    <mergeCell ref="E6:F6"/>
    <mergeCell ref="G6:H6"/>
    <mergeCell ref="I6:J6"/>
    <mergeCell ref="K6:L6"/>
  </mergeCells>
  <hyperlinks>
    <hyperlink ref="N63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30" customHeight="1">
      <c r="B6" s="46" t="s">
        <v>48</v>
      </c>
      <c r="C6" s="47" t="str">
        <f>actualizaciones!A3</f>
        <v>acumulado agosto 2010</v>
      </c>
      <c r="D6" s="48" t="s">
        <v>49</v>
      </c>
      <c r="E6" s="47" t="str">
        <f>actualizaciones!A2</f>
        <v xml:space="preserve">acumulado agosto 2011 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24137203</v>
      </c>
      <c r="D8" s="54">
        <f>C8/C8</f>
        <v>1</v>
      </c>
      <c r="E8" s="53">
        <v>26958432</v>
      </c>
      <c r="F8" s="54">
        <f>E8/E8</f>
        <v>1</v>
      </c>
      <c r="G8" s="54">
        <f>(E8-C8)/C8</f>
        <v>0.11688301250148991</v>
      </c>
    </row>
    <row r="9" spans="2:7" ht="15" customHeight="1">
      <c r="B9" s="52" t="s">
        <v>84</v>
      </c>
      <c r="C9" s="53">
        <v>13716472</v>
      </c>
      <c r="D9" s="54">
        <f>C9/C8</f>
        <v>0.56827097986456843</v>
      </c>
      <c r="E9" s="53">
        <v>15762799</v>
      </c>
      <c r="F9" s="54">
        <f>E9/E8</f>
        <v>0.58470756014296377</v>
      </c>
      <c r="G9" s="54">
        <f>(E9-C9)/C9</f>
        <v>0.1491875607663545</v>
      </c>
    </row>
    <row r="10" spans="2:7" ht="15" customHeight="1">
      <c r="B10" s="55" t="s">
        <v>85</v>
      </c>
      <c r="C10" s="53">
        <v>10420731</v>
      </c>
      <c r="D10" s="54">
        <f>C10/C8</f>
        <v>0.43172902013543157</v>
      </c>
      <c r="E10" s="53">
        <v>11195633</v>
      </c>
      <c r="F10" s="54">
        <f>E10/E8</f>
        <v>0.41529243985703618</v>
      </c>
      <c r="G10" s="54">
        <f>(E10-C10)/C10</f>
        <v>7.4361577896982473E-2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9087590</v>
      </c>
      <c r="D12" s="60">
        <f>C12/C12</f>
        <v>1</v>
      </c>
      <c r="E12" s="59">
        <v>10237615</v>
      </c>
      <c r="F12" s="60">
        <f>E12/E12</f>
        <v>1</v>
      </c>
      <c r="G12" s="61">
        <f>(E12-C12)/C12</f>
        <v>0.1265489530227486</v>
      </c>
    </row>
    <row r="13" spans="2:7" ht="15" customHeight="1">
      <c r="B13" s="58" t="s">
        <v>84</v>
      </c>
      <c r="C13" s="59">
        <v>5728825</v>
      </c>
      <c r="D13" s="60">
        <f>C13/C12</f>
        <v>0.63040090937201176</v>
      </c>
      <c r="E13" s="59">
        <v>6615068</v>
      </c>
      <c r="F13" s="60">
        <f>E13/E12</f>
        <v>0.64615323002476655</v>
      </c>
      <c r="G13" s="61">
        <f>(E13-C13)/C13</f>
        <v>0.15469891295335431</v>
      </c>
    </row>
    <row r="14" spans="2:7" ht="15" customHeight="1">
      <c r="B14" s="58" t="s">
        <v>85</v>
      </c>
      <c r="C14" s="59">
        <v>3358765</v>
      </c>
      <c r="D14" s="60">
        <f>C14/C12</f>
        <v>0.36959909062798829</v>
      </c>
      <c r="E14" s="59">
        <v>3622547</v>
      </c>
      <c r="F14" s="60">
        <f>E14/E13</f>
        <v>0.54762052332644195</v>
      </c>
      <c r="G14" s="61">
        <f>(E14-C14)/C14</f>
        <v>7.8535414058441125E-2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7641350</v>
      </c>
      <c r="D16" s="60">
        <f>C16/C16</f>
        <v>1</v>
      </c>
      <c r="E16" s="59">
        <v>8594121</v>
      </c>
      <c r="F16" s="60">
        <f>E16/E16</f>
        <v>1</v>
      </c>
      <c r="G16" s="61">
        <f>(E16-C16)/C16</f>
        <v>0.1246862138234736</v>
      </c>
    </row>
    <row r="17" spans="2:12" ht="15" customHeight="1">
      <c r="B17" s="58" t="s">
        <v>84</v>
      </c>
      <c r="C17" s="59">
        <v>3390064</v>
      </c>
      <c r="D17" s="60">
        <f>C17/C16</f>
        <v>0.44364726128236504</v>
      </c>
      <c r="E17" s="59">
        <v>3959760</v>
      </c>
      <c r="F17" s="60">
        <f>E17/E16</f>
        <v>0.46075218163672588</v>
      </c>
      <c r="G17" s="61">
        <f>(E17-C17)/C17</f>
        <v>0.16804874480245802</v>
      </c>
    </row>
    <row r="18" spans="2:12" ht="15" customHeight="1">
      <c r="B18" s="58" t="s">
        <v>85</v>
      </c>
      <c r="C18" s="59">
        <v>4251286</v>
      </c>
      <c r="D18" s="60">
        <f>C18/C16</f>
        <v>0.55635273871763502</v>
      </c>
      <c r="E18" s="59">
        <v>4634361</v>
      </c>
      <c r="F18" s="60">
        <f>E18/E16</f>
        <v>0.53924781836327418</v>
      </c>
      <c r="G18" s="61">
        <f>(E18-C18)/C18</f>
        <v>9.0108028488320946E-2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3537074</v>
      </c>
      <c r="D20" s="60">
        <f>C20/C20</f>
        <v>1</v>
      </c>
      <c r="E20" s="59">
        <v>3664171</v>
      </c>
      <c r="F20" s="60">
        <f>E20/E20</f>
        <v>1</v>
      </c>
      <c r="G20" s="61">
        <f>(E20-C20)/C20</f>
        <v>3.5932807738825935E-2</v>
      </c>
    </row>
    <row r="21" spans="2:12" ht="15" customHeight="1">
      <c r="B21" s="58" t="s">
        <v>84</v>
      </c>
      <c r="C21" s="59">
        <v>2392287</v>
      </c>
      <c r="D21" s="60">
        <f>C21/C20</f>
        <v>0.67634632467401024</v>
      </c>
      <c r="E21" s="59">
        <v>2637905</v>
      </c>
      <c r="F21" s="60">
        <f>E21/E20</f>
        <v>0.71991863916831389</v>
      </c>
      <c r="G21" s="61">
        <f>(E21-C21)/C21</f>
        <v>0.10267079158980506</v>
      </c>
    </row>
    <row r="22" spans="2:12" ht="15" customHeight="1">
      <c r="B22" s="62" t="s">
        <v>85</v>
      </c>
      <c r="C22" s="59">
        <v>1144787</v>
      </c>
      <c r="D22" s="60">
        <f>C22/C20</f>
        <v>0.32365367532598976</v>
      </c>
      <c r="E22" s="59">
        <v>1026266</v>
      </c>
      <c r="F22" s="60">
        <f>E22/E20</f>
        <v>0.28008136083168605</v>
      </c>
      <c r="G22" s="61">
        <f>(E22-C22)/C22</f>
        <v>-0.10353104988089487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216287</v>
      </c>
      <c r="D24" s="60">
        <f>C24/C24</f>
        <v>1</v>
      </c>
      <c r="E24" s="59">
        <v>218902</v>
      </c>
      <c r="F24" s="60">
        <f>E24/E24</f>
        <v>1</v>
      </c>
      <c r="G24" s="61">
        <f>(E24-C24)/C24</f>
        <v>1.2090416899767439E-2</v>
      </c>
    </row>
    <row r="25" spans="2:12" ht="15" customHeight="1">
      <c r="B25" s="58" t="s">
        <v>84</v>
      </c>
      <c r="C25" s="59">
        <v>216287</v>
      </c>
      <c r="D25" s="60">
        <f>C25/C24</f>
        <v>1</v>
      </c>
      <c r="E25" s="59">
        <v>218902</v>
      </c>
      <c r="F25" s="60">
        <f>E25/E24</f>
        <v>1</v>
      </c>
      <c r="G25" s="61">
        <f>(E25-C25)/C25</f>
        <v>1.2090416899767439E-2</v>
      </c>
    </row>
    <row r="26" spans="2:12" ht="15" customHeight="1">
      <c r="B26" s="62" t="s">
        <v>85</v>
      </c>
      <c r="C26" s="79" t="s">
        <v>86</v>
      </c>
      <c r="D26" s="80" t="str">
        <f>IFERROR(C26/C24,"-")</f>
        <v>-</v>
      </c>
      <c r="E26" s="79" t="s">
        <v>86</v>
      </c>
      <c r="F26" s="80" t="str">
        <f>IFERROR(E26/E24,"-")</f>
        <v>-</v>
      </c>
      <c r="G26" s="8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I20" sqref="I20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agosto 2011)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agosto</mes>
    <year xmlns="f58ff5a6-252f-4ce0-9aec-4d01cb81bd09">2011</year>
    <PublishingExpirationDate xmlns="http://schemas.microsoft.com/sharepoint/v3" xsi:nil="true"/>
    <mercado xmlns="f58ff5a6-252f-4ce0-9aec-4d01cb81bd09">espana</mercado>
    <PublishingStartDate xmlns="http://schemas.microsoft.com/sharepoint/v3">2011-09-01T23:00:00+00:00</PublishingStartDate>
    <_dlc_DocId xmlns="8b099203-c902-4a5b-992f-1f849b15ff82">Q5F7QW3RQ55V-2054-270</_dlc_DocId>
    <_dlc_DocIdUrl xmlns="8b099203-c902-4a5b-992f-1f849b15ff82">
      <Url>http://cd102671/es/investigacion/Situacion-turistica/zonas-turisticas-tenerife/_layouts/DocIdRedir.aspx?ID=Q5F7QW3RQ55V-2054-270</Url>
      <Description>Q5F7QW3RQ55V-2054-270</Description>
    </_dlc_DocIdUrl>
  </documentManagement>
</p:properties>
</file>

<file path=customXml/itemProps1.xml><?xml version="1.0" encoding="utf-8"?>
<ds:datastoreItem xmlns:ds="http://schemas.openxmlformats.org/officeDocument/2006/customXml" ds:itemID="{22AFB5F5-E126-4B8A-8267-75511CB0D372}"/>
</file>

<file path=customXml/itemProps2.xml><?xml version="1.0" encoding="utf-8"?>
<ds:datastoreItem xmlns:ds="http://schemas.openxmlformats.org/officeDocument/2006/customXml" ds:itemID="{2A4D6247-54C3-436D-9B00-67CAA4587253}"/>
</file>

<file path=customXml/itemProps3.xml><?xml version="1.0" encoding="utf-8"?>
<ds:datastoreItem xmlns:ds="http://schemas.openxmlformats.org/officeDocument/2006/customXml" ds:itemID="{A6AE4321-39EE-478C-8ABC-27C5A264C4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agosto 2011)</dc:title>
  <dc:creator>marjorie</dc:creator>
  <cp:lastModifiedBy>marjorie</cp:lastModifiedBy>
  <dcterms:created xsi:type="dcterms:W3CDTF">2011-11-10T12:40:24Z</dcterms:created>
  <dcterms:modified xsi:type="dcterms:W3CDTF">2011-11-10T12:50:28Z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5c3bb803-f56d-40d5-b7b8-47e15a4c1b58</vt:lpwstr>
  </property>
</Properties>
</file>