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4915" windowHeight="1207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categ'!$B$2:$J$112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'!$B$5:$H$39</definedName>
    <definedName name="_xlnm.Print_Area" localSheetId="26">'Oferta Alojat Estim tipol categ'!$B$5:$H$63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MUNICIPIOS'!$B$5:$L$104</definedName>
    <definedName name="_xlnm.Print_Area" localSheetId="16">'SERIE EM MUNICIPIOS'!$B$5:$L$104</definedName>
    <definedName name="_xlnm.Print_Area" localSheetId="11">'SERIE IO MUNICIPIOS'!$B$5:$L$104</definedName>
    <definedName name="_xlnm.Print_Area" localSheetId="6">'SERIE PERNOCTACIONES MUN'!$B$5:$L$104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5" l="1"/>
  <c r="M28" i="5"/>
  <c r="M27" i="5"/>
  <c r="M26" i="5"/>
  <c r="M25" i="5"/>
  <c r="M24" i="5"/>
  <c r="M22" i="5"/>
  <c r="M30" i="10"/>
  <c r="M28" i="10"/>
  <c r="M27" i="10"/>
  <c r="M26" i="10"/>
  <c r="M25" i="10"/>
  <c r="M24" i="10"/>
  <c r="M22" i="10"/>
  <c r="K30" i="10"/>
  <c r="K28" i="10"/>
  <c r="K27" i="10"/>
  <c r="K26" i="10"/>
  <c r="K25" i="10"/>
  <c r="K24" i="10"/>
  <c r="K22" i="10"/>
  <c r="F29" i="10"/>
  <c r="F27" i="10"/>
  <c r="F26" i="10"/>
  <c r="F25" i="10"/>
  <c r="F24" i="10"/>
  <c r="F22" i="10"/>
  <c r="D29" i="10"/>
  <c r="D27" i="10"/>
  <c r="D26" i="10"/>
  <c r="D25" i="10"/>
  <c r="D24" i="10"/>
  <c r="D22" i="10"/>
  <c r="M16" i="10"/>
  <c r="M14" i="10"/>
  <c r="M13" i="10"/>
  <c r="M12" i="10"/>
  <c r="M11" i="10"/>
  <c r="M10" i="10"/>
  <c r="M8" i="10"/>
  <c r="K16" i="10"/>
  <c r="K14" i="10"/>
  <c r="K13" i="10"/>
  <c r="K12" i="10"/>
  <c r="K11" i="10"/>
  <c r="K10" i="10"/>
  <c r="K8" i="10"/>
  <c r="K30" i="5"/>
  <c r="K28" i="5"/>
  <c r="K27" i="5"/>
  <c r="K26" i="5"/>
  <c r="K25" i="5"/>
  <c r="K24" i="5"/>
  <c r="K22" i="5"/>
  <c r="F29" i="5"/>
  <c r="F27" i="5"/>
  <c r="F26" i="5"/>
  <c r="F25" i="5"/>
  <c r="F24" i="5"/>
  <c r="D29" i="5"/>
  <c r="D27" i="5"/>
  <c r="D26" i="5"/>
  <c r="D25" i="5"/>
  <c r="D24" i="5"/>
  <c r="F22" i="5"/>
  <c r="D22" i="5"/>
  <c r="M16" i="5"/>
  <c r="M14" i="5"/>
  <c r="M13" i="5"/>
  <c r="M12" i="5"/>
  <c r="M11" i="5"/>
  <c r="M10" i="5"/>
  <c r="K16" i="5"/>
  <c r="K14" i="5"/>
  <c r="K13" i="5"/>
  <c r="K12" i="5"/>
  <c r="K11" i="5"/>
  <c r="K10" i="5"/>
  <c r="M8" i="5"/>
  <c r="K8" i="5"/>
  <c r="C6" i="30" l="1"/>
  <c r="E54" i="27"/>
  <c r="C54" i="27"/>
  <c r="E42" i="27"/>
  <c r="C42" i="27"/>
  <c r="E31" i="27"/>
  <c r="C31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2" i="17"/>
  <c r="D36" i="15"/>
  <c r="C36" i="15"/>
  <c r="I20" i="15"/>
  <c r="H20" i="15"/>
  <c r="D20" i="15"/>
  <c r="C20" i="15"/>
  <c r="I6" i="15"/>
  <c r="H6" i="15"/>
  <c r="D6" i="15"/>
  <c r="C6" i="15"/>
  <c r="D6" i="13"/>
  <c r="C6" i="13"/>
  <c r="B12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2" i="7"/>
  <c r="E36" i="5"/>
  <c r="C36" i="5"/>
  <c r="L20" i="5"/>
  <c r="J20" i="5"/>
  <c r="E20" i="5"/>
  <c r="C20" i="5"/>
  <c r="L6" i="5"/>
  <c r="J6" i="5"/>
  <c r="E6" i="5"/>
  <c r="C6" i="5"/>
  <c r="E6" i="3"/>
  <c r="C6" i="3"/>
  <c r="B12" i="2"/>
  <c r="D6" i="1"/>
  <c r="D13" i="2" l="1"/>
  <c r="L13" i="2"/>
  <c r="J14" i="2"/>
  <c r="H15" i="2"/>
  <c r="F16" i="2"/>
  <c r="D17" i="2"/>
  <c r="L17" i="2"/>
  <c r="J18" i="2"/>
  <c r="H19" i="2"/>
  <c r="F20" i="2"/>
  <c r="J20" i="2"/>
  <c r="H21" i="2"/>
  <c r="F22" i="2"/>
  <c r="D23" i="2"/>
  <c r="L23" i="2"/>
  <c r="J24" i="2"/>
  <c r="H25" i="2"/>
  <c r="L25" i="2"/>
  <c r="J26" i="2"/>
  <c r="H27" i="2"/>
  <c r="F28" i="2"/>
  <c r="D29" i="2"/>
  <c r="L29" i="2"/>
  <c r="J30" i="2"/>
  <c r="D31" i="2"/>
  <c r="L31" i="2"/>
  <c r="D33" i="2"/>
  <c r="L33" i="2"/>
  <c r="J34" i="2"/>
  <c r="H35" i="2"/>
  <c r="F36" i="2"/>
  <c r="D37" i="2"/>
  <c r="L37" i="2"/>
  <c r="J38" i="2"/>
  <c r="H39" i="2"/>
  <c r="F40" i="2"/>
  <c r="D41" i="2"/>
  <c r="L41" i="2"/>
  <c r="J42" i="2"/>
  <c r="D43" i="2"/>
  <c r="L43" i="2"/>
  <c r="J44" i="2"/>
  <c r="H45" i="2"/>
  <c r="F46" i="2"/>
  <c r="H47" i="2"/>
  <c r="F50" i="2"/>
  <c r="D8" i="2"/>
  <c r="H8" i="2"/>
  <c r="L8" i="2"/>
  <c r="F9" i="2"/>
  <c r="J9" i="2"/>
  <c r="D10" i="2"/>
  <c r="H10" i="2"/>
  <c r="L10" i="2"/>
  <c r="F11" i="2"/>
  <c r="J11" i="2"/>
  <c r="H59" i="2"/>
  <c r="F60" i="2"/>
  <c r="D61" i="2"/>
  <c r="L61" i="2"/>
  <c r="J62" i="2"/>
  <c r="H63" i="2"/>
  <c r="F64" i="2"/>
  <c r="D65" i="2"/>
  <c r="L65" i="2"/>
  <c r="J66" i="2"/>
  <c r="H67" i="2"/>
  <c r="F68" i="2"/>
  <c r="D69" i="2"/>
  <c r="L69" i="2"/>
  <c r="J70" i="2"/>
  <c r="H71" i="2"/>
  <c r="F72" i="2"/>
  <c r="D73" i="2"/>
  <c r="L73" i="2"/>
  <c r="J74" i="2"/>
  <c r="H75" i="2"/>
  <c r="F76" i="2"/>
  <c r="D77" i="2"/>
  <c r="L77" i="2"/>
  <c r="J78" i="2"/>
  <c r="H79" i="2"/>
  <c r="F80" i="2"/>
  <c r="D81" i="2"/>
  <c r="L81" i="2"/>
  <c r="J82" i="2"/>
  <c r="H83" i="2"/>
  <c r="F84" i="2"/>
  <c r="D85" i="2"/>
  <c r="L85" i="2"/>
  <c r="J86" i="2"/>
  <c r="H87" i="2"/>
  <c r="F88" i="2"/>
  <c r="D89" i="2"/>
  <c r="L89" i="2"/>
  <c r="J90" i="2"/>
  <c r="F9" i="3"/>
  <c r="G9" i="3"/>
  <c r="D12" i="3"/>
  <c r="F20" i="3"/>
  <c r="G20" i="3"/>
  <c r="D22" i="3"/>
  <c r="F10" i="5"/>
  <c r="G10" i="5"/>
  <c r="D11" i="5"/>
  <c r="F14" i="5"/>
  <c r="G14" i="5"/>
  <c r="G24" i="5"/>
  <c r="F13" i="2"/>
  <c r="H14" i="2"/>
  <c r="F15" i="2"/>
  <c r="D16" i="2"/>
  <c r="L16" i="2"/>
  <c r="J17" i="2"/>
  <c r="H18" i="2"/>
  <c r="F19" i="2"/>
  <c r="H20" i="2"/>
  <c r="F21" i="2"/>
  <c r="D22" i="2"/>
  <c r="L22" i="2"/>
  <c r="J23" i="2"/>
  <c r="H24" i="2"/>
  <c r="F25" i="2"/>
  <c r="D26" i="2"/>
  <c r="F27" i="2"/>
  <c r="D28" i="2"/>
  <c r="L28" i="2"/>
  <c r="J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F45" i="2"/>
  <c r="J45" i="2"/>
  <c r="D46" i="2"/>
  <c r="H46" i="2"/>
  <c r="L46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J59" i="2"/>
  <c r="H60" i="2"/>
  <c r="F61" i="2"/>
  <c r="D62" i="2"/>
  <c r="L62" i="2"/>
  <c r="J63" i="2"/>
  <c r="H64" i="2"/>
  <c r="F65" i="2"/>
  <c r="D66" i="2"/>
  <c r="L66" i="2"/>
  <c r="J67" i="2"/>
  <c r="H68" i="2"/>
  <c r="F69" i="2"/>
  <c r="D70" i="2"/>
  <c r="L70" i="2"/>
  <c r="J71" i="2"/>
  <c r="H72" i="2"/>
  <c r="F73" i="2"/>
  <c r="D74" i="2"/>
  <c r="L74" i="2"/>
  <c r="J75" i="2"/>
  <c r="H76" i="2"/>
  <c r="F77" i="2"/>
  <c r="D78" i="2"/>
  <c r="L78" i="2"/>
  <c r="J79" i="2"/>
  <c r="H80" i="2"/>
  <c r="F81" i="2"/>
  <c r="D82" i="2"/>
  <c r="L82" i="2"/>
  <c r="J83" i="2"/>
  <c r="H84" i="2"/>
  <c r="F85" i="2"/>
  <c r="D86" i="2"/>
  <c r="L86" i="2"/>
  <c r="J87" i="2"/>
  <c r="H88" i="2"/>
  <c r="F89" i="2"/>
  <c r="D90" i="2"/>
  <c r="L90" i="2"/>
  <c r="F12" i="3"/>
  <c r="G12" i="3"/>
  <c r="D14" i="3"/>
  <c r="F22" i="3"/>
  <c r="G22" i="3"/>
  <c r="D25" i="3"/>
  <c r="F11" i="5"/>
  <c r="G11" i="5"/>
  <c r="D12" i="5"/>
  <c r="J13" i="2"/>
  <c r="D14" i="2"/>
  <c r="L14" i="2"/>
  <c r="J15" i="2"/>
  <c r="H16" i="2"/>
  <c r="F17" i="2"/>
  <c r="D18" i="2"/>
  <c r="L18" i="2"/>
  <c r="J19" i="2"/>
  <c r="D20" i="2"/>
  <c r="L20" i="2"/>
  <c r="J21" i="2"/>
  <c r="H22" i="2"/>
  <c r="F23" i="2"/>
  <c r="D24" i="2"/>
  <c r="L24" i="2"/>
  <c r="J25" i="2"/>
  <c r="H26" i="2"/>
  <c r="L26" i="2"/>
  <c r="J27" i="2"/>
  <c r="H28" i="2"/>
  <c r="F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7" i="2"/>
  <c r="F8" i="2"/>
  <c r="J8" i="2"/>
  <c r="D9" i="2"/>
  <c r="H9" i="2"/>
  <c r="L9" i="2"/>
  <c r="F10" i="2"/>
  <c r="J10" i="2"/>
  <c r="D11" i="2"/>
  <c r="H11" i="2"/>
  <c r="L11" i="2"/>
  <c r="D59" i="2"/>
  <c r="L59" i="2"/>
  <c r="J60" i="2"/>
  <c r="H61" i="2"/>
  <c r="F62" i="2"/>
  <c r="D63" i="2"/>
  <c r="L63" i="2"/>
  <c r="J64" i="2"/>
  <c r="H65" i="2"/>
  <c r="F66" i="2"/>
  <c r="D67" i="2"/>
  <c r="L67" i="2"/>
  <c r="J68" i="2"/>
  <c r="H69" i="2"/>
  <c r="F70" i="2"/>
  <c r="D71" i="2"/>
  <c r="L71" i="2"/>
  <c r="J72" i="2"/>
  <c r="H73" i="2"/>
  <c r="F74" i="2"/>
  <c r="D75" i="2"/>
  <c r="L75" i="2"/>
  <c r="J76" i="2"/>
  <c r="H77" i="2"/>
  <c r="F78" i="2"/>
  <c r="D79" i="2"/>
  <c r="L79" i="2"/>
  <c r="J80" i="2"/>
  <c r="H81" i="2"/>
  <c r="F82" i="2"/>
  <c r="D83" i="2"/>
  <c r="L83" i="2"/>
  <c r="J84" i="2"/>
  <c r="H85" i="2"/>
  <c r="F86" i="2"/>
  <c r="D87" i="2"/>
  <c r="L87" i="2"/>
  <c r="J88" i="2"/>
  <c r="H89" i="2"/>
  <c r="F90" i="2"/>
  <c r="F14" i="3"/>
  <c r="G14" i="3"/>
  <c r="D17" i="3"/>
  <c r="F25" i="3"/>
  <c r="G25" i="3"/>
  <c r="D8" i="5"/>
  <c r="F12" i="5"/>
  <c r="G12" i="5"/>
  <c r="D13" i="5"/>
  <c r="H13" i="2"/>
  <c r="F14" i="2"/>
  <c r="D15" i="2"/>
  <c r="L15" i="2"/>
  <c r="J16" i="2"/>
  <c r="H17" i="2"/>
  <c r="F18" i="2"/>
  <c r="D19" i="2"/>
  <c r="L19" i="2"/>
  <c r="D21" i="2"/>
  <c r="L21" i="2"/>
  <c r="J22" i="2"/>
  <c r="H23" i="2"/>
  <c r="F24" i="2"/>
  <c r="D25" i="2"/>
  <c r="F26" i="2"/>
  <c r="D27" i="2"/>
  <c r="L27" i="2"/>
  <c r="J28" i="2"/>
  <c r="H29" i="2"/>
  <c r="F30" i="2"/>
  <c r="H31" i="2"/>
  <c r="F32" i="2"/>
  <c r="J32" i="2"/>
  <c r="H33" i="2"/>
  <c r="F34" i="2"/>
  <c r="D35" i="2"/>
  <c r="L35" i="2"/>
  <c r="J36" i="2"/>
  <c r="H37" i="2"/>
  <c r="F38" i="2"/>
  <c r="D39" i="2"/>
  <c r="L39" i="2"/>
  <c r="J40" i="2"/>
  <c r="H41" i="2"/>
  <c r="F42" i="2"/>
  <c r="H43" i="2"/>
  <c r="F44" i="2"/>
  <c r="D45" i="2"/>
  <c r="L45" i="2"/>
  <c r="J46" i="2"/>
  <c r="D47" i="2"/>
  <c r="L47" i="2"/>
  <c r="F48" i="2"/>
  <c r="J48" i="2"/>
  <c r="D49" i="2"/>
  <c r="H49" i="2"/>
  <c r="L49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F59" i="2"/>
  <c r="D60" i="2"/>
  <c r="L60" i="2"/>
  <c r="J61" i="2"/>
  <c r="H62" i="2"/>
  <c r="F63" i="2"/>
  <c r="D64" i="2"/>
  <c r="L64" i="2"/>
  <c r="J65" i="2"/>
  <c r="H66" i="2"/>
  <c r="F67" i="2"/>
  <c r="D68" i="2"/>
  <c r="L68" i="2"/>
  <c r="J69" i="2"/>
  <c r="H70" i="2"/>
  <c r="F71" i="2"/>
  <c r="D72" i="2"/>
  <c r="L72" i="2"/>
  <c r="J73" i="2"/>
  <c r="H74" i="2"/>
  <c r="F75" i="2"/>
  <c r="D76" i="2"/>
  <c r="L76" i="2"/>
  <c r="J77" i="2"/>
  <c r="H78" i="2"/>
  <c r="F79" i="2"/>
  <c r="D80" i="2"/>
  <c r="L80" i="2"/>
  <c r="J81" i="2"/>
  <c r="H82" i="2"/>
  <c r="F83" i="2"/>
  <c r="D84" i="2"/>
  <c r="L84" i="2"/>
  <c r="J85" i="2"/>
  <c r="H86" i="2"/>
  <c r="F87" i="2"/>
  <c r="D88" i="2"/>
  <c r="L88" i="2"/>
  <c r="J89" i="2"/>
  <c r="H90" i="2"/>
  <c r="D9" i="3"/>
  <c r="F17" i="3"/>
  <c r="G17" i="3"/>
  <c r="D20" i="3"/>
  <c r="F8" i="5"/>
  <c r="G8" i="5"/>
  <c r="D10" i="5"/>
  <c r="F13" i="5"/>
  <c r="G13" i="5"/>
  <c r="D14" i="5"/>
  <c r="G16" i="5"/>
  <c r="F16" i="5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G38" i="5"/>
  <c r="F38" i="5"/>
  <c r="D41" i="5"/>
  <c r="G43" i="5"/>
  <c r="F43" i="5"/>
  <c r="D45" i="5"/>
  <c r="F8" i="7"/>
  <c r="J8" i="7"/>
  <c r="D9" i="7"/>
  <c r="H9" i="7"/>
  <c r="L9" i="7"/>
  <c r="F10" i="7"/>
  <c r="J10" i="7"/>
  <c r="D11" i="7"/>
  <c r="H11" i="7"/>
  <c r="L11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H59" i="7"/>
  <c r="F60" i="7"/>
  <c r="D61" i="7"/>
  <c r="L61" i="7"/>
  <c r="J62" i="7"/>
  <c r="H63" i="7"/>
  <c r="F64" i="7"/>
  <c r="D65" i="7"/>
  <c r="L65" i="7"/>
  <c r="J66" i="7"/>
  <c r="H67" i="7"/>
  <c r="F68" i="7"/>
  <c r="D69" i="7"/>
  <c r="L69" i="7"/>
  <c r="J70" i="7"/>
  <c r="H71" i="7"/>
  <c r="F72" i="7"/>
  <c r="D73" i="7"/>
  <c r="L73" i="7"/>
  <c r="J74" i="7"/>
  <c r="H75" i="7"/>
  <c r="F76" i="7"/>
  <c r="D77" i="7"/>
  <c r="L77" i="7"/>
  <c r="J78" i="7"/>
  <c r="H79" i="7"/>
  <c r="F80" i="7"/>
  <c r="D81" i="7"/>
  <c r="L81" i="7"/>
  <c r="J82" i="7"/>
  <c r="H83" i="7"/>
  <c r="F84" i="7"/>
  <c r="D85" i="7"/>
  <c r="L85" i="7"/>
  <c r="J86" i="7"/>
  <c r="H87" i="7"/>
  <c r="F88" i="7"/>
  <c r="D89" i="7"/>
  <c r="L89" i="7"/>
  <c r="J90" i="7"/>
  <c r="F9" i="8"/>
  <c r="G9" i="8"/>
  <c r="D12" i="8"/>
  <c r="F20" i="8"/>
  <c r="G20" i="8"/>
  <c r="D22" i="8"/>
  <c r="F10" i="10"/>
  <c r="G10" i="10"/>
  <c r="D11" i="10"/>
  <c r="F14" i="10"/>
  <c r="G14" i="10"/>
  <c r="D16" i="10"/>
  <c r="D16" i="5"/>
  <c r="G22" i="5"/>
  <c r="G25" i="5"/>
  <c r="G27" i="5"/>
  <c r="N30" i="5"/>
  <c r="G40" i="5"/>
  <c r="F40" i="5"/>
  <c r="D42" i="5"/>
  <c r="G44" i="5"/>
  <c r="F44" i="5"/>
  <c r="D47" i="5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J59" i="7"/>
  <c r="H60" i="7"/>
  <c r="F61" i="7"/>
  <c r="D62" i="7"/>
  <c r="L62" i="7"/>
  <c r="J63" i="7"/>
  <c r="H64" i="7"/>
  <c r="F65" i="7"/>
  <c r="D66" i="7"/>
  <c r="L66" i="7"/>
  <c r="J67" i="7"/>
  <c r="H68" i="7"/>
  <c r="F69" i="7"/>
  <c r="D70" i="7"/>
  <c r="L70" i="7"/>
  <c r="J71" i="7"/>
  <c r="H72" i="7"/>
  <c r="F73" i="7"/>
  <c r="D74" i="7"/>
  <c r="L74" i="7"/>
  <c r="J75" i="7"/>
  <c r="H76" i="7"/>
  <c r="F77" i="7"/>
  <c r="D78" i="7"/>
  <c r="L78" i="7"/>
  <c r="J79" i="7"/>
  <c r="H80" i="7"/>
  <c r="F81" i="7"/>
  <c r="D82" i="7"/>
  <c r="L82" i="7"/>
  <c r="J83" i="7"/>
  <c r="H84" i="7"/>
  <c r="F85" i="7"/>
  <c r="D86" i="7"/>
  <c r="L86" i="7"/>
  <c r="J87" i="7"/>
  <c r="H88" i="7"/>
  <c r="F89" i="7"/>
  <c r="D90" i="7"/>
  <c r="L90" i="7"/>
  <c r="F12" i="8"/>
  <c r="G12" i="8"/>
  <c r="D14" i="8"/>
  <c r="F22" i="8"/>
  <c r="G22" i="8"/>
  <c r="D25" i="8"/>
  <c r="F11" i="10"/>
  <c r="G11" i="10"/>
  <c r="D12" i="10"/>
  <c r="F16" i="10"/>
  <c r="G16" i="10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F41" i="5"/>
  <c r="G41" i="5"/>
  <c r="D43" i="5"/>
  <c r="F45" i="5"/>
  <c r="G45" i="5"/>
  <c r="D8" i="7"/>
  <c r="H8" i="7"/>
  <c r="L8" i="7"/>
  <c r="F9" i="7"/>
  <c r="J9" i="7"/>
  <c r="D10" i="7"/>
  <c r="H10" i="7"/>
  <c r="L10" i="7"/>
  <c r="F11" i="7"/>
  <c r="J11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L59" i="7"/>
  <c r="J60" i="7"/>
  <c r="H61" i="7"/>
  <c r="F62" i="7"/>
  <c r="D63" i="7"/>
  <c r="L63" i="7"/>
  <c r="J64" i="7"/>
  <c r="H65" i="7"/>
  <c r="F66" i="7"/>
  <c r="D67" i="7"/>
  <c r="L67" i="7"/>
  <c r="J68" i="7"/>
  <c r="H69" i="7"/>
  <c r="F70" i="7"/>
  <c r="D71" i="7"/>
  <c r="L71" i="7"/>
  <c r="J72" i="7"/>
  <c r="H73" i="7"/>
  <c r="F74" i="7"/>
  <c r="D75" i="7"/>
  <c r="L75" i="7"/>
  <c r="J76" i="7"/>
  <c r="H77" i="7"/>
  <c r="F78" i="7"/>
  <c r="D79" i="7"/>
  <c r="L79" i="7"/>
  <c r="J80" i="7"/>
  <c r="H81" i="7"/>
  <c r="F82" i="7"/>
  <c r="D83" i="7"/>
  <c r="L83" i="7"/>
  <c r="J84" i="7"/>
  <c r="H85" i="7"/>
  <c r="F86" i="7"/>
  <c r="D87" i="7"/>
  <c r="L87" i="7"/>
  <c r="J88" i="7"/>
  <c r="H89" i="7"/>
  <c r="F90" i="7"/>
  <c r="F14" i="8"/>
  <c r="G14" i="8"/>
  <c r="D17" i="8"/>
  <c r="F25" i="8"/>
  <c r="G25" i="8"/>
  <c r="D8" i="10"/>
  <c r="F12" i="10"/>
  <c r="G12" i="10"/>
  <c r="D13" i="10"/>
  <c r="G26" i="5"/>
  <c r="N28" i="5"/>
  <c r="D40" i="5"/>
  <c r="G42" i="5"/>
  <c r="F42" i="5"/>
  <c r="D44" i="5"/>
  <c r="G47" i="5"/>
  <c r="F47" i="5"/>
  <c r="F13" i="7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F59" i="7"/>
  <c r="D60" i="7"/>
  <c r="L60" i="7"/>
  <c r="J61" i="7"/>
  <c r="H62" i="7"/>
  <c r="F63" i="7"/>
  <c r="D64" i="7"/>
  <c r="L64" i="7"/>
  <c r="J65" i="7"/>
  <c r="H66" i="7"/>
  <c r="F67" i="7"/>
  <c r="D68" i="7"/>
  <c r="L68" i="7"/>
  <c r="J69" i="7"/>
  <c r="H70" i="7"/>
  <c r="F71" i="7"/>
  <c r="D72" i="7"/>
  <c r="L72" i="7"/>
  <c r="J73" i="7"/>
  <c r="H74" i="7"/>
  <c r="F75" i="7"/>
  <c r="D76" i="7"/>
  <c r="L76" i="7"/>
  <c r="J77" i="7"/>
  <c r="H78" i="7"/>
  <c r="F79" i="7"/>
  <c r="D80" i="7"/>
  <c r="L80" i="7"/>
  <c r="J81" i="7"/>
  <c r="H82" i="7"/>
  <c r="F83" i="7"/>
  <c r="D84" i="7"/>
  <c r="L84" i="7"/>
  <c r="J85" i="7"/>
  <c r="H86" i="7"/>
  <c r="F87" i="7"/>
  <c r="D88" i="7"/>
  <c r="L88" i="7"/>
  <c r="J89" i="7"/>
  <c r="H90" i="7"/>
  <c r="D9" i="8"/>
  <c r="F17" i="8"/>
  <c r="G17" i="8"/>
  <c r="D20" i="8"/>
  <c r="F8" i="10"/>
  <c r="G8" i="10"/>
  <c r="D10" i="10"/>
  <c r="F13" i="10"/>
  <c r="G13" i="10"/>
  <c r="D14" i="10"/>
  <c r="D8" i="8"/>
  <c r="G10" i="8"/>
  <c r="F10" i="8"/>
  <c r="D13" i="8"/>
  <c r="G16" i="8"/>
  <c r="F16" i="8"/>
  <c r="D18" i="8"/>
  <c r="G21" i="8"/>
  <c r="F21" i="8"/>
  <c r="D26" i="8"/>
  <c r="D24" i="8"/>
  <c r="N8" i="10"/>
  <c r="N11" i="10"/>
  <c r="N13" i="10"/>
  <c r="N16" i="10"/>
  <c r="N24" i="10"/>
  <c r="N26" i="10"/>
  <c r="G29" i="10"/>
  <c r="G38" i="10"/>
  <c r="F38" i="10"/>
  <c r="D41" i="10"/>
  <c r="G43" i="10"/>
  <c r="F43" i="10"/>
  <c r="D45" i="10"/>
  <c r="F8" i="12"/>
  <c r="J8" i="12"/>
  <c r="D9" i="12"/>
  <c r="H9" i="12"/>
  <c r="L9" i="12"/>
  <c r="F10" i="12"/>
  <c r="J10" i="12"/>
  <c r="D11" i="12"/>
  <c r="H11" i="12"/>
  <c r="L11" i="12"/>
  <c r="D67" i="12"/>
  <c r="L67" i="12"/>
  <c r="J68" i="12"/>
  <c r="H69" i="12"/>
  <c r="F70" i="12"/>
  <c r="D71" i="12"/>
  <c r="L71" i="12"/>
  <c r="J72" i="12"/>
  <c r="H73" i="12"/>
  <c r="F74" i="12"/>
  <c r="D75" i="12"/>
  <c r="L75" i="12"/>
  <c r="J76" i="12"/>
  <c r="G22" i="10"/>
  <c r="G25" i="10"/>
  <c r="G27" i="10"/>
  <c r="N30" i="10"/>
  <c r="G40" i="10"/>
  <c r="F40" i="10"/>
  <c r="D42" i="10"/>
  <c r="G44" i="10"/>
  <c r="F44" i="10"/>
  <c r="D47" i="10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F67" i="12"/>
  <c r="D68" i="12"/>
  <c r="L68" i="12"/>
  <c r="J69" i="12"/>
  <c r="H70" i="12"/>
  <c r="F71" i="12"/>
  <c r="D72" i="12"/>
  <c r="L72" i="12"/>
  <c r="J73" i="12"/>
  <c r="H74" i="12"/>
  <c r="F75" i="12"/>
  <c r="D76" i="12"/>
  <c r="L76" i="12"/>
  <c r="G8" i="8"/>
  <c r="F8" i="8"/>
  <c r="D10" i="8"/>
  <c r="G13" i="8"/>
  <c r="F13" i="8"/>
  <c r="D16" i="8"/>
  <c r="G18" i="8"/>
  <c r="F18" i="8"/>
  <c r="D21" i="8"/>
  <c r="G24" i="8"/>
  <c r="F26" i="8"/>
  <c r="F24" i="8"/>
  <c r="N10" i="10"/>
  <c r="N12" i="10"/>
  <c r="N14" i="10"/>
  <c r="N22" i="10"/>
  <c r="N25" i="10"/>
  <c r="N27" i="10"/>
  <c r="D38" i="10"/>
  <c r="F41" i="10"/>
  <c r="G41" i="10"/>
  <c r="D43" i="10"/>
  <c r="F45" i="10"/>
  <c r="G45" i="10"/>
  <c r="D8" i="12"/>
  <c r="H8" i="12"/>
  <c r="L8" i="12"/>
  <c r="F9" i="12"/>
  <c r="J9" i="12"/>
  <c r="D10" i="12"/>
  <c r="H10" i="12"/>
  <c r="L10" i="12"/>
  <c r="F11" i="12"/>
  <c r="J11" i="12"/>
  <c r="H67" i="12"/>
  <c r="F68" i="12"/>
  <c r="D69" i="12"/>
  <c r="L69" i="12"/>
  <c r="J70" i="12"/>
  <c r="H71" i="12"/>
  <c r="F72" i="12"/>
  <c r="D73" i="12"/>
  <c r="L73" i="12"/>
  <c r="J74" i="12"/>
  <c r="H75" i="12"/>
  <c r="F76" i="12"/>
  <c r="D77" i="12"/>
  <c r="G24" i="10"/>
  <c r="G26" i="10"/>
  <c r="N28" i="10"/>
  <c r="D40" i="10"/>
  <c r="G42" i="10"/>
  <c r="F42" i="10"/>
  <c r="D44" i="10"/>
  <c r="G47" i="10"/>
  <c r="F47" i="10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J67" i="12"/>
  <c r="H68" i="12"/>
  <c r="F69" i="12"/>
  <c r="D70" i="12"/>
  <c r="L70" i="12"/>
  <c r="J71" i="12"/>
  <c r="H72" i="12"/>
  <c r="F73" i="12"/>
  <c r="D74" i="12"/>
  <c r="L74" i="12"/>
  <c r="J75" i="12"/>
  <c r="H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E10" i="13"/>
  <c r="E16" i="13"/>
  <c r="E21" i="13"/>
  <c r="E8" i="15"/>
  <c r="E11" i="15"/>
  <c r="E13" i="15"/>
  <c r="E16" i="15"/>
  <c r="E24" i="15"/>
  <c r="E26" i="15"/>
  <c r="J28" i="15"/>
  <c r="E42" i="15"/>
  <c r="E47" i="15"/>
  <c r="F8" i="17"/>
  <c r="J8" i="17"/>
  <c r="D9" i="17"/>
  <c r="H9" i="17"/>
  <c r="L9" i="17"/>
  <c r="F10" i="17"/>
  <c r="J10" i="17"/>
  <c r="D11" i="17"/>
  <c r="H11" i="17"/>
  <c r="L11" i="17"/>
  <c r="F15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D51" i="17"/>
  <c r="J52" i="17"/>
  <c r="F54" i="17"/>
  <c r="L55" i="17"/>
  <c r="H57" i="17"/>
  <c r="D59" i="17"/>
  <c r="J60" i="17"/>
  <c r="F62" i="17"/>
  <c r="L63" i="17"/>
  <c r="H65" i="17"/>
  <c r="E9" i="13"/>
  <c r="E14" i="13"/>
  <c r="E20" i="13"/>
  <c r="E25" i="13"/>
  <c r="J10" i="15"/>
  <c r="J12" i="15"/>
  <c r="J14" i="15"/>
  <c r="J22" i="15"/>
  <c r="J25" i="15"/>
  <c r="J27" i="15"/>
  <c r="E41" i="15"/>
  <c r="E45" i="15"/>
  <c r="D13" i="17"/>
  <c r="H13" i="17"/>
  <c r="L13" i="17"/>
  <c r="F14" i="17"/>
  <c r="J14" i="17"/>
  <c r="H15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H51" i="17"/>
  <c r="D53" i="17"/>
  <c r="J54" i="17"/>
  <c r="F56" i="17"/>
  <c r="L57" i="17"/>
  <c r="H59" i="17"/>
  <c r="D61" i="17"/>
  <c r="J62" i="17"/>
  <c r="F64" i="17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E8" i="13"/>
  <c r="E13" i="13"/>
  <c r="E18" i="13"/>
  <c r="E24" i="13"/>
  <c r="E10" i="15"/>
  <c r="E12" i="15"/>
  <c r="E14" i="15"/>
  <c r="E22" i="15"/>
  <c r="E25" i="15"/>
  <c r="E27" i="15"/>
  <c r="J30" i="15"/>
  <c r="E40" i="15"/>
  <c r="E44" i="15"/>
  <c r="D8" i="17"/>
  <c r="H8" i="17"/>
  <c r="L8" i="17"/>
  <c r="F9" i="17"/>
  <c r="J9" i="17"/>
  <c r="D10" i="17"/>
  <c r="H10" i="17"/>
  <c r="L10" i="17"/>
  <c r="F11" i="17"/>
  <c r="J11" i="17"/>
  <c r="L14" i="17"/>
  <c r="J15" i="17"/>
  <c r="H16" i="17"/>
  <c r="F17" i="17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F50" i="17"/>
  <c r="L51" i="17"/>
  <c r="H53" i="17"/>
  <c r="D55" i="17"/>
  <c r="J56" i="17"/>
  <c r="F58" i="17"/>
  <c r="L59" i="17"/>
  <c r="H61" i="17"/>
  <c r="D63" i="17"/>
  <c r="J64" i="17"/>
  <c r="E12" i="13"/>
  <c r="E17" i="13"/>
  <c r="E22" i="13"/>
  <c r="J8" i="15"/>
  <c r="J11" i="15"/>
  <c r="J13" i="15"/>
  <c r="J16" i="15"/>
  <c r="J24" i="15"/>
  <c r="J26" i="15"/>
  <c r="E29" i="15"/>
  <c r="E38" i="15"/>
  <c r="E43" i="15"/>
  <c r="F13" i="17"/>
  <c r="J13" i="17"/>
  <c r="D14" i="17"/>
  <c r="H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J50" i="17"/>
  <c r="F52" i="17"/>
  <c r="L53" i="17"/>
  <c r="H55" i="17"/>
  <c r="D57" i="17"/>
  <c r="J58" i="17"/>
  <c r="F60" i="17"/>
  <c r="L61" i="17"/>
  <c r="H63" i="17"/>
  <c r="D65" i="17"/>
  <c r="J66" i="17"/>
  <c r="F67" i="17"/>
  <c r="F68" i="17"/>
  <c r="L68" i="17"/>
  <c r="L69" i="17"/>
  <c r="H70" i="17"/>
  <c r="H71" i="17"/>
  <c r="D72" i="17"/>
  <c r="D73" i="17"/>
  <c r="J73" i="17"/>
  <c r="J74" i="17"/>
  <c r="F75" i="17"/>
  <c r="F76" i="17"/>
  <c r="L76" i="17"/>
  <c r="L77" i="17"/>
  <c r="H78" i="17"/>
  <c r="H79" i="17"/>
  <c r="L65" i="17"/>
  <c r="F66" i="17"/>
  <c r="L66" i="17"/>
  <c r="L67" i="17"/>
  <c r="H68" i="17"/>
  <c r="H69" i="17"/>
  <c r="D70" i="17"/>
  <c r="D71" i="17"/>
  <c r="J71" i="17"/>
  <c r="J72" i="17"/>
  <c r="F73" i="17"/>
  <c r="F74" i="17"/>
  <c r="L74" i="17"/>
  <c r="L75" i="17"/>
  <c r="H76" i="17"/>
  <c r="H77" i="17"/>
  <c r="D78" i="17"/>
  <c r="D79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L90" i="17"/>
  <c r="H66" i="17"/>
  <c r="H67" i="17"/>
  <c r="D68" i="17"/>
  <c r="D69" i="17"/>
  <c r="J69" i="17"/>
  <c r="J70" i="17"/>
  <c r="F71" i="17"/>
  <c r="F72" i="17"/>
  <c r="L72" i="17"/>
  <c r="L73" i="17"/>
  <c r="H74" i="17"/>
  <c r="H75" i="17"/>
  <c r="D76" i="17"/>
  <c r="D77" i="17"/>
  <c r="J77" i="17"/>
  <c r="J78" i="17"/>
  <c r="F7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D67" i="17"/>
  <c r="J67" i="17"/>
  <c r="J68" i="17"/>
  <c r="F69" i="17"/>
  <c r="F70" i="17"/>
  <c r="L70" i="17"/>
  <c r="L71" i="17"/>
  <c r="H72" i="17"/>
  <c r="H73" i="17"/>
  <c r="D74" i="17"/>
  <c r="D75" i="17"/>
  <c r="J75" i="17"/>
  <c r="J76" i="17"/>
  <c r="F77" i="17"/>
  <c r="F78" i="17"/>
  <c r="L78" i="17"/>
  <c r="D80" i="17"/>
  <c r="L80" i="17"/>
  <c r="J81" i="17"/>
  <c r="H82" i="17"/>
  <c r="F83" i="17"/>
  <c r="D84" i="17"/>
  <c r="L84" i="17"/>
  <c r="J85" i="17"/>
  <c r="H86" i="17"/>
  <c r="F87" i="17"/>
  <c r="D88" i="17"/>
  <c r="L88" i="17"/>
  <c r="J89" i="17"/>
  <c r="H90" i="17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G24" i="27"/>
  <c r="F24" i="27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D21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G11" i="27"/>
  <c r="F11" i="27"/>
  <c r="G12" i="27"/>
  <c r="F12" i="27"/>
  <c r="D13" i="27"/>
  <c r="D23" i="27"/>
  <c r="G26" i="27"/>
  <c r="F26" i="27"/>
  <c r="G20" i="27"/>
  <c r="F20" i="27"/>
  <c r="D25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22" i="27"/>
  <c r="F22" i="27"/>
  <c r="C16" i="30"/>
  <c r="C24" i="30"/>
  <c r="C32" i="30"/>
  <c r="D12" i="27"/>
  <c r="F13" i="27"/>
  <c r="G13" i="27"/>
  <c r="D20" i="27"/>
  <c r="F21" i="27"/>
  <c r="G21" i="27"/>
  <c r="D22" i="27"/>
  <c r="F23" i="27"/>
  <c r="G23" i="27"/>
  <c r="D24" i="27"/>
  <c r="F25" i="27"/>
  <c r="G25" i="27"/>
  <c r="D26" i="27"/>
  <c r="G32" i="27"/>
  <c r="F32" i="27"/>
  <c r="D33" i="27"/>
  <c r="G34" i="27"/>
  <c r="F34" i="27"/>
  <c r="D35" i="27"/>
  <c r="G36" i="27"/>
  <c r="F36" i="27"/>
  <c r="D37" i="27"/>
  <c r="G43" i="27"/>
  <c r="F43" i="27"/>
  <c r="D44" i="27"/>
  <c r="G45" i="27"/>
  <c r="F45" i="27"/>
  <c r="D46" i="27"/>
  <c r="G47" i="27"/>
  <c r="F47" i="27"/>
  <c r="D48" i="27"/>
  <c r="F49" i="27"/>
  <c r="G55" i="27"/>
  <c r="F55" i="27"/>
  <c r="D56" i="27"/>
  <c r="G57" i="27"/>
  <c r="F57" i="27"/>
  <c r="D58" i="27"/>
  <c r="G59" i="27"/>
  <c r="F59" i="27"/>
  <c r="D60" i="27"/>
  <c r="G61" i="27"/>
  <c r="F61" i="27"/>
  <c r="D62" i="27"/>
  <c r="C8" i="30"/>
  <c r="C18" i="30"/>
  <c r="C26" i="30"/>
  <c r="C34" i="30"/>
  <c r="C9" i="30"/>
  <c r="C12" i="30"/>
  <c r="C20" i="30"/>
  <c r="C28" i="30"/>
  <c r="C36" i="30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C10" i="30"/>
  <c r="C14" i="30"/>
  <c r="C22" i="30"/>
  <c r="C30" i="30"/>
  <c r="C38" i="30"/>
  <c r="C11" i="30"/>
  <c r="C15" i="30"/>
  <c r="C19" i="30"/>
  <c r="C23" i="30"/>
  <c r="C27" i="30"/>
  <c r="C31" i="30"/>
  <c r="C35" i="30"/>
  <c r="C39" i="30"/>
  <c r="D7" i="33"/>
  <c r="D11" i="33"/>
  <c r="D15" i="33"/>
  <c r="D19" i="33"/>
  <c r="D23" i="33"/>
  <c r="D8" i="33"/>
  <c r="D12" i="33"/>
  <c r="D16" i="33"/>
  <c r="D20" i="33"/>
  <c r="D24" i="33"/>
  <c r="C13" i="30"/>
  <c r="C17" i="30"/>
  <c r="C21" i="30"/>
  <c r="C25" i="30"/>
  <c r="C29" i="30"/>
  <c r="C33" i="30"/>
  <c r="C37" i="30"/>
  <c r="D9" i="33"/>
  <c r="D13" i="33"/>
  <c r="D17" i="33"/>
  <c r="D21" i="33"/>
  <c r="D25" i="33"/>
  <c r="D10" i="33"/>
  <c r="D14" i="33"/>
  <c r="D18" i="33"/>
  <c r="D22" i="33"/>
  <c r="D26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5" i="33"/>
  <c r="D67" i="33"/>
  <c r="D69" i="33"/>
  <c r="D71" i="33"/>
  <c r="D73" i="33"/>
  <c r="D75" i="33"/>
  <c r="D77" i="33"/>
  <c r="D79" i="33"/>
  <c r="D81" i="33"/>
  <c r="D83" i="33"/>
  <c r="D85" i="33"/>
  <c r="D87" i="33"/>
  <c r="D89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C35" i="33"/>
  <c r="G6" i="33"/>
  <c r="C64" i="33"/>
  <c r="C6" i="33"/>
  <c r="G35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<sst xmlns="http://schemas.openxmlformats.org/spreadsheetml/2006/main" count="1467" uniqueCount="281">
  <si>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</si>
  <si>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</si>
  <si>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</si>
  <si>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</si>
  <si>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</si>
  <si>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</si>
  <si>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</si>
  <si>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</si>
  <si>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</si>
  <si>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</si>
  <si>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</si>
  <si>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</si>
  <si>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</si>
  <si>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</si>
  <si>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</si>
  <si>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</si>
  <si>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</si>
  <si>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</si>
  <si>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</si>
  <si>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</si>
  <si>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</si>
  <si>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</si>
  <si>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</si>
  <si>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</si>
  <si>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</si>
  <si>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</si>
  <si>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</si>
  <si>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</si>
  <si>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</si>
  <si>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</si>
  <si>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</si>
  <si>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</si>
  <si>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</si>
  <si>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</si>
  <si>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</si>
  <si>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</si>
  <si>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</si>
  <si>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</si>
  <si>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</si>
  <si>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</si>
  <si>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</si>
  <si>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</si>
  <si>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</si>
  <si>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</si>
  <si>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</si>
  <si>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</si>
  <si>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</si>
  <si>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</si>
  <si>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</si>
  <si>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</si>
  <si>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</si>
  <si>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</si>
  <si>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</si>
  <si>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</si>
  <si>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</si>
  <si>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</si>
  <si>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</si>
  <si>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</si>
  <si>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</si>
  <si>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</si>
  <si>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</si>
  <si>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</si>
  <si>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</si>
  <si>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</si>
  <si>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</si>
  <si>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</si>
  <si>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</si>
  <si>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</si>
  <si>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</si>
  <si>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</si>
  <si>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</si>
  <si>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</si>
  <si>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</si>
  <si>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</si>
  <si>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</si>
  <si>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</si>
  <si>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</si>
  <si>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</si>
  <si>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</si>
  <si>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</si>
  <si>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</si>
  <si>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</si>
  <si>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</si>
  <si>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</si>
  <si>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</si>
  <si>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</si>
  <si>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</si>
  <si>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</si>
  <si>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</si>
  <si>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</si>
  <si>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</si>
  <si>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</si>
  <si>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</si>
  <si>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</si>
  <si>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</si>
  <si>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</si>
  <si>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</si>
  <si>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</si>
  <si>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</si>
  <si>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</si>
  <si>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</si>
  <si>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</si>
  <si>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</si>
  <si>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</si>
  <si>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</si>
  <si>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</si>
  <si>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</si>
  <si>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</si>
  <si>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</si>
  <si>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</si>
  <si>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</si>
  <si>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</si>
  <si>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</si>
  <si>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</si>
  <si>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</si>
  <si>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</si>
  <si>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</si>
  <si>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</si>
  <si>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</si>
  <si>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</si>
  <si>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</si>
  <si>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</si>
  <si>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</si>
  <si>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</si>
  <si>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</si>
  <si>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</si>
  <si>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</si>
  <si>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</si>
  <si>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Holanda</t>
  </si>
  <si>
    <t>Francia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</si>
  <si>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</si>
  <si>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</si>
  <si>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</si>
  <si>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</si>
  <si>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</si>
  <si>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</si>
  <si>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</si>
  <si>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</si>
  <si>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</si>
  <si>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</si>
  <si>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</si>
  <si>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</si>
  <si>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</si>
  <si>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</si>
  <si>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</si>
  <si>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</si>
  <si>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</si>
  <si>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</si>
  <si>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</si>
  <si>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</si>
  <si>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</si>
  <si>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</si>
  <si>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</si>
  <si>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</si>
  <si>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</si>
  <si>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</si>
  <si>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</si>
  <si>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</si>
  <si>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</si>
  <si>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</si>
  <si>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</si>
  <si>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</si>
  <si>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</si>
  <si>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</si>
  <si>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</si>
  <si>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</si>
  <si>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</si>
  <si>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</si>
  <si>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</si>
  <si>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</si>
  <si>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</si>
  <si>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</si>
  <si>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</si>
  <si>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</si>
  <si>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</si>
  <si>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</si>
  <si>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</si>
  <si>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</si>
  <si>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</si>
  <si>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</si>
  <si>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</si>
  <si>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</si>
  <si>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</si>
  <si>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</si>
  <si>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</si>
  <si>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</si>
  <si>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</si>
  <si>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</si>
  <si>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</si>
  <si>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</si>
  <si>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</si>
  <si>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</si>
  <si>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</si>
  <si>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</si>
  <si>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</si>
  <si>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</si>
  <si>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</si>
  <si>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</si>
  <si>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</si>
  <si>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</si>
  <si>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</si>
  <si>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</si>
  <si>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</si>
  <si>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</si>
  <si>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</si>
  <si>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</si>
  <si>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</si>
  <si>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</si>
  <si>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</si>
  <si>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</si>
  <si>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</si>
  <si>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</si>
  <si>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</si>
  <si>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</si>
  <si>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</si>
  <si>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</si>
  <si>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</si>
  <si>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</si>
  <si>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</si>
  <si>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</si>
  <si>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</si>
  <si>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</si>
  <si>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</si>
  <si>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</si>
  <si>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</si>
  <si>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</si>
  <si>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</si>
  <si>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</si>
  <si>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</si>
  <si>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</si>
  <si>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</si>
  <si>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</si>
  <si>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</si>
  <si>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</si>
  <si>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</si>
  <si>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</si>
  <si>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</si>
  <si>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</si>
  <si>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</si>
  <si>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</si>
  <si>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</si>
  <si>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</si>
  <si>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</si>
  <si>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</si>
  <si>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</si>
  <si>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</si>
  <si>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</si>
  <si>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</si>
  <si>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</si>
  <si>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</si>
  <si>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</si>
  <si>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</si>
  <si>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</si>
  <si>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</si>
  <si>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</si>
  <si>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</si>
  <si>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</si>
  <si>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</si>
  <si>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</si>
  <si>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</si>
  <si>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</si>
  <si>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</si>
  <si>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</si>
  <si>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</si>
  <si>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</si>
  <si>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</si>
  <si>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</si>
  <si>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abril 2013 </t>
  </si>
  <si>
    <t>acum. abril 2012</t>
  </si>
  <si>
    <t>I semestre 2012</t>
  </si>
  <si>
    <t>I semestre 2013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</si>
  <si>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</si>
  <si>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</si>
  <si>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</si>
  <si>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</si>
  <si>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</si>
  <si>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</si>
  <si>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</si>
  <si>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</si>
  <si>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abril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</si>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</sst>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abril 2013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abril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1619663</c:v>
                </c:pt>
                <c:pt idx="1">
                  <c:v>1047655</c:v>
                </c:pt>
                <c:pt idx="2">
                  <c:v>572008</c:v>
                </c:pt>
                <c:pt idx="3">
                  <c:v>575513</c:v>
                </c:pt>
                <c:pt idx="4">
                  <c:v>398750</c:v>
                </c:pt>
                <c:pt idx="5">
                  <c:v>176763</c:v>
                </c:pt>
                <c:pt idx="6">
                  <c:v>460213</c:v>
                </c:pt>
                <c:pt idx="7">
                  <c:v>224571</c:v>
                </c:pt>
                <c:pt idx="8">
                  <c:v>235642</c:v>
                </c:pt>
                <c:pt idx="9">
                  <c:v>227458</c:v>
                </c:pt>
                <c:pt idx="10">
                  <c:v>170696</c:v>
                </c:pt>
                <c:pt idx="11">
                  <c:v>56762</c:v>
                </c:pt>
                <c:pt idx="12">
                  <c:v>63257</c:v>
                </c:pt>
                <c:pt idx="13">
                  <c:v>63257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158536768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8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3676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1959860526789857"/>
          <c:w val="0.97660313262075515"/>
          <c:h val="0.52186488123495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1957698</c:v>
                </c:pt>
                <c:pt idx="1">
                  <c:v>1414744</c:v>
                </c:pt>
                <c:pt idx="2">
                  <c:v>1206696</c:v>
                </c:pt>
                <c:pt idx="3">
                  <c:v>195872</c:v>
                </c:pt>
                <c:pt idx="4">
                  <c:v>12176</c:v>
                </c:pt>
                <c:pt idx="5">
                  <c:v>542954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2024753</c:v>
                </c:pt>
                <c:pt idx="1">
                  <c:v>1472018</c:v>
                </c:pt>
                <c:pt idx="2">
                  <c:v>1248745</c:v>
                </c:pt>
                <c:pt idx="3">
                  <c:v>208705</c:v>
                </c:pt>
                <c:pt idx="4">
                  <c:v>14568</c:v>
                </c:pt>
                <c:pt idx="5">
                  <c:v>552735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00256"/>
        <c:axId val="322585152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274790053530211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606626791065602E-2"/>
                  <c:y val="-0.160880383715029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3022497765593E-2"/>
                  <c:y val="-9.5033967947353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05125591966647E-2"/>
                  <c:y val="7.7637467873688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21062779314747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58837945719036E-2"/>
                  <c:y val="0.122999001424198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-3.3117619778807589E-2</c:v>
                </c:pt>
                <c:pt idx="1">
                  <c:v>-3.890849160811892E-2</c:v>
                </c:pt>
                <c:pt idx="2">
                  <c:v>-3.3673007699730528E-2</c:v>
                </c:pt>
                <c:pt idx="3">
                  <c:v>-6.1488704151793201E-2</c:v>
                </c:pt>
                <c:pt idx="4">
                  <c:v>-0.1641954969796815</c:v>
                </c:pt>
                <c:pt idx="5">
                  <c:v>-1.7695640768180049E-2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768"/>
        <c:axId val="366192896"/>
      </c:lineChart>
      <c:catAx>
        <c:axId val="18320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225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585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autoZero"/>
        <c:crossBetween val="between"/>
      </c:valAx>
      <c:catAx>
        <c:axId val="183200768"/>
        <c:scaling>
          <c:orientation val="minMax"/>
        </c:scaling>
        <c:delete val="1"/>
        <c:axPos val="b"/>
        <c:majorTickMark val="out"/>
        <c:minorTickMark val="none"/>
        <c:tickLblPos val="none"/>
        <c:crossAx val="366192896"/>
        <c:crosses val="autoZero"/>
        <c:auto val="1"/>
        <c:lblAlgn val="ctr"/>
        <c:lblOffset val="100"/>
        <c:noMultiLvlLbl val="0"/>
      </c:catAx>
      <c:valAx>
        <c:axId val="366192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138120</c:v>
                </c:pt>
                <c:pt idx="1">
                  <c:v>138120</c:v>
                </c:pt>
                <c:pt idx="2">
                  <c:v>54604</c:v>
                </c:pt>
                <c:pt idx="3">
                  <c:v>50047</c:v>
                </c:pt>
                <c:pt idx="4">
                  <c:v>23288</c:v>
                </c:pt>
                <c:pt idx="5">
                  <c:v>10181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133771</c:v>
                </c:pt>
                <c:pt idx="1">
                  <c:v>133771</c:v>
                </c:pt>
                <c:pt idx="2">
                  <c:v>38575</c:v>
                </c:pt>
                <c:pt idx="3">
                  <c:v>46219</c:v>
                </c:pt>
                <c:pt idx="4">
                  <c:v>38661</c:v>
                </c:pt>
                <c:pt idx="5">
                  <c:v>10316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632"/>
        <c:axId val="418734656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34770212974937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7E-2"/>
                  <c:y val="-0.331304205477433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1.7849951708219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-0.10928577275033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476559660811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5.1637173211976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3.2510783353641673E-2</c:v>
                </c:pt>
                <c:pt idx="1">
                  <c:v>3.2510783353641673E-2</c:v>
                </c:pt>
                <c:pt idx="2">
                  <c:v>0.41552819183408946</c:v>
                </c:pt>
                <c:pt idx="3">
                  <c:v>8.2823081416733377E-2</c:v>
                </c:pt>
                <c:pt idx="4">
                  <c:v>-0.39763586042782134</c:v>
                </c:pt>
                <c:pt idx="5">
                  <c:v>-1.3086467623109733E-2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8144"/>
        <c:axId val="418735232"/>
      </c:lineChart>
      <c:catAx>
        <c:axId val="18323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autoZero"/>
        <c:crossBetween val="between"/>
      </c:valAx>
      <c:catAx>
        <c:axId val="183238144"/>
        <c:scaling>
          <c:orientation val="minMax"/>
        </c:scaling>
        <c:delete val="1"/>
        <c:axPos val="b"/>
        <c:majorTickMark val="out"/>
        <c:minorTickMark val="none"/>
        <c:tickLblPos val="none"/>
        <c:crossAx val="418735232"/>
        <c:crosses val="autoZero"/>
        <c:auto val="1"/>
        <c:lblAlgn val="ctr"/>
        <c:lblOffset val="100"/>
        <c:noMultiLvlLbl val="0"/>
      </c:catAx>
      <c:valAx>
        <c:axId val="418735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8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2370062370062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12941211</c:v>
                </c:pt>
                <c:pt idx="1">
                  <c:v>7853669</c:v>
                </c:pt>
                <c:pt idx="2">
                  <c:v>1226375</c:v>
                </c:pt>
                <c:pt idx="3">
                  <c:v>4899739</c:v>
                </c:pt>
                <c:pt idx="4">
                  <c:v>1530256</c:v>
                </c:pt>
                <c:pt idx="5">
                  <c:v>135059</c:v>
                </c:pt>
                <c:pt idx="6">
                  <c:v>62240</c:v>
                </c:pt>
                <c:pt idx="7">
                  <c:v>5087542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4.9896049896049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13445885</c:v>
                </c:pt>
                <c:pt idx="1">
                  <c:v>8098339</c:v>
                </c:pt>
                <c:pt idx="2">
                  <c:v>1136127</c:v>
                </c:pt>
                <c:pt idx="3">
                  <c:v>5173997</c:v>
                </c:pt>
                <c:pt idx="4">
                  <c:v>1561171</c:v>
                </c:pt>
                <c:pt idx="5">
                  <c:v>150213</c:v>
                </c:pt>
                <c:pt idx="6">
                  <c:v>76831</c:v>
                </c:pt>
                <c:pt idx="7">
                  <c:v>5347546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9125120"/>
        <c:axId val="422784384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8559169708776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078265424722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417998212471E-2"/>
                  <c:y val="0.11764205150031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62289652160198E-2"/>
                  <c:y val="-0.16052842667015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1.7938677623717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131213374907492E-2"/>
                  <c:y val="-5.4789398726406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846915707185294E-2"/>
                  <c:y val="-0.18640234419761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625711269912525E-2"/>
                  <c:y val="-0.14466842372354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-3.7533713846280903E-2</c:v>
                </c:pt>
                <c:pt idx="1">
                  <c:v>-3.0212368239956322E-2</c:v>
                </c:pt>
                <c:pt idx="2">
                  <c:v>7.9434781498899376E-2</c:v>
                </c:pt>
                <c:pt idx="3">
                  <c:v>-5.3006988600882488E-2</c:v>
                </c:pt>
                <c:pt idx="4">
                  <c:v>-1.980244316605928E-2</c:v>
                </c:pt>
                <c:pt idx="5">
                  <c:v>-0.10088341222131236</c:v>
                </c:pt>
                <c:pt idx="6">
                  <c:v>-0.18991032265621954</c:v>
                </c:pt>
                <c:pt idx="7">
                  <c:v>-4.8621180631265304E-2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125632"/>
        <c:axId val="422784960"/>
      </c:lineChart>
      <c:catAx>
        <c:axId val="1891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4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9125120"/>
        <c:crosses val="autoZero"/>
        <c:crossBetween val="between"/>
      </c:valAx>
      <c:catAx>
        <c:axId val="189125632"/>
        <c:scaling>
          <c:orientation val="minMax"/>
        </c:scaling>
        <c:delete val="1"/>
        <c:axPos val="b"/>
        <c:majorTickMark val="out"/>
        <c:minorTickMark val="none"/>
        <c:tickLblPos val="none"/>
        <c:crossAx val="422784960"/>
        <c:crosses val="autoZero"/>
        <c:auto val="1"/>
        <c:lblAlgn val="ctr"/>
        <c:lblOffset val="100"/>
        <c:noMultiLvlLbl val="0"/>
      </c:catAx>
      <c:valAx>
        <c:axId val="422784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9125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abril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65.65729793244526</c:v>
                </c:pt>
                <c:pt idx="1">
                  <c:v>74.369330212227609</c:v>
                </c:pt>
                <c:pt idx="2">
                  <c:v>55.602281122812542</c:v>
                </c:pt>
                <c:pt idx="3">
                  <c:v>66.549655768319539</c:v>
                </c:pt>
                <c:pt idx="4">
                  <c:v>78.302439144091082</c:v>
                </c:pt>
                <c:pt idx="5">
                  <c:v>51.100670924456487</c:v>
                </c:pt>
                <c:pt idx="6">
                  <c:v>69.742690244696362</c:v>
                </c:pt>
                <c:pt idx="7">
                  <c:v>81.176385039181469</c:v>
                </c:pt>
                <c:pt idx="8">
                  <c:v>61.679004971522346</c:v>
                </c:pt>
                <c:pt idx="9">
                  <c:v>65.537098782790338</c:v>
                </c:pt>
                <c:pt idx="10">
                  <c:v>70.991349029525708</c:v>
                </c:pt>
                <c:pt idx="11">
                  <c:v>54.605559578405341</c:v>
                </c:pt>
                <c:pt idx="12">
                  <c:v>45.137254901960787</c:v>
                </c:pt>
                <c:pt idx="13">
                  <c:v>45.137254901960787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131776"/>
        <c:axId val="422787264"/>
      </c:barChart>
      <c:catAx>
        <c:axId val="22113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227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726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13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66.549655768319539</c:v>
                </c:pt>
                <c:pt idx="1">
                  <c:v>78.302439144091082</c:v>
                </c:pt>
                <c:pt idx="2">
                  <c:v>78.306004435994936</c:v>
                </c:pt>
                <c:pt idx="3">
                  <c:v>81.726712106458947</c:v>
                </c:pt>
                <c:pt idx="4">
                  <c:v>68.089340490797539</c:v>
                </c:pt>
                <c:pt idx="5">
                  <c:v>71.894841269841265</c:v>
                </c:pt>
                <c:pt idx="6">
                  <c:v>51.100670924456487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69.326188996667838</c:v>
                </c:pt>
                <c:pt idx="1">
                  <c:v>82.039775712104273</c:v>
                </c:pt>
                <c:pt idx="2">
                  <c:v>83.323436218677116</c:v>
                </c:pt>
                <c:pt idx="3">
                  <c:v>84.523070091587556</c:v>
                </c:pt>
                <c:pt idx="4">
                  <c:v>71.560082670559893</c:v>
                </c:pt>
                <c:pt idx="5">
                  <c:v>95.747773327249064</c:v>
                </c:pt>
                <c:pt idx="6">
                  <c:v>53.195192466648187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7776"/>
        <c:axId val="22416934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84314829669160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716070522369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5485586131255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77E-2"/>
                  <c:y val="0.294774338238905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27069327352791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61E-2"/>
                  <c:y val="1.9048242670289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0.286509077217738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-4.0050279245578468E-2</c:v>
                </c:pt>
                <c:pt idx="1">
                  <c:v>-4.5555177785082335E-2</c:v>
                </c:pt>
                <c:pt idx="2">
                  <c:v>-6.0216333007609646E-2</c:v>
                </c:pt>
                <c:pt idx="3">
                  <c:v>-3.3083961362247338E-2</c:v>
                </c:pt>
                <c:pt idx="4">
                  <c:v>-4.8501092372133736E-2</c:v>
                </c:pt>
                <c:pt idx="5">
                  <c:v>-0.24912257725182463</c:v>
                </c:pt>
                <c:pt idx="6">
                  <c:v>-3.9374263821019273E-2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6960"/>
        <c:axId val="224169920"/>
      </c:lineChart>
      <c:catAx>
        <c:axId val="22170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16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6934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7776"/>
        <c:crosses val="autoZero"/>
        <c:crossBetween val="between"/>
      </c:valAx>
      <c:catAx>
        <c:axId val="222376960"/>
        <c:scaling>
          <c:orientation val="minMax"/>
        </c:scaling>
        <c:delete val="1"/>
        <c:axPos val="b"/>
        <c:majorTickMark val="out"/>
        <c:minorTickMark val="none"/>
        <c:tickLblPos val="none"/>
        <c:crossAx val="224169920"/>
        <c:crosses val="autoZero"/>
        <c:auto val="1"/>
        <c:lblAlgn val="ctr"/>
        <c:lblOffset val="100"/>
        <c:noMultiLvlLbl val="0"/>
      </c:catAx>
      <c:valAx>
        <c:axId val="2241699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6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69.742690244696362</c:v>
                </c:pt>
                <c:pt idx="1">
                  <c:v>81.176385039181469</c:v>
                </c:pt>
                <c:pt idx="2">
                  <c:v>82.428120381566572</c:v>
                </c:pt>
                <c:pt idx="3">
                  <c:v>86.343681176318171</c:v>
                </c:pt>
                <c:pt idx="4">
                  <c:v>74.539530960931543</c:v>
                </c:pt>
                <c:pt idx="5">
                  <c:v>54.366781017724414</c:v>
                </c:pt>
                <c:pt idx="6">
                  <c:v>61.679004971522346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69.612913573185764</c:v>
                </c:pt>
                <c:pt idx="1">
                  <c:v>77.901723907654315</c:v>
                </c:pt>
                <c:pt idx="2">
                  <c:v>71.661986469065724</c:v>
                </c:pt>
                <c:pt idx="3">
                  <c:v>84.035285766692212</c:v>
                </c:pt>
                <c:pt idx="4">
                  <c:v>69.905978973551868</c:v>
                </c:pt>
                <c:pt idx="5">
                  <c:v>72.548043413322716</c:v>
                </c:pt>
                <c:pt idx="6">
                  <c:v>63.689124195095914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8496"/>
        <c:axId val="224172224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0.19699641494917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3834301897294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2281336454564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416534901423E-2"/>
                  <c:y val="0.22408761274903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25546220963543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-9.88524563327712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671E-2"/>
                  <c:y val="0.17424296495162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1.8642614545096858E-3</c:v>
                </c:pt>
                <c:pt idx="1">
                  <c:v>4.2035798019168125E-2</c:v>
                </c:pt>
                <c:pt idx="2">
                  <c:v>0.15023493546537758</c:v>
                </c:pt>
                <c:pt idx="3">
                  <c:v>2.7469358717179482E-2</c:v>
                </c:pt>
                <c:pt idx="4">
                  <c:v>6.6282627829770124E-2</c:v>
                </c:pt>
                <c:pt idx="5">
                  <c:v>-0.25060996189815232</c:v>
                </c:pt>
                <c:pt idx="6">
                  <c:v>-3.1561420399126017E-2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9008"/>
        <c:axId val="224172800"/>
      </c:lineChart>
      <c:catAx>
        <c:axId val="2223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17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7222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autoZero"/>
        <c:crossBetween val="between"/>
      </c:valAx>
      <c:catAx>
        <c:axId val="222379008"/>
        <c:scaling>
          <c:orientation val="minMax"/>
        </c:scaling>
        <c:delete val="1"/>
        <c:axPos val="b"/>
        <c:majorTickMark val="out"/>
        <c:minorTickMark val="none"/>
        <c:tickLblPos val="none"/>
        <c:crossAx val="224172800"/>
        <c:crosses val="autoZero"/>
        <c:auto val="1"/>
        <c:lblAlgn val="ctr"/>
        <c:lblOffset val="100"/>
        <c:noMultiLvlLbl val="0"/>
      </c:catAx>
      <c:valAx>
        <c:axId val="224172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65.537098782790338</c:v>
                </c:pt>
                <c:pt idx="1">
                  <c:v>70.991349029525708</c:v>
                </c:pt>
                <c:pt idx="2">
                  <c:v>73.561082662765173</c:v>
                </c:pt>
                <c:pt idx="3">
                  <c:v>63.438269205855683</c:v>
                </c:pt>
                <c:pt idx="4">
                  <c:v>27.875457875457876</c:v>
                </c:pt>
                <c:pt idx="5">
                  <c:v>54.605559578405341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68.918846242869009</c:v>
                </c:pt>
                <c:pt idx="1">
                  <c:v>74.360868071692693</c:v>
                </c:pt>
                <c:pt idx="2">
                  <c:v>75.945298488264385</c:v>
                </c:pt>
                <c:pt idx="3">
                  <c:v>71.659107218271771</c:v>
                </c:pt>
                <c:pt idx="4">
                  <c:v>33.07601489419671</c:v>
                </c:pt>
                <c:pt idx="5">
                  <c:v>57.677498121713001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984"/>
        <c:axId val="230720640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4212990267412E-2"/>
                  <c:y val="0.246913418566961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82E-2"/>
                  <c:y val="0.25097811318283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7926596493525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165E-2"/>
                  <c:y val="8.9977900371601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350075009757E-2"/>
                  <c:y val="-6.74677099873950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049566679226E-2"/>
                  <c:y val="0.232950382241720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-4.9068544301531736E-2</c:v>
                </c:pt>
                <c:pt idx="1">
                  <c:v>-4.5313067605912916E-2</c:v>
                </c:pt>
                <c:pt idx="2">
                  <c:v>-3.1393856801650966E-2</c:v>
                </c:pt>
                <c:pt idx="3">
                  <c:v>-0.11472146851307585</c:v>
                </c:pt>
                <c:pt idx="4">
                  <c:v>-0.15723045945451208</c:v>
                </c:pt>
                <c:pt idx="5">
                  <c:v>-5.3260606707058455E-2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8496"/>
        <c:axId val="230721216"/>
      </c:lineChart>
      <c:catAx>
        <c:axId val="2377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2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06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984"/>
        <c:crosses val="autoZero"/>
        <c:crossBetween val="between"/>
      </c:valAx>
      <c:catAx>
        <c:axId val="237738496"/>
        <c:scaling>
          <c:orientation val="minMax"/>
        </c:scaling>
        <c:delete val="1"/>
        <c:axPos val="b"/>
        <c:majorTickMark val="out"/>
        <c:minorTickMark val="none"/>
        <c:tickLblPos val="none"/>
        <c:crossAx val="230721216"/>
        <c:crosses val="autoZero"/>
        <c:auto val="1"/>
        <c:lblAlgn val="ctr"/>
        <c:lblOffset val="100"/>
        <c:noMultiLvlLbl val="0"/>
      </c:catAx>
      <c:valAx>
        <c:axId val="2307212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45.137254901960787</c:v>
                </c:pt>
                <c:pt idx="1">
                  <c:v>45.137254901960787</c:v>
                </c:pt>
                <c:pt idx="2">
                  <c:v>41.5</c:v>
                </c:pt>
                <c:pt idx="3">
                  <c:v>52.002285951787201</c:v>
                </c:pt>
                <c:pt idx="4">
                  <c:v>40.013745704467354</c:v>
                </c:pt>
                <c:pt idx="5">
                  <c:v>51.109437751004016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44.204136527207297</c:v>
                </c:pt>
                <c:pt idx="1">
                  <c:v>44.204136527207297</c:v>
                </c:pt>
                <c:pt idx="2">
                  <c:v>30.4</c:v>
                </c:pt>
                <c:pt idx="3">
                  <c:v>47.627831248325464</c:v>
                </c:pt>
                <c:pt idx="4">
                  <c:v>65.878844679219569</c:v>
                </c:pt>
                <c:pt idx="5">
                  <c:v>51.359155630787612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7744"/>
        <c:axId val="23072352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398419921373E-2"/>
                  <c:y val="0.25352169856106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245205690245060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174334964886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350480388310149E-2"/>
                  <c:y val="0.29061633408090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1.1325814002979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39E-2"/>
                  <c:y val="0.22966916037782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2.1109299899550349E-2</c:v>
                </c:pt>
                <c:pt idx="1">
                  <c:v>2.1109299899550349E-2</c:v>
                </c:pt>
                <c:pt idx="2">
                  <c:v>0.36513157894736858</c:v>
                </c:pt>
                <c:pt idx="3">
                  <c:v>9.1846607095206201E-2</c:v>
                </c:pt>
                <c:pt idx="4">
                  <c:v>-0.39261615926471993</c:v>
                </c:pt>
                <c:pt idx="5">
                  <c:v>-4.8621881866356409E-3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8256"/>
        <c:axId val="230724096"/>
      </c:lineChart>
      <c:catAx>
        <c:axId val="2431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35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7744"/>
        <c:crosses val="autoZero"/>
        <c:crossBetween val="between"/>
      </c:valAx>
      <c:catAx>
        <c:axId val="243168256"/>
        <c:scaling>
          <c:orientation val="minMax"/>
        </c:scaling>
        <c:delete val="1"/>
        <c:axPos val="b"/>
        <c:majorTickMark val="out"/>
        <c:minorTickMark val="none"/>
        <c:tickLblPos val="none"/>
        <c:crossAx val="230724096"/>
        <c:crosses val="autoZero"/>
        <c:auto val="1"/>
        <c:lblAlgn val="ctr"/>
        <c:lblOffset val="100"/>
        <c:noMultiLvlLbl val="0"/>
      </c:catAx>
      <c:valAx>
        <c:axId val="2307240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8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65.65729793244526</c:v>
                </c:pt>
                <c:pt idx="1">
                  <c:v>74.369330212227609</c:v>
                </c:pt>
                <c:pt idx="2">
                  <c:v>72.837229468082583</c:v>
                </c:pt>
                <c:pt idx="3">
                  <c:v>77.34785340380256</c:v>
                </c:pt>
                <c:pt idx="4">
                  <c:v>71.046483555258419</c:v>
                </c:pt>
                <c:pt idx="5">
                  <c:v>52.275507044434121</c:v>
                </c:pt>
                <c:pt idx="6">
                  <c:v>47.980265186555656</c:v>
                </c:pt>
                <c:pt idx="7">
                  <c:v>55.602281122812542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66.776244676689416</c:v>
                </c:pt>
                <c:pt idx="1">
                  <c:v>75.248666547792752</c:v>
                </c:pt>
                <c:pt idx="2">
                  <c:v>70.746529075067627</c:v>
                </c:pt>
                <c:pt idx="3">
                  <c:v>79.370950338055408</c:v>
                </c:pt>
                <c:pt idx="4">
                  <c:v>68.414230178808467</c:v>
                </c:pt>
                <c:pt idx="5">
                  <c:v>61.701279923763202</c:v>
                </c:pt>
                <c:pt idx="6">
                  <c:v>68.570944076539988</c:v>
                </c:pt>
                <c:pt idx="7">
                  <c:v>57.048839574175545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9008"/>
        <c:axId val="23072640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3978E-2"/>
                  <c:y val="0.31815874212393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330843364667E-2"/>
                  <c:y val="0.31805648643555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5079944322668E-2"/>
                  <c:y val="0.35760223520447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83E-2"/>
                  <c:y val="0.3120342163264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6371463452604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8829918810693E-2"/>
                  <c:y val="0.15669143854416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609903544327565E-2"/>
                  <c:y val="1.2690848607503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6702179335046E-2"/>
                  <c:y val="0.296608028054765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-1.675665874386556E-2</c:v>
                </c:pt>
                <c:pt idx="1">
                  <c:v>-1.1685739773297454E-2</c:v>
                </c:pt>
                <c:pt idx="2">
                  <c:v>2.9551985381453205E-2</c:v>
                </c:pt>
                <c:pt idx="3">
                  <c:v>-2.5489135831637477E-2</c:v>
                </c:pt>
                <c:pt idx="4">
                  <c:v>3.8475231973965851E-2</c:v>
                </c:pt>
                <c:pt idx="5">
                  <c:v>-0.15276462483396402</c:v>
                </c:pt>
                <c:pt idx="6">
                  <c:v>-0.30028285547593869</c:v>
                </c:pt>
                <c:pt idx="7">
                  <c:v>-2.5356492124299468E-2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9792"/>
        <c:axId val="230726976"/>
      </c:lineChart>
      <c:catAx>
        <c:axId val="23773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07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640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9008"/>
        <c:crosses val="autoZero"/>
        <c:crossBetween val="between"/>
      </c:valAx>
      <c:catAx>
        <c:axId val="243169792"/>
        <c:scaling>
          <c:orientation val="minMax"/>
        </c:scaling>
        <c:delete val="1"/>
        <c:axPos val="b"/>
        <c:majorTickMark val="out"/>
        <c:minorTickMark val="none"/>
        <c:tickLblPos val="none"/>
        <c:crossAx val="230726976"/>
        <c:crosses val="autoZero"/>
        <c:auto val="1"/>
        <c:lblAlgn val="ctr"/>
        <c:lblOffset val="100"/>
        <c:noMultiLvlLbl val="0"/>
      </c:catAx>
      <c:valAx>
        <c:axId val="2307269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9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abril 2013 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7.9900639824457311</c:v>
                </c:pt>
                <c:pt idx="1">
                  <c:v>7.4964267817172638</c:v>
                </c:pt>
                <c:pt idx="2">
                  <c:v>8.894179801681096</c:v>
                </c:pt>
                <c:pt idx="3">
                  <c:v>8.2972999741100555</c:v>
                </c:pt>
                <c:pt idx="4">
                  <c:v>8.0024601880877739</c:v>
                </c:pt>
                <c:pt idx="5">
                  <c:v>8.9624129484111492</c:v>
                </c:pt>
                <c:pt idx="6">
                  <c:v>8.5663790462242488</c:v>
                </c:pt>
                <c:pt idx="7">
                  <c:v>8.4506637099180217</c:v>
                </c:pt>
                <c:pt idx="8">
                  <c:v>8.6766578114258071</c:v>
                </c:pt>
                <c:pt idx="9">
                  <c:v>8.6068548918921302</c:v>
                </c:pt>
                <c:pt idx="10">
                  <c:v>8.2880911093405825</c:v>
                </c:pt>
                <c:pt idx="11">
                  <c:v>9.5654487156900743</c:v>
                </c:pt>
                <c:pt idx="12">
                  <c:v>2.1834737657492451</c:v>
                </c:pt>
                <c:pt idx="13">
                  <c:v>2.1834737657492451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477952"/>
        <c:axId val="233893248"/>
      </c:barChart>
      <c:catAx>
        <c:axId val="24447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9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9324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47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96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575513</c:v>
                </c:pt>
                <c:pt idx="1">
                  <c:v>398750</c:v>
                </c:pt>
                <c:pt idx="2">
                  <c:v>80459</c:v>
                </c:pt>
                <c:pt idx="3">
                  <c:v>251599</c:v>
                </c:pt>
                <c:pt idx="4">
                  <c:v>59702</c:v>
                </c:pt>
                <c:pt idx="5">
                  <c:v>6990</c:v>
                </c:pt>
                <c:pt idx="6">
                  <c:v>176763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596044</c:v>
                </c:pt>
                <c:pt idx="1">
                  <c:v>415638</c:v>
                </c:pt>
                <c:pt idx="2">
                  <c:v>72418</c:v>
                </c:pt>
                <c:pt idx="3">
                  <c:v>274383</c:v>
                </c:pt>
                <c:pt idx="4">
                  <c:v>61862</c:v>
                </c:pt>
                <c:pt idx="5">
                  <c:v>6975</c:v>
                </c:pt>
                <c:pt idx="6">
                  <c:v>180406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3968"/>
        <c:axId val="23448953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199266850128E-2"/>
                  <c:y val="-0.5514443334915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585087654576E-2"/>
                  <c:y val="-0.42277964214972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187098728043609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676325920695414E-2"/>
                  <c:y val="-0.403770360305793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325E-2"/>
                  <c:y val="-0.1243655769640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61E-2"/>
                  <c:y val="1.48908933160901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-3.4445443624967285E-2</c:v>
                </c:pt>
                <c:pt idx="1">
                  <c:v>-4.0631511074540827E-2</c:v>
                </c:pt>
                <c:pt idx="2">
                  <c:v>0.11103593029357342</c:v>
                </c:pt>
                <c:pt idx="3">
                  <c:v>-8.3037214404682508E-2</c:v>
                </c:pt>
                <c:pt idx="4">
                  <c:v>-3.4916426885648701E-2</c:v>
                </c:pt>
                <c:pt idx="5">
                  <c:v>2.1505376344086021E-3</c:v>
                </c:pt>
                <c:pt idx="6">
                  <c:v>-2.0193341684866358E-2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1440"/>
        <c:axId val="234490112"/>
      </c:lineChart>
      <c:catAx>
        <c:axId val="1213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8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895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3968"/>
        <c:crosses val="autoZero"/>
        <c:crossBetween val="between"/>
      </c:valAx>
      <c:catAx>
        <c:axId val="123261440"/>
        <c:scaling>
          <c:orientation val="minMax"/>
        </c:scaling>
        <c:delete val="1"/>
        <c:axPos val="b"/>
        <c:majorTickMark val="out"/>
        <c:minorTickMark val="none"/>
        <c:tickLblPos val="none"/>
        <c:crossAx val="234490112"/>
        <c:crosses val="autoZero"/>
        <c:auto val="1"/>
        <c:lblAlgn val="ctr"/>
        <c:lblOffset val="100"/>
        <c:noMultiLvlLbl val="0"/>
      </c:catAx>
      <c:valAx>
        <c:axId val="2344901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1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8.2972999741100555</c:v>
                </c:pt>
                <c:pt idx="1">
                  <c:v>8.0024601880877739</c:v>
                </c:pt>
                <c:pt idx="2">
                  <c:v>7.3717172721510336</c:v>
                </c:pt>
                <c:pt idx="3">
                  <c:v>8.0063911223812489</c:v>
                </c:pt>
                <c:pt idx="4">
                  <c:v>8.9231684030685745</c:v>
                </c:pt>
                <c:pt idx="5">
                  <c:v>7.2573676680972818</c:v>
                </c:pt>
                <c:pt idx="6">
                  <c:v>8.9624129484111492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8.4921348088396158</c:v>
                </c:pt>
                <c:pt idx="1">
                  <c:v>8.0594243067284506</c:v>
                </c:pt>
                <c:pt idx="2">
                  <c:v>7.7309646772901761</c:v>
                </c:pt>
                <c:pt idx="3">
                  <c:v>7.9501244610635498</c:v>
                </c:pt>
                <c:pt idx="4">
                  <c:v>8.9216320196566556</c:v>
                </c:pt>
                <c:pt idx="5">
                  <c:v>8.1222939068100359</c:v>
                </c:pt>
                <c:pt idx="6">
                  <c:v>9.4890580135915652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9872"/>
        <c:axId val="233896704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798670648698336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924118061125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988052525857116E-2"/>
                  <c:y val="0.18014569384648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912015810440215E-2"/>
                  <c:y val="0.3298338435346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1.35151505230245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0.117775631476418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-0.19483483472956031</c:v>
                </c:pt>
                <c:pt idx="1">
                  <c:v>-5.6964118640676631E-2</c:v>
                </c:pt>
                <c:pt idx="2">
                  <c:v>-0.35924740513914255</c:v>
                </c:pt>
                <c:pt idx="3">
                  <c:v>5.6266661317699196E-2</c:v>
                </c:pt>
                <c:pt idx="4">
                  <c:v>1.5363834119188624E-3</c:v>
                </c:pt>
                <c:pt idx="5">
                  <c:v>-0.86492623871275409</c:v>
                </c:pt>
                <c:pt idx="6">
                  <c:v>-0.52664506518041598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200384"/>
        <c:axId val="233897280"/>
      </c:lineChart>
      <c:catAx>
        <c:axId val="24519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389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967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872"/>
        <c:crosses val="autoZero"/>
        <c:crossBetween val="between"/>
      </c:valAx>
      <c:catAx>
        <c:axId val="245200384"/>
        <c:scaling>
          <c:orientation val="minMax"/>
        </c:scaling>
        <c:delete val="1"/>
        <c:axPos val="b"/>
        <c:majorTickMark val="out"/>
        <c:minorTickMark val="none"/>
        <c:tickLblPos val="none"/>
        <c:crossAx val="233897280"/>
        <c:crosses val="autoZero"/>
        <c:auto val="1"/>
        <c:lblAlgn val="ctr"/>
        <c:lblOffset val="100"/>
        <c:noMultiLvlLbl val="0"/>
      </c:catAx>
      <c:valAx>
        <c:axId val="2338972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0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8.5663790462242488</c:v>
                </c:pt>
                <c:pt idx="1">
                  <c:v>8.4506637099180217</c:v>
                </c:pt>
                <c:pt idx="2">
                  <c:v>7.6369266197796728</c:v>
                </c:pt>
                <c:pt idx="3">
                  <c:v>8.7577527019480303</c:v>
                </c:pt>
                <c:pt idx="4">
                  <c:v>8.4804376760454385</c:v>
                </c:pt>
                <c:pt idx="5">
                  <c:v>6.2774385212081203</c:v>
                </c:pt>
                <c:pt idx="6">
                  <c:v>8.6766578114258071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8.7740525716828248</c:v>
                </c:pt>
                <c:pt idx="1">
                  <c:v>8.5112044381765042</c:v>
                </c:pt>
                <c:pt idx="2">
                  <c:v>7.4475524475524475</c:v>
                </c:pt>
                <c:pt idx="3">
                  <c:v>8.8258404529401169</c:v>
                </c:pt>
                <c:pt idx="4">
                  <c:v>8.5473469189241769</c:v>
                </c:pt>
                <c:pt idx="5">
                  <c:v>6.7162390536180672</c:v>
                </c:pt>
                <c:pt idx="6">
                  <c:v>9.0174908013630048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2432"/>
        <c:axId val="238823104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8.6796208685972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757479928366E-2"/>
                  <c:y val="0.18013096076088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865713314406963E-2"/>
                  <c:y val="0.30404210388462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7E-2"/>
                  <c:y val="0.17789644277833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18061813479136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-9.38726734002324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3.9947288293744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-0.20767352545857598</c:v>
                </c:pt>
                <c:pt idx="1">
                  <c:v>-6.0540728258482446E-2</c:v>
                </c:pt>
                <c:pt idx="2">
                  <c:v>0.1893741722272253</c:v>
                </c:pt>
                <c:pt idx="3">
                  <c:v>-6.8087750992086526E-2</c:v>
                </c:pt>
                <c:pt idx="4">
                  <c:v>-6.690924287873834E-2</c:v>
                </c:pt>
                <c:pt idx="5">
                  <c:v>-0.43880053240994688</c:v>
                </c:pt>
                <c:pt idx="6">
                  <c:v>-0.34083298993719779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0720"/>
        <c:axId val="238823680"/>
      </c:lineChart>
      <c:catAx>
        <c:axId val="245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82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231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autoZero"/>
        <c:crossBetween val="between"/>
      </c:valAx>
      <c:catAx>
        <c:axId val="257310720"/>
        <c:scaling>
          <c:orientation val="minMax"/>
        </c:scaling>
        <c:delete val="1"/>
        <c:axPos val="b"/>
        <c:majorTickMark val="out"/>
        <c:minorTickMark val="none"/>
        <c:tickLblPos val="none"/>
        <c:crossAx val="238823680"/>
        <c:crosses val="autoZero"/>
        <c:auto val="1"/>
        <c:lblAlgn val="ctr"/>
        <c:lblOffset val="100"/>
        <c:noMultiLvlLbl val="0"/>
      </c:catAx>
      <c:valAx>
        <c:axId val="2388236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8.6068548918921302</c:v>
                </c:pt>
                <c:pt idx="1">
                  <c:v>8.2880911093405825</c:v>
                </c:pt>
                <c:pt idx="2">
                  <c:v>8.5478217751646959</c:v>
                </c:pt>
                <c:pt idx="3">
                  <c:v>8.0433639947437587</c:v>
                </c:pt>
                <c:pt idx="4">
                  <c:v>2.3533049864708158</c:v>
                </c:pt>
                <c:pt idx="5">
                  <c:v>9.5654487156900743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8.7718098126286144</c:v>
                </c:pt>
                <c:pt idx="1">
                  <c:v>8.5021399485950262</c:v>
                </c:pt>
                <c:pt idx="2">
                  <c:v>8.7367592527810825</c:v>
                </c:pt>
                <c:pt idx="3">
                  <c:v>8.311959855032061</c:v>
                </c:pt>
                <c:pt idx="4">
                  <c:v>2.8587127158555732</c:v>
                </c:pt>
                <c:pt idx="5">
                  <c:v>9.5811232449297972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2256"/>
        <c:axId val="238825984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882898203431866E-2"/>
                  <c:y val="0.30072748702669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06529834512972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0.217567731268518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2.6609262199813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527619794899949E-2"/>
                  <c:y val="0.41715160345081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-0.16495492073648421</c:v>
                </c:pt>
                <c:pt idx="1">
                  <c:v>-0.21404883925444373</c:v>
                </c:pt>
                <c:pt idx="2">
                  <c:v>-0.18893747761638657</c:v>
                </c:pt>
                <c:pt idx="3">
                  <c:v>-0.26859586028830229</c:v>
                </c:pt>
                <c:pt idx="4">
                  <c:v>-0.50540772938475742</c:v>
                </c:pt>
                <c:pt idx="5">
                  <c:v>-1.5674529239722901E-2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3280"/>
        <c:axId val="238826560"/>
      </c:lineChart>
      <c:catAx>
        <c:axId val="2573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82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259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2256"/>
        <c:crosses val="autoZero"/>
        <c:crossBetween val="between"/>
      </c:valAx>
      <c:catAx>
        <c:axId val="257313280"/>
        <c:scaling>
          <c:orientation val="minMax"/>
        </c:scaling>
        <c:delete val="1"/>
        <c:axPos val="b"/>
        <c:majorTickMark val="out"/>
        <c:minorTickMark val="none"/>
        <c:tickLblPos val="none"/>
        <c:crossAx val="238826560"/>
        <c:crosses val="autoZero"/>
        <c:auto val="1"/>
        <c:lblAlgn val="ctr"/>
        <c:lblOffset val="100"/>
        <c:noMultiLvlLbl val="0"/>
      </c:catAx>
      <c:valAx>
        <c:axId val="2388265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2.1834737657492451</c:v>
                </c:pt>
                <c:pt idx="1">
                  <c:v>2.1834737657492451</c:v>
                </c:pt>
                <c:pt idx="2">
                  <c:v>2.2007980331304662</c:v>
                </c:pt>
                <c:pt idx="3">
                  <c:v>2.2163323147779108</c:v>
                </c:pt>
                <c:pt idx="4">
                  <c:v>2.0169755759570416</c:v>
                </c:pt>
                <c:pt idx="5">
                  <c:v>2.3572586246816392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2.181843388625206</c:v>
                </c:pt>
                <c:pt idx="1">
                  <c:v>2.181843388625206</c:v>
                </c:pt>
                <c:pt idx="2">
                  <c:v>1.9874800350352928</c:v>
                </c:pt>
                <c:pt idx="3">
                  <c:v>2.2430963358408151</c:v>
                </c:pt>
                <c:pt idx="4">
                  <c:v>2.1166712291267453</c:v>
                </c:pt>
                <c:pt idx="5">
                  <c:v>3.4023746701846966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09536"/>
        <c:axId val="238828864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32833499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0.3978473324930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468687936876913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8224892366624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65872935321754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-4.50406796863489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1.6303771240391285E-3</c:v>
                </c:pt>
                <c:pt idx="1">
                  <c:v>1.6303771240391285E-3</c:v>
                </c:pt>
                <c:pt idx="2">
                  <c:v>0.21331799809517338</c:v>
                </c:pt>
                <c:pt idx="3">
                  <c:v>-2.676402106290432E-2</c:v>
                </c:pt>
                <c:pt idx="4">
                  <c:v>-9.9695653169703746E-2</c:v>
                </c:pt>
                <c:pt idx="5">
                  <c:v>-1.0451160455030575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0048"/>
        <c:axId val="246939648"/>
      </c:lineChart>
      <c:catAx>
        <c:axId val="25740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8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28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536"/>
        <c:crosses val="autoZero"/>
        <c:crossBetween val="between"/>
      </c:valAx>
      <c:catAx>
        <c:axId val="257410048"/>
        <c:scaling>
          <c:orientation val="minMax"/>
        </c:scaling>
        <c:delete val="1"/>
        <c:axPos val="b"/>
        <c:majorTickMark val="out"/>
        <c:minorTickMark val="none"/>
        <c:tickLblPos val="none"/>
        <c:crossAx val="246939648"/>
        <c:crosses val="autoZero"/>
        <c:auto val="1"/>
        <c:lblAlgn val="ctr"/>
        <c:lblOffset val="100"/>
        <c:noMultiLvlLbl val="0"/>
      </c:catAx>
      <c:valAx>
        <c:axId val="24693964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7.9900639824457311</c:v>
                </c:pt>
                <c:pt idx="1">
                  <c:v>7.4964267817172638</c:v>
                </c:pt>
                <c:pt idx="2">
                  <c:v>6.7700167818579287</c:v>
                </c:pt>
                <c:pt idx="3">
                  <c:v>7.965306802571793</c:v>
                </c:pt>
                <c:pt idx="4">
                  <c:v>7.5889745191973894</c:v>
                </c:pt>
                <c:pt idx="5">
                  <c:v>3.8119954840530625</c:v>
                </c:pt>
                <c:pt idx="6">
                  <c:v>4.3524475524475523</c:v>
                </c:pt>
                <c:pt idx="7">
                  <c:v>8.894179801681096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8.1467253168046589</c:v>
                </c:pt>
                <c:pt idx="1">
                  <c:v>7.6000778933143138</c:v>
                </c:pt>
                <c:pt idx="2">
                  <c:v>7.0597589013856954</c:v>
                </c:pt>
                <c:pt idx="3">
                  <c:v>8.0241391182436832</c:v>
                </c:pt>
                <c:pt idx="4">
                  <c:v>7.5883353667131672</c:v>
                </c:pt>
                <c:pt idx="5">
                  <c:v>3.662749018555997</c:v>
                </c:pt>
                <c:pt idx="6">
                  <c:v>5.8730316465372265</c:v>
                </c:pt>
                <c:pt idx="7">
                  <c:v>9.1425889674391563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3792"/>
        <c:axId val="246941952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250302028254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28986232750012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762531532602E-2"/>
                  <c:y val="0.37247925090444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0207409105046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283605349747082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-0.15666133435892782</c:v>
                </c:pt>
                <c:pt idx="1">
                  <c:v>-0.10365111159704998</c:v>
                </c:pt>
                <c:pt idx="2">
                  <c:v>-0.28974211952776674</c:v>
                </c:pt>
                <c:pt idx="3">
                  <c:v>-5.8832315671890179E-2</c:v>
                </c:pt>
                <c:pt idx="4">
                  <c:v>6.3915248422219406E-4</c:v>
                </c:pt>
                <c:pt idx="5">
                  <c:v>0.14924646549706555</c:v>
                </c:pt>
                <c:pt idx="6">
                  <c:v>-1.5205840940896742</c:v>
                </c:pt>
                <c:pt idx="7">
                  <c:v>-0.24840916575806027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1584"/>
        <c:axId val="246942528"/>
      </c:lineChart>
      <c:catAx>
        <c:axId val="25731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69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419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792"/>
        <c:crosses val="autoZero"/>
        <c:crossBetween val="between"/>
      </c:valAx>
      <c:catAx>
        <c:axId val="257411584"/>
        <c:scaling>
          <c:orientation val="minMax"/>
        </c:scaling>
        <c:delete val="1"/>
        <c:axPos val="b"/>
        <c:majorTickMark val="out"/>
        <c:minorTickMark val="none"/>
        <c:tickLblPos val="none"/>
        <c:crossAx val="246942528"/>
        <c:crosses val="autoZero"/>
        <c:auto val="1"/>
        <c:lblAlgn val="ctr"/>
        <c:lblOffset val="100"/>
        <c:noMultiLvlLbl val="0"/>
      </c:catAx>
      <c:valAx>
        <c:axId val="2469425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1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197248"/>
        <c:axId val="256412480"/>
      </c:barChart>
      <c:catAx>
        <c:axId val="28619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64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1248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619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4632064"/>
        <c:axId val="25641132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3858674642417E-2"/>
                  <c:y val="-0.59070789620685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08E-2"/>
                  <c:y val="-0.38122265329078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69256749883007E-2"/>
                  <c:y val="-0.327135434601287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6753748804663E-2"/>
                  <c:y val="0.22271144678343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7811345010445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4400"/>
        <c:axId val="256414784"/>
      </c:lineChart>
      <c:catAx>
        <c:axId val="36463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641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113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64632064"/>
        <c:crosses val="autoZero"/>
        <c:crossBetween val="between"/>
      </c:valAx>
      <c:catAx>
        <c:axId val="422694400"/>
        <c:scaling>
          <c:orientation val="minMax"/>
        </c:scaling>
        <c:delete val="1"/>
        <c:axPos val="b"/>
        <c:majorTickMark val="out"/>
        <c:minorTickMark val="none"/>
        <c:tickLblPos val="none"/>
        <c:crossAx val="256414784"/>
        <c:crosses val="autoZero"/>
        <c:auto val="1"/>
        <c:lblAlgn val="ctr"/>
        <c:lblOffset val="100"/>
        <c:noMultiLvlLbl val="0"/>
      </c:catAx>
      <c:valAx>
        <c:axId val="256414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4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0859264"/>
        <c:axId val="2564170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675E-2"/>
                  <c:y val="-0.497413435565452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99102728438013E-2"/>
                  <c:y val="-7.3957285951500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-0.26105155222944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669901727400432E-2"/>
                  <c:y val="-0.1181059510418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473214104050947E-2"/>
                  <c:y val="0.18915819196069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70036E-2"/>
                  <c:y val="-0.36645133644008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0859776"/>
        <c:axId val="358752256"/>
      </c:lineChart>
      <c:catAx>
        <c:axId val="19085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64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4170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0859264"/>
        <c:crosses val="autoZero"/>
        <c:crossBetween val="between"/>
      </c:valAx>
      <c:catAx>
        <c:axId val="190859776"/>
        <c:scaling>
          <c:orientation val="minMax"/>
        </c:scaling>
        <c:delete val="1"/>
        <c:axPos val="b"/>
        <c:majorTickMark val="out"/>
        <c:minorTickMark val="none"/>
        <c:tickLblPos val="none"/>
        <c:crossAx val="358752256"/>
        <c:crosses val="autoZero"/>
        <c:auto val="1"/>
        <c:lblAlgn val="ctr"/>
        <c:lblOffset val="100"/>
        <c:noMultiLvlLbl val="0"/>
      </c:catAx>
      <c:valAx>
        <c:axId val="358752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0859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65824"/>
        <c:axId val="3587545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028281348547E-2"/>
                  <c:y val="0.1040987692072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66336"/>
        <c:axId val="358755136"/>
      </c:lineChart>
      <c:catAx>
        <c:axId val="19156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5875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7545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65824"/>
        <c:crosses val="autoZero"/>
        <c:crossBetween val="between"/>
      </c:valAx>
      <c:catAx>
        <c:axId val="191566336"/>
        <c:scaling>
          <c:orientation val="minMax"/>
        </c:scaling>
        <c:delete val="1"/>
        <c:axPos val="b"/>
        <c:majorTickMark val="out"/>
        <c:minorTickMark val="none"/>
        <c:tickLblPos val="none"/>
        <c:crossAx val="358755136"/>
        <c:crosses val="autoZero"/>
        <c:auto val="1"/>
        <c:lblAlgn val="ctr"/>
        <c:lblOffset val="100"/>
        <c:noMultiLvlLbl val="0"/>
      </c:catAx>
      <c:valAx>
        <c:axId val="358755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66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0858240"/>
        <c:axId val="35875744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67360"/>
        <c:axId val="358758016"/>
      </c:lineChart>
      <c:catAx>
        <c:axId val="19085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58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7574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0858240"/>
        <c:crosses val="autoZero"/>
        <c:crossBetween val="between"/>
      </c:valAx>
      <c:catAx>
        <c:axId val="191567360"/>
        <c:scaling>
          <c:orientation val="minMax"/>
        </c:scaling>
        <c:delete val="1"/>
        <c:axPos val="b"/>
        <c:majorTickMark val="out"/>
        <c:minorTickMark val="none"/>
        <c:tickLblPos val="none"/>
        <c:crossAx val="358758016"/>
        <c:crosses val="autoZero"/>
        <c:auto val="1"/>
        <c:lblAlgn val="ctr"/>
        <c:lblOffset val="100"/>
        <c:noMultiLvlLbl val="0"/>
      </c:catAx>
      <c:valAx>
        <c:axId val="358758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67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460213</c:v>
                </c:pt>
                <c:pt idx="1">
                  <c:v>224571</c:v>
                </c:pt>
                <c:pt idx="2">
                  <c:v>32134</c:v>
                </c:pt>
                <c:pt idx="3">
                  <c:v>121764</c:v>
                </c:pt>
                <c:pt idx="4">
                  <c:v>64614</c:v>
                </c:pt>
                <c:pt idx="5">
                  <c:v>6059</c:v>
                </c:pt>
                <c:pt idx="6">
                  <c:v>235642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467476</c:v>
                </c:pt>
                <c:pt idx="1">
                  <c:v>224777</c:v>
                </c:pt>
                <c:pt idx="2">
                  <c:v>28886</c:v>
                </c:pt>
                <c:pt idx="3">
                  <c:v>127699</c:v>
                </c:pt>
                <c:pt idx="4">
                  <c:v>61683</c:v>
                </c:pt>
                <c:pt idx="5">
                  <c:v>6509</c:v>
                </c:pt>
                <c:pt idx="6">
                  <c:v>242699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976"/>
        <c:axId val="23449241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78E-2"/>
                  <c:y val="-0.541481166205575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9726357490137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175216658208784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45E-2"/>
                  <c:y val="-0.28185243996267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672E-2"/>
                  <c:y val="1.82428339908654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7416569810270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-0.3746135839049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-1.5536626479220324E-2</c:v>
                </c:pt>
                <c:pt idx="1">
                  <c:v>-9.1646387308310013E-4</c:v>
                </c:pt>
                <c:pt idx="2">
                  <c:v>0.11244201343211244</c:v>
                </c:pt>
                <c:pt idx="3">
                  <c:v>-4.6476479847140539E-2</c:v>
                </c:pt>
                <c:pt idx="4">
                  <c:v>4.7517144107776861E-2</c:v>
                </c:pt>
                <c:pt idx="5">
                  <c:v>-6.9135043785527733E-2</c:v>
                </c:pt>
                <c:pt idx="6">
                  <c:v>-2.9077169662833385E-2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3488"/>
        <c:axId val="234492992"/>
      </c:lineChart>
      <c:catAx>
        <c:axId val="1232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24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autoZero"/>
        <c:crossBetween val="between"/>
      </c:valAx>
      <c:catAx>
        <c:axId val="123263488"/>
        <c:scaling>
          <c:orientation val="minMax"/>
        </c:scaling>
        <c:delete val="1"/>
        <c:axPos val="b"/>
        <c:majorTickMark val="out"/>
        <c:minorTickMark val="none"/>
        <c:tickLblPos val="none"/>
        <c:crossAx val="234492992"/>
        <c:crosses val="autoZero"/>
        <c:auto val="1"/>
        <c:lblAlgn val="ctr"/>
        <c:lblOffset val="100"/>
        <c:noMultiLvlLbl val="0"/>
      </c:catAx>
      <c:valAx>
        <c:axId val="234492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3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568384"/>
        <c:axId val="3762176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6647337687442E-2"/>
                  <c:y val="-0.481864664876074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889133044415962E-2"/>
                  <c:y val="-0.29181546184277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83E-2"/>
                  <c:y val="-4.674609551357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67E-2"/>
                  <c:y val="-0.21829159110213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74E-2"/>
                  <c:y val="-0.1686404505559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182669026838E-2"/>
                  <c:y val="4.1979446446745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70008E-2"/>
                  <c:y val="0.156182824085764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987548068119393E-2"/>
                  <c:y val="-0.261486191777048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568896"/>
        <c:axId val="376218176"/>
      </c:lineChart>
      <c:catAx>
        <c:axId val="1915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621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217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568384"/>
        <c:crosses val="autoZero"/>
        <c:crossBetween val="between"/>
      </c:valAx>
      <c:catAx>
        <c:axId val="191568896"/>
        <c:scaling>
          <c:orientation val="minMax"/>
        </c:scaling>
        <c:delete val="1"/>
        <c:axPos val="b"/>
        <c:majorTickMark val="out"/>
        <c:minorTickMark val="none"/>
        <c:tickLblPos val="none"/>
        <c:crossAx val="376218176"/>
        <c:crosses val="autoZero"/>
        <c:auto val="1"/>
        <c:lblAlgn val="ctr"/>
        <c:lblOffset val="100"/>
        <c:noMultiLvlLbl val="0"/>
      </c:catAx>
      <c:valAx>
        <c:axId val="376218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5688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abril 2013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119495</c:v>
                </c:pt>
                <c:pt idx="1">
                  <c:v>74624</c:v>
                </c:pt>
                <c:pt idx="2">
                  <c:v>43557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347904"/>
        <c:axId val="398513792"/>
      </c:barChart>
      <c:catAx>
        <c:axId val="19634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51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513792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47904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0.3474731858150546</c:v>
                </c:pt>
                <c:pt idx="1">
                  <c:v>0.15534109575804425</c:v>
                </c:pt>
                <c:pt idx="2">
                  <c:v>2.6572615711662964E-4</c:v>
                </c:pt>
                <c:pt idx="3">
                  <c:v>1.690984636196734E-4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76768"/>
        <c:axId val="274703488"/>
      </c:barChart>
      <c:catAx>
        <c:axId val="19657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47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03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7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0.16493310470166647</c:v>
                </c:pt>
                <c:pt idx="1">
                  <c:v>0.19611668429320986</c:v>
                </c:pt>
                <c:pt idx="2">
                  <c:v>0</c:v>
                </c:pt>
                <c:pt idx="3">
                  <c:v>2.0535778460021973E-4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77792"/>
        <c:axId val="274705216"/>
      </c:barChart>
      <c:catAx>
        <c:axId val="1965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470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052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77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0.29049974608309664</c:v>
                </c:pt>
                <c:pt idx="1">
                  <c:v>7.570485451501871E-2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578816"/>
        <c:axId val="274706944"/>
      </c:barChart>
      <c:catAx>
        <c:axId val="19657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470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069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578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227458</c:v>
                </c:pt>
                <c:pt idx="1">
                  <c:v>170696</c:v>
                </c:pt>
                <c:pt idx="2">
                  <c:v>141170</c:v>
                </c:pt>
                <c:pt idx="3">
                  <c:v>24352</c:v>
                </c:pt>
                <c:pt idx="4">
                  <c:v>5174</c:v>
                </c:pt>
                <c:pt idx="5">
                  <c:v>56762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230825</c:v>
                </c:pt>
                <c:pt idx="1">
                  <c:v>173135</c:v>
                </c:pt>
                <c:pt idx="2">
                  <c:v>142930</c:v>
                </c:pt>
                <c:pt idx="3">
                  <c:v>25109</c:v>
                </c:pt>
                <c:pt idx="4">
                  <c:v>5096</c:v>
                </c:pt>
                <c:pt idx="5">
                  <c:v>57690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632"/>
        <c:axId val="23449529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072218865283493E-2"/>
                  <c:y val="-0.501767315468102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95850496364599E-2"/>
                  <c:y val="-0.35800841422888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37E-2"/>
                  <c:y val="-0.29149377117881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695850496364599E-2"/>
                  <c:y val="-0.18844991569401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0.251138212713015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63289316371471E-2"/>
                  <c:y val="-0.11923060552981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-1.4586808188021229E-2</c:v>
                </c:pt>
                <c:pt idx="1">
                  <c:v>-1.4087272937303261E-2</c:v>
                </c:pt>
                <c:pt idx="2">
                  <c:v>-1.2313720002798572E-2</c:v>
                </c:pt>
                <c:pt idx="3">
                  <c:v>-3.014855231192003E-2</c:v>
                </c:pt>
                <c:pt idx="4">
                  <c:v>1.5306122448979591E-2</c:v>
                </c:pt>
                <c:pt idx="5">
                  <c:v>-1.6085976772404229E-2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5168"/>
        <c:axId val="246898688"/>
      </c:lineChart>
      <c:catAx>
        <c:axId val="1303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5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autoZero"/>
        <c:crossBetween val="between"/>
      </c:valAx>
      <c:catAx>
        <c:axId val="130375168"/>
        <c:scaling>
          <c:orientation val="minMax"/>
        </c:scaling>
        <c:delete val="1"/>
        <c:axPos val="b"/>
        <c:majorTickMark val="out"/>
        <c:minorTickMark val="none"/>
        <c:tickLblPos val="none"/>
        <c:crossAx val="246898688"/>
        <c:crosses val="autoZero"/>
        <c:auto val="1"/>
        <c:lblAlgn val="ctr"/>
        <c:lblOffset val="100"/>
        <c:noMultiLvlLbl val="0"/>
      </c:catAx>
      <c:valAx>
        <c:axId val="246898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5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4.8253470667263772E-2</c:v>
                </c:pt>
                <c:pt idx="1">
                  <c:v>1.3434841021047917E-4</c:v>
                </c:pt>
                <c:pt idx="2">
                  <c:v>1.7913121361397223E-4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711936"/>
        <c:axId val="274708672"/>
      </c:barChart>
      <c:catAx>
        <c:axId val="19671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470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086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71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9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63257</c:v>
                </c:pt>
                <c:pt idx="1">
                  <c:v>63257</c:v>
                </c:pt>
                <c:pt idx="2">
                  <c:v>24811</c:v>
                </c:pt>
                <c:pt idx="3">
                  <c:v>22581</c:v>
                </c:pt>
                <c:pt idx="4">
                  <c:v>11546</c:v>
                </c:pt>
                <c:pt idx="5">
                  <c:v>4319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61311</c:v>
                </c:pt>
                <c:pt idx="1">
                  <c:v>61311</c:v>
                </c:pt>
                <c:pt idx="2">
                  <c:v>19409</c:v>
                </c:pt>
                <c:pt idx="3">
                  <c:v>20605</c:v>
                </c:pt>
                <c:pt idx="4">
                  <c:v>18265</c:v>
                </c:pt>
                <c:pt idx="5">
                  <c:v>3032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840"/>
        <c:axId val="24690099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14E-2"/>
                  <c:y val="-0.351859806505475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-0.343777563147642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85E-2"/>
                  <c:y val="-4.8678114819847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5E-2"/>
                  <c:y val="-9.607772521158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0.26844664167498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0.149316548529146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3.1739818303403958E-2</c:v>
                </c:pt>
                <c:pt idx="1">
                  <c:v>3.1739818303403958E-2</c:v>
                </c:pt>
                <c:pt idx="2">
                  <c:v>0.27832448863929105</c:v>
                </c:pt>
                <c:pt idx="3">
                  <c:v>9.5899053627760258E-2</c:v>
                </c:pt>
                <c:pt idx="4">
                  <c:v>-0.36786203120722694</c:v>
                </c:pt>
                <c:pt idx="5">
                  <c:v>0.42447229551451188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2352"/>
        <c:axId val="246901568"/>
      </c:lineChart>
      <c:catAx>
        <c:axId val="1334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0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autoZero"/>
        <c:crossBetween val="between"/>
      </c:valAx>
      <c:catAx>
        <c:axId val="133412352"/>
        <c:scaling>
          <c:orientation val="minMax"/>
        </c:scaling>
        <c:delete val="1"/>
        <c:axPos val="b"/>
        <c:majorTickMark val="out"/>
        <c:minorTickMark val="none"/>
        <c:tickLblPos val="none"/>
        <c:crossAx val="246901568"/>
        <c:crosses val="autoZero"/>
        <c:auto val="1"/>
        <c:lblAlgn val="ctr"/>
        <c:lblOffset val="100"/>
        <c:noMultiLvlLbl val="0"/>
      </c:catAx>
      <c:valAx>
        <c:axId val="246901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2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949465516394653"/>
          <c:w val="0.90468819022231306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5.82120582120582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1619663</c:v>
                </c:pt>
                <c:pt idx="1">
                  <c:v>1047655</c:v>
                </c:pt>
                <c:pt idx="2">
                  <c:v>181148</c:v>
                </c:pt>
                <c:pt idx="3">
                  <c:v>615135</c:v>
                </c:pt>
                <c:pt idx="4">
                  <c:v>201642</c:v>
                </c:pt>
                <c:pt idx="5">
                  <c:v>35430</c:v>
                </c:pt>
                <c:pt idx="6">
                  <c:v>14300</c:v>
                </c:pt>
                <c:pt idx="7">
                  <c:v>572008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4.1580041580041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1650465</c:v>
                </c:pt>
                <c:pt idx="1">
                  <c:v>1065560</c:v>
                </c:pt>
                <c:pt idx="2">
                  <c:v>160930</c:v>
                </c:pt>
                <c:pt idx="3">
                  <c:v>644804</c:v>
                </c:pt>
                <c:pt idx="4">
                  <c:v>205733</c:v>
                </c:pt>
                <c:pt idx="5">
                  <c:v>41011</c:v>
                </c:pt>
                <c:pt idx="6">
                  <c:v>13082</c:v>
                </c:pt>
                <c:pt idx="7">
                  <c:v>584905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3376"/>
        <c:axId val="24690444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48E-2"/>
                  <c:y val="-0.47244258189140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2532177076096E-2"/>
                  <c:y val="-0.318829865601519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64E-2"/>
                  <c:y val="0.13843207229034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3018679339523E-2"/>
                  <c:y val="-0.220817849951708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1821294615832E-2"/>
                  <c:y val="-8.204298786975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373707226814253E-2"/>
                  <c:y val="-0.2564873049912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4651099201E-2"/>
                  <c:y val="0.15898996513169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002025707201316E-2"/>
                  <c:y val="-0.16961612126966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-1.8662619322433405E-2</c:v>
                </c:pt>
                <c:pt idx="1">
                  <c:v>-1.6803370997409806E-2</c:v>
                </c:pt>
                <c:pt idx="2">
                  <c:v>0.12563226247436776</c:v>
                </c:pt>
                <c:pt idx="3">
                  <c:v>-4.6012431684666955E-2</c:v>
                </c:pt>
                <c:pt idx="4">
                  <c:v>-1.9884996573228397E-2</c:v>
                </c:pt>
                <c:pt idx="5">
                  <c:v>-0.13608544049157545</c:v>
                </c:pt>
                <c:pt idx="6">
                  <c:v>9.3105029811955342E-2</c:v>
                </c:pt>
                <c:pt idx="7">
                  <c:v>-2.2049734572280988E-2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38848"/>
        <c:axId val="246955328"/>
      </c:lineChart>
      <c:catAx>
        <c:axId val="1334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4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autoZero"/>
        <c:crossBetween val="between"/>
      </c:valAx>
      <c:catAx>
        <c:axId val="156238848"/>
        <c:scaling>
          <c:orientation val="minMax"/>
        </c:scaling>
        <c:delete val="1"/>
        <c:axPos val="b"/>
        <c:majorTickMark val="out"/>
        <c:minorTickMark val="none"/>
        <c:tickLblPos val="none"/>
        <c:crossAx val="246955328"/>
        <c:crosses val="autoZero"/>
        <c:auto val="1"/>
        <c:lblAlgn val="ctr"/>
        <c:lblOffset val="100"/>
        <c:noMultiLvlLbl val="0"/>
      </c:catAx>
      <c:valAx>
        <c:axId val="246955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3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abril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12941211</c:v>
                </c:pt>
                <c:pt idx="1">
                  <c:v>7853669</c:v>
                </c:pt>
                <c:pt idx="2">
                  <c:v>5087542</c:v>
                </c:pt>
                <c:pt idx="3">
                  <c:v>4775204</c:v>
                </c:pt>
                <c:pt idx="4">
                  <c:v>3190981</c:v>
                </c:pt>
                <c:pt idx="5">
                  <c:v>1584223</c:v>
                </c:pt>
                <c:pt idx="6">
                  <c:v>3942359</c:v>
                </c:pt>
                <c:pt idx="7">
                  <c:v>1897774</c:v>
                </c:pt>
                <c:pt idx="8">
                  <c:v>2044585</c:v>
                </c:pt>
                <c:pt idx="9">
                  <c:v>1957698</c:v>
                </c:pt>
                <c:pt idx="10">
                  <c:v>1414744</c:v>
                </c:pt>
                <c:pt idx="11">
                  <c:v>542954</c:v>
                </c:pt>
                <c:pt idx="12">
                  <c:v>138120</c:v>
                </c:pt>
                <c:pt idx="13">
                  <c:v>138120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856"/>
        <c:axId val="274722176"/>
      </c:barChart>
      <c:catAx>
        <c:axId val="1696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217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15"/>
          <c:w val="0.93860452198157263"/>
          <c:h val="0.5093908687609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4775204</c:v>
                </c:pt>
                <c:pt idx="1">
                  <c:v>3190981</c:v>
                </c:pt>
                <c:pt idx="2">
                  <c:v>593121</c:v>
                </c:pt>
                <c:pt idx="3">
                  <c:v>2014400</c:v>
                </c:pt>
                <c:pt idx="4">
                  <c:v>532731</c:v>
                </c:pt>
                <c:pt idx="5">
                  <c:v>50729</c:v>
                </c:pt>
                <c:pt idx="6">
                  <c:v>1584223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5061686</c:v>
                </c:pt>
                <c:pt idx="1">
                  <c:v>3349803</c:v>
                </c:pt>
                <c:pt idx="2">
                  <c:v>559861</c:v>
                </c:pt>
                <c:pt idx="3">
                  <c:v>2181379</c:v>
                </c:pt>
                <c:pt idx="4">
                  <c:v>551910</c:v>
                </c:pt>
                <c:pt idx="5">
                  <c:v>56653</c:v>
                </c:pt>
                <c:pt idx="6">
                  <c:v>1711883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4384"/>
        <c:axId val="29397984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449391384697258E-2"/>
                  <c:y val="-0.51402229606954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36040957977965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0.1645433561968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340451487223140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27673732057633E-2"/>
                  <c:y val="-5.7099873950267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649276116078317E-2"/>
                  <c:y val="-0.22970157316614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298309623978915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-5.6598137458546423E-2</c:v>
                </c:pt>
                <c:pt idx="1">
                  <c:v>-4.741234036747833E-2</c:v>
                </c:pt>
                <c:pt idx="2">
                  <c:v>5.9407602958591509E-2</c:v>
                </c:pt>
                <c:pt idx="3">
                  <c:v>-7.6547450030462386E-2</c:v>
                </c:pt>
                <c:pt idx="4">
                  <c:v>-3.475023101592651E-2</c:v>
                </c:pt>
                <c:pt idx="5">
                  <c:v>-0.10456639542477891</c:v>
                </c:pt>
                <c:pt idx="6">
                  <c:v>-7.4572853401780381E-2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5408"/>
        <c:axId val="293980416"/>
      </c:lineChart>
      <c:catAx>
        <c:axId val="18222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9397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798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autoZero"/>
        <c:crossBetween val="between"/>
      </c:valAx>
      <c:catAx>
        <c:axId val="182225408"/>
        <c:scaling>
          <c:orientation val="minMax"/>
        </c:scaling>
        <c:delete val="1"/>
        <c:axPos val="b"/>
        <c:majorTickMark val="out"/>
        <c:minorTickMark val="none"/>
        <c:tickLblPos val="none"/>
        <c:crossAx val="293980416"/>
        <c:crosses val="autoZero"/>
        <c:auto val="1"/>
        <c:lblAlgn val="ctr"/>
        <c:lblOffset val="100"/>
        <c:noMultiLvlLbl val="0"/>
      </c:catAx>
      <c:valAx>
        <c:axId val="293980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abril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3942359</c:v>
                </c:pt>
                <c:pt idx="1">
                  <c:v>1897774</c:v>
                </c:pt>
                <c:pt idx="2">
                  <c:v>245405</c:v>
                </c:pt>
                <c:pt idx="3">
                  <c:v>1066379</c:v>
                </c:pt>
                <c:pt idx="4">
                  <c:v>547955</c:v>
                </c:pt>
                <c:pt idx="5">
                  <c:v>38035</c:v>
                </c:pt>
                <c:pt idx="6">
                  <c:v>2044585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4101659</c:v>
                </c:pt>
                <c:pt idx="1">
                  <c:v>1913123</c:v>
                </c:pt>
                <c:pt idx="2">
                  <c:v>215130</c:v>
                </c:pt>
                <c:pt idx="3">
                  <c:v>1127051</c:v>
                </c:pt>
                <c:pt idx="4">
                  <c:v>527226</c:v>
                </c:pt>
                <c:pt idx="5">
                  <c:v>43716</c:v>
                </c:pt>
                <c:pt idx="6">
                  <c:v>2188536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304256"/>
        <c:axId val="29398329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43570385714464E-2"/>
                  <c:y val="-0.530653985299654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273936189369260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662E-2"/>
                  <c:y val="0.1290366199027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367745236E-2"/>
                  <c:y val="-0.254994679719089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-3.0087580008839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73686312190374E-2"/>
                  <c:y val="-0.22387611112020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2231345487519292E-2"/>
                  <c:y val="-0.3662972481870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-3.8837943378520742E-2</c:v>
                </c:pt>
                <c:pt idx="1">
                  <c:v>-8.0230074072602763E-3</c:v>
                </c:pt>
                <c:pt idx="2">
                  <c:v>0.14072886161855622</c:v>
                </c:pt>
                <c:pt idx="3">
                  <c:v>-5.3832523994033987E-2</c:v>
                </c:pt>
                <c:pt idx="4">
                  <c:v>3.9317104998615397E-2</c:v>
                </c:pt>
                <c:pt idx="5">
                  <c:v>-0.12995242016652941</c:v>
                </c:pt>
                <c:pt idx="6">
                  <c:v>-6.5775020378919968E-2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8208"/>
        <c:axId val="293983872"/>
      </c:lineChart>
      <c:catAx>
        <c:axId val="1823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3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304256"/>
        <c:crosses val="autoZero"/>
        <c:crossBetween val="between"/>
      </c:valAx>
      <c:catAx>
        <c:axId val="183198208"/>
        <c:scaling>
          <c:orientation val="minMax"/>
        </c:scaling>
        <c:delete val="1"/>
        <c:axPos val="b"/>
        <c:majorTickMark val="out"/>
        <c:minorTickMark val="none"/>
        <c:tickLblPos val="none"/>
        <c:crossAx val="293983872"/>
        <c:crosses val="autoZero"/>
        <c:auto val="1"/>
        <c:lblAlgn val="ctr"/>
        <c:lblOffset val="100"/>
        <c:noMultiLvlLbl val="0"/>
      </c:catAx>
      <c:valAx>
        <c:axId val="293983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752475</xdr:colOff>
      <xdr:row>32</xdr:row>
      <xdr:rowOff>104775</xdr:rowOff>
    </xdr:from>
    <xdr:to>
      <xdr:col>17</xdr:col>
      <xdr:colOff>352425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492125</xdr:colOff>
      <xdr:row>39</xdr:row>
      <xdr:rowOff>6350</xdr:rowOff>
    </xdr:from>
    <xdr:to>
      <xdr:col>19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123825</xdr:colOff>
      <xdr:row>9</xdr:row>
      <xdr:rowOff>104775</xdr:rowOff>
    </xdr:from>
    <xdr:to>
      <xdr:col>8</xdr:col>
      <xdr:colOff>485775</xdr:colOff>
      <xdr:row>11</xdr:row>
      <xdr:rowOff>85725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67500" y="227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11</xdr:col>
      <xdr:colOff>238125</xdr:colOff>
      <xdr:row>18</xdr:row>
      <xdr:rowOff>95250</xdr:rowOff>
    </xdr:from>
    <xdr:to>
      <xdr:col>11</xdr:col>
      <xdr:colOff>600075</xdr:colOff>
      <xdr:row>20</xdr:row>
      <xdr:rowOff>133350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982075" y="30099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11</xdr:col>
      <xdr:colOff>28575</xdr:colOff>
      <xdr:row>27</xdr:row>
      <xdr:rowOff>161925</xdr:rowOff>
    </xdr:from>
    <xdr:to>
      <xdr:col>11</xdr:col>
      <xdr:colOff>390525</xdr:colOff>
      <xdr:row>29</xdr:row>
      <xdr:rowOff>123825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9124950" y="55626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/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 xml:space="preserve">acum. abril 2013 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R26" sqref="R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acum. abril 2012</v>
      </c>
      <c r="D6" s="60" t="s">
        <v>49</v>
      </c>
      <c r="E6" s="40" t="str">
        <f>actualizaciones!$A$2</f>
        <v xml:space="preserve">acum. abril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abril 2012</v>
      </c>
      <c r="K6" s="60" t="s">
        <v>49</v>
      </c>
      <c r="L6" s="40" t="str">
        <f>actualizaciones!$A$2</f>
        <v xml:space="preserve">acum. abril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5061686</v>
      </c>
      <c r="D8" s="47">
        <f>C8/$C$8</f>
        <v>1</v>
      </c>
      <c r="E8" s="63">
        <v>4775204</v>
      </c>
      <c r="F8" s="47">
        <f>E8/$E$8</f>
        <v>1</v>
      </c>
      <c r="G8" s="47">
        <f>(E8-C8)/C8</f>
        <v>-5.6598137458546423E-2</v>
      </c>
      <c r="H8" s="58"/>
      <c r="I8" s="62" t="s">
        <v>89</v>
      </c>
      <c r="J8" s="63">
        <v>4101659</v>
      </c>
      <c r="K8" s="47">
        <f>J8/$J$8</f>
        <v>1</v>
      </c>
      <c r="L8" s="63">
        <v>3942359</v>
      </c>
      <c r="M8" s="47">
        <f>L8/$L$8</f>
        <v>1</v>
      </c>
      <c r="N8" s="47">
        <f>(L8-J8)/J8</f>
        <v>-3.8837943378520742E-2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3349803</v>
      </c>
      <c r="D10" s="66">
        <f>C10/$C$8</f>
        <v>0.66179589172461506</v>
      </c>
      <c r="E10" s="65">
        <v>3190981</v>
      </c>
      <c r="F10" s="66">
        <f>E10/$E$8</f>
        <v>0.66823972337098059</v>
      </c>
      <c r="G10" s="66">
        <f>(E10-C10)/C10</f>
        <v>-4.741234036747833E-2</v>
      </c>
      <c r="H10" s="58"/>
      <c r="I10" s="64" t="s">
        <v>67</v>
      </c>
      <c r="J10" s="65">
        <v>1913123</v>
      </c>
      <c r="K10" s="66">
        <f t="shared" ref="K10:K14" si="0">J10/$J$8</f>
        <v>0.46642663371089599</v>
      </c>
      <c r="L10" s="65">
        <v>1897774</v>
      </c>
      <c r="M10" s="66">
        <f t="shared" ref="M10:M14" si="1">L10/$L$8</f>
        <v>0.48138031062112813</v>
      </c>
      <c r="N10" s="66">
        <f>(L10-J10)/J10</f>
        <v>-8.0230074072602763E-3</v>
      </c>
    </row>
    <row r="11" spans="2:14" ht="15" customHeight="1" x14ac:dyDescent="0.2">
      <c r="B11" s="67" t="s">
        <v>68</v>
      </c>
      <c r="C11" s="68">
        <v>559861</v>
      </c>
      <c r="D11" s="53">
        <f>C11/$C$8</f>
        <v>0.11060761177204592</v>
      </c>
      <c r="E11" s="68">
        <v>593121</v>
      </c>
      <c r="F11" s="53">
        <f>E11/$E$8</f>
        <v>0.12420851548960002</v>
      </c>
      <c r="G11" s="54">
        <f>(E11-C11)/C11</f>
        <v>5.9407602958591509E-2</v>
      </c>
      <c r="H11" s="58"/>
      <c r="I11" s="67" t="s">
        <v>68</v>
      </c>
      <c r="J11" s="68">
        <v>215130</v>
      </c>
      <c r="K11" s="53">
        <f t="shared" si="0"/>
        <v>5.2449508845079512E-2</v>
      </c>
      <c r="L11" s="68">
        <v>245405</v>
      </c>
      <c r="M11" s="53">
        <f t="shared" si="1"/>
        <v>6.2248263032362097E-2</v>
      </c>
      <c r="N11" s="54">
        <f>(L11-J11)/J11</f>
        <v>0.14072886161855622</v>
      </c>
    </row>
    <row r="12" spans="2:14" ht="15" customHeight="1" x14ac:dyDescent="0.2">
      <c r="B12" s="67" t="s">
        <v>69</v>
      </c>
      <c r="C12" s="68">
        <v>2181379</v>
      </c>
      <c r="D12" s="53">
        <f>C12/$C$8</f>
        <v>0.43095897295881253</v>
      </c>
      <c r="E12" s="68">
        <v>2014400</v>
      </c>
      <c r="F12" s="53">
        <f>E12/$E$8</f>
        <v>0.42184585203061481</v>
      </c>
      <c r="G12" s="54">
        <f>(E12-C12)/C12</f>
        <v>-7.6547450030462386E-2</v>
      </c>
      <c r="H12" s="58"/>
      <c r="I12" s="67" t="s">
        <v>69</v>
      </c>
      <c r="J12" s="68">
        <v>1127051</v>
      </c>
      <c r="K12" s="53">
        <f t="shared" si="0"/>
        <v>0.27477930271629114</v>
      </c>
      <c r="L12" s="68">
        <v>1066379</v>
      </c>
      <c r="M12" s="53">
        <f t="shared" si="1"/>
        <v>0.27049261622292642</v>
      </c>
      <c r="N12" s="54">
        <f>(L12-J12)/J12</f>
        <v>-5.3832523994033987E-2</v>
      </c>
    </row>
    <row r="13" spans="2:14" ht="15" customHeight="1" x14ac:dyDescent="0.2">
      <c r="B13" s="67" t="s">
        <v>70</v>
      </c>
      <c r="C13" s="68">
        <v>551910</v>
      </c>
      <c r="D13" s="53">
        <f>C13/$C$8</f>
        <v>0.10903679129839346</v>
      </c>
      <c r="E13" s="68">
        <v>532731</v>
      </c>
      <c r="F13" s="53">
        <f>E13/$E$8</f>
        <v>0.11156193536443679</v>
      </c>
      <c r="G13" s="54">
        <f>(E13-C13)/C13</f>
        <v>-3.475023101592651E-2</v>
      </c>
      <c r="H13" s="58"/>
      <c r="I13" s="67" t="s">
        <v>70</v>
      </c>
      <c r="J13" s="68">
        <v>527226</v>
      </c>
      <c r="K13" s="53">
        <f t="shared" si="0"/>
        <v>0.1285396957670055</v>
      </c>
      <c r="L13" s="68">
        <v>547955</v>
      </c>
      <c r="M13" s="53">
        <f t="shared" si="1"/>
        <v>0.13899165448910158</v>
      </c>
      <c r="N13" s="54">
        <f>(L13-J13)/J13</f>
        <v>3.9317104998615397E-2</v>
      </c>
    </row>
    <row r="14" spans="2:14" ht="15" customHeight="1" x14ac:dyDescent="0.2">
      <c r="B14" s="67" t="s">
        <v>71</v>
      </c>
      <c r="C14" s="68">
        <v>56653</v>
      </c>
      <c r="D14" s="53">
        <f>C14/$C$8</f>
        <v>1.1192515695363165E-2</v>
      </c>
      <c r="E14" s="68">
        <v>50729</v>
      </c>
      <c r="F14" s="53">
        <f>E14/$E$8</f>
        <v>1.0623420486328961E-2</v>
      </c>
      <c r="G14" s="54">
        <f>(E14-C14)/C14</f>
        <v>-0.10456639542477891</v>
      </c>
      <c r="H14" s="58"/>
      <c r="I14" s="67" t="s">
        <v>71</v>
      </c>
      <c r="J14" s="68">
        <v>43716</v>
      </c>
      <c r="K14" s="53">
        <f t="shared" si="0"/>
        <v>1.0658126382519853E-2</v>
      </c>
      <c r="L14" s="68">
        <v>38035</v>
      </c>
      <c r="M14" s="53">
        <f t="shared" si="1"/>
        <v>9.6477768767380141E-3</v>
      </c>
      <c r="N14" s="54">
        <f>(L14-J14)/J14</f>
        <v>-0.12995242016652941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1711883</v>
      </c>
      <c r="D16" s="66">
        <f>C16/$C$8</f>
        <v>0.33820410827538494</v>
      </c>
      <c r="E16" s="65">
        <v>1584223</v>
      </c>
      <c r="F16" s="66">
        <f>E16/$E$8</f>
        <v>0.33176027662901941</v>
      </c>
      <c r="G16" s="66">
        <f>(E16-C16)/C16</f>
        <v>-7.4572853401780381E-2</v>
      </c>
      <c r="H16" s="58"/>
      <c r="I16" s="64" t="s">
        <v>73</v>
      </c>
      <c r="J16" s="65">
        <v>2188536</v>
      </c>
      <c r="K16" s="66">
        <f>J16/$J$8</f>
        <v>0.53357336628910401</v>
      </c>
      <c r="L16" s="65">
        <v>2044585</v>
      </c>
      <c r="M16" s="66">
        <f>L16/$L$8</f>
        <v>0.51861968937887193</v>
      </c>
      <c r="N16" s="66">
        <f>(L16-J16)/J16</f>
        <v>-6.5775020378919968E-2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acum. abril 2012</v>
      </c>
      <c r="D20" s="60" t="s">
        <v>49</v>
      </c>
      <c r="E20" s="40" t="str">
        <f>actualizaciones!$A$2</f>
        <v xml:space="preserve">acum. abril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abril 2012</v>
      </c>
      <c r="K20" s="60" t="s">
        <v>49</v>
      </c>
      <c r="L20" s="40" t="str">
        <f>actualizaciones!$A$2</f>
        <v xml:space="preserve">acum. abril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2024753</v>
      </c>
      <c r="D22" s="47">
        <f>C22/$C$22</f>
        <v>1</v>
      </c>
      <c r="E22" s="63">
        <v>1957698</v>
      </c>
      <c r="F22" s="47">
        <f>E22/$E$22</f>
        <v>1</v>
      </c>
      <c r="G22" s="47">
        <f>(E22-C22)/C22</f>
        <v>-3.3117619778807589E-2</v>
      </c>
      <c r="H22" s="58"/>
      <c r="I22" s="62" t="s">
        <v>89</v>
      </c>
      <c r="J22" s="63">
        <v>133771</v>
      </c>
      <c r="K22" s="47">
        <f>J22/$J$22</f>
        <v>1</v>
      </c>
      <c r="L22" s="63">
        <v>138120</v>
      </c>
      <c r="M22" s="47">
        <f>L22/$L$22</f>
        <v>1</v>
      </c>
      <c r="N22" s="47">
        <f>(L22-J22)/J22</f>
        <v>3.2510783353641673E-2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44"/>
      <c r="N23" s="50"/>
    </row>
    <row r="24" spans="2:16" ht="15" customHeight="1" x14ac:dyDescent="0.2">
      <c r="B24" s="64" t="s">
        <v>67</v>
      </c>
      <c r="C24" s="65">
        <v>1472018</v>
      </c>
      <c r="D24" s="66">
        <f t="shared" ref="D24:D27" si="2">C24/$C$22</f>
        <v>0.72701114654478838</v>
      </c>
      <c r="E24" s="65">
        <v>1414744</v>
      </c>
      <c r="F24" s="66">
        <f t="shared" ref="F24:F27" si="3">E24/$E$22</f>
        <v>0.72265691643961427</v>
      </c>
      <c r="G24" s="66">
        <f>(E24-C24)/C24</f>
        <v>-3.890849160811892E-2</v>
      </c>
      <c r="H24" s="58"/>
      <c r="I24" s="64" t="s">
        <v>67</v>
      </c>
      <c r="J24" s="65">
        <v>133771</v>
      </c>
      <c r="K24" s="66">
        <f t="shared" ref="K24:K28" si="4">J24/$J$22</f>
        <v>1</v>
      </c>
      <c r="L24" s="65">
        <v>138120</v>
      </c>
      <c r="M24" s="66">
        <f t="shared" ref="M24:M28" si="5">L24/$L$22</f>
        <v>1</v>
      </c>
      <c r="N24" s="66">
        <f>(L24-J24)/J24</f>
        <v>3.2510783353641673E-2</v>
      </c>
    </row>
    <row r="25" spans="2:16" ht="15" customHeight="1" x14ac:dyDescent="0.2">
      <c r="B25" s="67" t="s">
        <v>77</v>
      </c>
      <c r="C25" s="68">
        <v>1248745</v>
      </c>
      <c r="D25" s="53">
        <f t="shared" si="2"/>
        <v>0.61673942451252084</v>
      </c>
      <c r="E25" s="68">
        <v>1206696</v>
      </c>
      <c r="F25" s="53">
        <f t="shared" si="3"/>
        <v>0.6163851625735941</v>
      </c>
      <c r="G25" s="54">
        <f>(E25-C25)/C25</f>
        <v>-3.3673007699730528E-2</v>
      </c>
      <c r="H25" s="58"/>
      <c r="I25" s="67" t="s">
        <v>77</v>
      </c>
      <c r="J25" s="68">
        <v>38575</v>
      </c>
      <c r="K25" s="53">
        <f t="shared" si="4"/>
        <v>0.28836593880586975</v>
      </c>
      <c r="L25" s="68">
        <v>54604</v>
      </c>
      <c r="M25" s="53">
        <f t="shared" si="5"/>
        <v>0.39533738777874311</v>
      </c>
      <c r="N25" s="54">
        <f>(L25-J25)/J25</f>
        <v>0.41552819183408946</v>
      </c>
    </row>
    <row r="26" spans="2:16" ht="15" customHeight="1" x14ac:dyDescent="0.2">
      <c r="B26" s="67" t="s">
        <v>70</v>
      </c>
      <c r="C26" s="68">
        <v>208705</v>
      </c>
      <c r="D26" s="53">
        <f t="shared" si="2"/>
        <v>0.10307677035174168</v>
      </c>
      <c r="E26" s="68">
        <v>195872</v>
      </c>
      <c r="F26" s="53">
        <f t="shared" si="3"/>
        <v>0.1000522041704083</v>
      </c>
      <c r="G26" s="54">
        <f>(E26-C26)/C26</f>
        <v>-6.1488704151793201E-2</v>
      </c>
      <c r="H26" s="58"/>
      <c r="I26" s="67" t="s">
        <v>70</v>
      </c>
      <c r="J26" s="68">
        <v>46219</v>
      </c>
      <c r="K26" s="53">
        <f t="shared" si="4"/>
        <v>0.34550836877948138</v>
      </c>
      <c r="L26" s="68">
        <v>50047</v>
      </c>
      <c r="M26" s="53">
        <f t="shared" si="5"/>
        <v>0.36234433825658846</v>
      </c>
      <c r="N26" s="54">
        <f>(L26-J26)/J26</f>
        <v>8.2823081416733377E-2</v>
      </c>
    </row>
    <row r="27" spans="2:16" ht="15" customHeight="1" x14ac:dyDescent="0.2">
      <c r="B27" s="67" t="s">
        <v>71</v>
      </c>
      <c r="C27" s="68">
        <v>14568</v>
      </c>
      <c r="D27" s="53">
        <f t="shared" si="2"/>
        <v>7.1949516805259704E-3</v>
      </c>
      <c r="E27" s="68">
        <v>12176</v>
      </c>
      <c r="F27" s="53">
        <f t="shared" si="3"/>
        <v>6.2195496956118871E-3</v>
      </c>
      <c r="G27" s="54">
        <f>(E27-C27)/C27</f>
        <v>-0.1641954969796815</v>
      </c>
      <c r="H27" s="58"/>
      <c r="I27" s="67" t="s">
        <v>78</v>
      </c>
      <c r="J27" s="68">
        <v>38661</v>
      </c>
      <c r="K27" s="53">
        <f t="shared" si="4"/>
        <v>0.28900882852038184</v>
      </c>
      <c r="L27" s="68">
        <v>23288</v>
      </c>
      <c r="M27" s="53">
        <f t="shared" si="5"/>
        <v>0.16860700839849407</v>
      </c>
      <c r="N27" s="54">
        <f>(L27-J27)/J27</f>
        <v>-0.39763586042782134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10316</v>
      </c>
      <c r="K28" s="53">
        <f t="shared" si="4"/>
        <v>7.7116863894267071E-2</v>
      </c>
      <c r="L28" s="68">
        <v>10181</v>
      </c>
      <c r="M28" s="53">
        <f t="shared" si="5"/>
        <v>7.3711265566174342E-2</v>
      </c>
      <c r="N28" s="54">
        <f>(L28-J28)/J28</f>
        <v>-1.3086467623109733E-2</v>
      </c>
    </row>
    <row r="29" spans="2:16" ht="15" customHeight="1" x14ac:dyDescent="0.2">
      <c r="B29" s="64" t="s">
        <v>73</v>
      </c>
      <c r="C29" s="65">
        <v>552735</v>
      </c>
      <c r="D29" s="66">
        <f>C29/$C$22</f>
        <v>0.27298885345521157</v>
      </c>
      <c r="E29" s="65">
        <v>542954</v>
      </c>
      <c r="F29" s="66">
        <f>E29/$E$22</f>
        <v>0.27734308356038573</v>
      </c>
      <c r="G29" s="66">
        <f>(E29-C29)/C29</f>
        <v>-1.7695640768180049E-2</v>
      </c>
      <c r="H29" s="58"/>
      <c r="I29" s="43" t="s">
        <v>72</v>
      </c>
      <c r="J29" s="44"/>
      <c r="K29" s="44"/>
      <c r="L29" s="44"/>
      <c r="M29" s="44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acum. abril 2012</v>
      </c>
      <c r="D36" s="60" t="s">
        <v>49</v>
      </c>
      <c r="E36" s="40" t="str">
        <f>actualizaciones!$A$2</f>
        <v xml:space="preserve">acum. abril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13445885</v>
      </c>
      <c r="D38" s="47">
        <f>C38/$C$38</f>
        <v>1</v>
      </c>
      <c r="E38" s="63">
        <v>12941211</v>
      </c>
      <c r="F38" s="47">
        <f>E38/$E$38</f>
        <v>1</v>
      </c>
      <c r="G38" s="47">
        <f>E38/C38-1</f>
        <v>-3.7533713846280903E-2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8098339</v>
      </c>
      <c r="D40" s="66">
        <f t="shared" ref="D40:D45" si="6">C40/$C$38</f>
        <v>0.60229125862670996</v>
      </c>
      <c r="E40" s="65">
        <v>7853669</v>
      </c>
      <c r="F40" s="66">
        <f t="shared" ref="F40:F45" si="7">E40/$E$38</f>
        <v>0.60687280348029249</v>
      </c>
      <c r="G40" s="66">
        <f t="shared" ref="G40:G45" si="8">E40/C40-1</f>
        <v>-3.0212368239956322E-2</v>
      </c>
      <c r="H40" s="58"/>
      <c r="I40" s="58"/>
    </row>
    <row r="41" spans="2:14" ht="15" customHeight="1" x14ac:dyDescent="0.2">
      <c r="B41" s="67" t="s">
        <v>68</v>
      </c>
      <c r="C41" s="68">
        <v>1136127</v>
      </c>
      <c r="D41" s="53">
        <f t="shared" si="6"/>
        <v>8.449626038003448E-2</v>
      </c>
      <c r="E41" s="68">
        <v>1226375</v>
      </c>
      <c r="F41" s="53">
        <f t="shared" si="7"/>
        <v>9.4765088058605951E-2</v>
      </c>
      <c r="G41" s="54">
        <f t="shared" si="8"/>
        <v>7.9434781498899376E-2</v>
      </c>
      <c r="H41" s="58"/>
      <c r="I41" s="58"/>
    </row>
    <row r="42" spans="2:14" ht="15" customHeight="1" x14ac:dyDescent="0.2">
      <c r="B42" s="67" t="s">
        <v>69</v>
      </c>
      <c r="C42" s="68">
        <v>5173997</v>
      </c>
      <c r="D42" s="53">
        <f t="shared" si="6"/>
        <v>0.3848015210601608</v>
      </c>
      <c r="E42" s="68">
        <v>4899739</v>
      </c>
      <c r="F42" s="53">
        <f t="shared" si="7"/>
        <v>0.37861518524039212</v>
      </c>
      <c r="G42" s="54">
        <f t="shared" si="8"/>
        <v>-5.3006988600882488E-2</v>
      </c>
      <c r="H42" s="58"/>
      <c r="I42" s="58"/>
    </row>
    <row r="43" spans="2:14" ht="15" customHeight="1" x14ac:dyDescent="0.2">
      <c r="B43" s="67" t="s">
        <v>70</v>
      </c>
      <c r="C43" s="68">
        <v>1561171</v>
      </c>
      <c r="D43" s="53">
        <f t="shared" si="6"/>
        <v>0.11610771622693486</v>
      </c>
      <c r="E43" s="68">
        <v>1530256</v>
      </c>
      <c r="F43" s="53">
        <f t="shared" si="7"/>
        <v>0.11824673904165538</v>
      </c>
      <c r="G43" s="54">
        <f t="shared" si="8"/>
        <v>-1.980244316605928E-2</v>
      </c>
      <c r="H43" s="58"/>
      <c r="I43" s="58"/>
    </row>
    <row r="44" spans="2:14" ht="15" customHeight="1" x14ac:dyDescent="0.2">
      <c r="B44" s="67" t="s">
        <v>78</v>
      </c>
      <c r="C44" s="68">
        <v>150213</v>
      </c>
      <c r="D44" s="53">
        <f t="shared" si="6"/>
        <v>1.1171670737924652E-2</v>
      </c>
      <c r="E44" s="68">
        <v>135059</v>
      </c>
      <c r="F44" s="53">
        <f t="shared" si="7"/>
        <v>1.0436349426649484E-2</v>
      </c>
      <c r="G44" s="54">
        <f t="shared" si="8"/>
        <v>-0.10088341222131236</v>
      </c>
      <c r="H44" s="58"/>
      <c r="I44" s="58"/>
    </row>
    <row r="45" spans="2:14" ht="15" customHeight="1" x14ac:dyDescent="0.2">
      <c r="B45" s="67" t="s">
        <v>79</v>
      </c>
      <c r="C45" s="68">
        <v>76831</v>
      </c>
      <c r="D45" s="53">
        <f t="shared" si="6"/>
        <v>5.7140902216551758E-3</v>
      </c>
      <c r="E45" s="68">
        <v>62240</v>
      </c>
      <c r="F45" s="53">
        <f t="shared" si="7"/>
        <v>4.8094417129896112E-3</v>
      </c>
      <c r="G45" s="54">
        <f t="shared" si="8"/>
        <v>-0.18991032265621954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5347546</v>
      </c>
      <c r="D47" s="66">
        <f>C47/$C$38</f>
        <v>0.39770874137329004</v>
      </c>
      <c r="E47" s="65">
        <v>5087542</v>
      </c>
      <c r="F47" s="66">
        <f>E47/$E$38</f>
        <v>0.39312719651970746</v>
      </c>
      <c r="G47" s="66">
        <f>E47/C47-1</f>
        <v>-4.8621180631265304E-2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4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41</v>
      </c>
      <c r="C8" s="86">
        <v>57.95</v>
      </c>
      <c r="D8" s="21">
        <f t="shared" ref="D8:F10" si="0">C8/C21-1</f>
        <v>-2.7289428825036488E-2</v>
      </c>
      <c r="E8" s="87">
        <v>60.420436491345427</v>
      </c>
      <c r="F8" s="23">
        <f t="shared" si="0"/>
        <v>-4.8010880324479643E-2</v>
      </c>
      <c r="G8" s="86">
        <v>62.529826349085042</v>
      </c>
      <c r="H8" s="21">
        <f t="shared" ref="H8:H10" si="1">G8/G21-1</f>
        <v>-5.4807036458219827E-3</v>
      </c>
      <c r="I8" s="87">
        <v>50.31481407089008</v>
      </c>
      <c r="J8" s="23">
        <f t="shared" ref="J8:J10" si="2">I8/I21-1</f>
        <v>-8.5502494785236749E-2</v>
      </c>
      <c r="K8" s="86">
        <v>37.82483660130719</v>
      </c>
      <c r="L8" s="21">
        <f t="shared" ref="L8:L10" si="3">K8/K21-1</f>
        <v>-4.0601233833853279E-2</v>
      </c>
    </row>
    <row r="9" spans="2:18" x14ac:dyDescent="0.25">
      <c r="B9" s="19" t="s">
        <v>42</v>
      </c>
      <c r="C9" s="86">
        <v>67.652654889850609</v>
      </c>
      <c r="D9" s="21">
        <f t="shared" si="0"/>
        <v>3.9729364095761888E-2</v>
      </c>
      <c r="E9" s="87">
        <v>68.174111008310646</v>
      </c>
      <c r="F9" s="23">
        <f t="shared" si="0"/>
        <v>3.1686633067870007E-2</v>
      </c>
      <c r="G9" s="86">
        <v>72.101355487897578</v>
      </c>
      <c r="H9" s="21">
        <f t="shared" si="1"/>
        <v>5.3759024994078253E-2</v>
      </c>
      <c r="I9" s="87">
        <v>68.28</v>
      </c>
      <c r="J9" s="23">
        <f t="shared" si="2"/>
        <v>-2.1100813701886434E-2</v>
      </c>
      <c r="K9" s="86">
        <v>43.50664136622391</v>
      </c>
      <c r="L9" s="21">
        <f t="shared" si="3"/>
        <v>0.14141628714290277</v>
      </c>
    </row>
    <row r="10" spans="2:18" x14ac:dyDescent="0.25">
      <c r="B10" s="19" t="s">
        <v>43</v>
      </c>
      <c r="C10" s="86">
        <v>68.650000000000006</v>
      </c>
      <c r="D10" s="21">
        <f t="shared" si="0"/>
        <v>-5.5791788849200774E-2</v>
      </c>
      <c r="E10" s="87">
        <v>67.81897674196361</v>
      </c>
      <c r="F10" s="23">
        <f t="shared" si="0"/>
        <v>-8.2358170216706772E-2</v>
      </c>
      <c r="G10" s="86">
        <v>72.937402575346781</v>
      </c>
      <c r="H10" s="21">
        <f t="shared" si="1"/>
        <v>-3.2566068130712056E-2</v>
      </c>
      <c r="I10" s="87">
        <v>73.28279321209061</v>
      </c>
      <c r="J10" s="23">
        <f t="shared" si="2"/>
        <v>-5.8129939006520748E-2</v>
      </c>
      <c r="K10" s="86">
        <v>54.549019607843135</v>
      </c>
      <c r="L10" s="21">
        <f t="shared" si="3"/>
        <v>-5.3405626582148646E-2</v>
      </c>
    </row>
    <row r="11" spans="2:18" x14ac:dyDescent="0.25">
      <c r="B11" s="19" t="s">
        <v>44</v>
      </c>
      <c r="C11" s="86">
        <v>68.418178047422018</v>
      </c>
      <c r="D11" s="21">
        <f>C11/C24-1</f>
        <v>-2.1276534903934996E-2</v>
      </c>
      <c r="E11" s="87">
        <v>69.710219594366777</v>
      </c>
      <c r="F11" s="23">
        <f>E11/E24-1</f>
        <v>-5.743101624255742E-2</v>
      </c>
      <c r="G11" s="86">
        <v>71.478669246983131</v>
      </c>
      <c r="H11" s="21">
        <f>G11/G24-1</f>
        <v>-6.0963469899978362E-3</v>
      </c>
      <c r="I11" s="87">
        <v>70.52921989988117</v>
      </c>
      <c r="J11" s="23">
        <f>I11/I24-1</f>
        <v>-3.6799417313490457E-2</v>
      </c>
      <c r="K11" s="86">
        <v>45.343453510436433</v>
      </c>
      <c r="L11" s="21">
        <f>K11/K24-1</f>
        <v>7.0435203129421753E-2</v>
      </c>
    </row>
    <row r="12" spans="2:18" ht="25.5" x14ac:dyDescent="0.25">
      <c r="B12" s="25" t="str">
        <f>actualizaciones!$A$2</f>
        <v xml:space="preserve">acum. abril 2013 </v>
      </c>
      <c r="C12" s="88">
        <v>65.65729793244526</v>
      </c>
      <c r="D12" s="27">
        <v>-1.675665874386556E-2</v>
      </c>
      <c r="E12" s="89">
        <v>66.549655768319539</v>
      </c>
      <c r="F12" s="29">
        <v>-4.0050279245578468E-2</v>
      </c>
      <c r="G12" s="89">
        <v>69.742690244696362</v>
      </c>
      <c r="H12" s="29">
        <v>1.8642614545096858E-3</v>
      </c>
      <c r="I12" s="89">
        <v>65.537098782790338</v>
      </c>
      <c r="J12" s="29">
        <v>-4.9068544301531736E-2</v>
      </c>
      <c r="K12" s="89">
        <v>45.137254901960787</v>
      </c>
      <c r="L12" s="29">
        <v>2.1109299899550349E-2</v>
      </c>
      <c r="O12" s="16"/>
      <c r="P12" s="16"/>
      <c r="Q12" s="16"/>
      <c r="R12" s="16"/>
    </row>
    <row r="13" spans="2:18" outlineLevel="1" x14ac:dyDescent="0.25">
      <c r="B13" s="19" t="s">
        <v>33</v>
      </c>
      <c r="C13" s="86">
        <v>61.912347322267458</v>
      </c>
      <c r="D13" s="21">
        <f t="shared" ref="D13:D22" si="4">C13/C26-1</f>
        <v>9.7107755442673582E-3</v>
      </c>
      <c r="E13" s="87">
        <v>63.321215136505295</v>
      </c>
      <c r="F13" s="23">
        <f t="shared" ref="F13:F24" si="5">E13/E26-1</f>
        <v>-1.2120490794252148E-2</v>
      </c>
      <c r="G13" s="86">
        <v>65.001532709666478</v>
      </c>
      <c r="H13" s="21">
        <f t="shared" ref="H13:H24" si="6">G13/G26-1</f>
        <v>3.7719834838934041E-3</v>
      </c>
      <c r="I13" s="87">
        <v>61.826802846768643</v>
      </c>
      <c r="J13" s="23">
        <f t="shared" ref="J13:J24" si="7">I13/I26-1</f>
        <v>-4.0928276245753792E-2</v>
      </c>
      <c r="K13" s="86">
        <v>43.896268184693234</v>
      </c>
      <c r="L13" s="21">
        <f t="shared" ref="L13:L24" si="8">K13/K26-1</f>
        <v>-9.4545950554134728E-2</v>
      </c>
    </row>
    <row r="14" spans="2:18" outlineLevel="1" x14ac:dyDescent="0.25">
      <c r="B14" s="19" t="s">
        <v>34</v>
      </c>
      <c r="C14" s="86">
        <v>64.125647249190934</v>
      </c>
      <c r="D14" s="21">
        <f t="shared" si="4"/>
        <v>-4.1115854240655003E-2</v>
      </c>
      <c r="E14" s="87">
        <v>67.425473804340001</v>
      </c>
      <c r="F14" s="23">
        <f t="shared" si="5"/>
        <v>-3.4018999937822314E-2</v>
      </c>
      <c r="G14" s="86">
        <v>69.476638950166858</v>
      </c>
      <c r="H14" s="21">
        <f t="shared" si="6"/>
        <v>-2.1455789434269623E-2</v>
      </c>
      <c r="I14" s="87">
        <v>57.883402864973604</v>
      </c>
      <c r="J14" s="23">
        <f t="shared" si="7"/>
        <v>-0.11776554084783408</v>
      </c>
      <c r="K14" s="86">
        <v>44.760784313725487</v>
      </c>
      <c r="L14" s="21">
        <f t="shared" si="8"/>
        <v>-0.14741363211951453</v>
      </c>
    </row>
    <row r="15" spans="2:18" outlineLevel="1" x14ac:dyDescent="0.25">
      <c r="B15" s="19" t="s">
        <v>35</v>
      </c>
      <c r="C15" s="86">
        <v>62.561345129971812</v>
      </c>
      <c r="D15" s="21">
        <f t="shared" si="4"/>
        <v>-9.3667949581899279E-4</v>
      </c>
      <c r="E15" s="87">
        <v>67.545285081429242</v>
      </c>
      <c r="F15" s="23">
        <f t="shared" si="5"/>
        <v>-3.3548646710126806E-2</v>
      </c>
      <c r="G15" s="86">
        <v>68.254845825829449</v>
      </c>
      <c r="H15" s="21">
        <f t="shared" si="6"/>
        <v>1.4489385045027392E-2</v>
      </c>
      <c r="I15" s="87">
        <v>50.474091243455689</v>
      </c>
      <c r="J15" s="23">
        <f t="shared" si="7"/>
        <v>6.1941747179795614E-2</v>
      </c>
      <c r="K15" s="86">
        <v>41.204301075268816</v>
      </c>
      <c r="L15" s="21">
        <f t="shared" si="8"/>
        <v>-0.11331394286058061</v>
      </c>
    </row>
    <row r="16" spans="2:18" outlineLevel="1" x14ac:dyDescent="0.25">
      <c r="B16" s="19" t="s">
        <v>36</v>
      </c>
      <c r="C16" s="86">
        <v>59.594862459546924</v>
      </c>
      <c r="D16" s="21">
        <f t="shared" si="4"/>
        <v>-3.3821159583392824E-2</v>
      </c>
      <c r="E16" s="87">
        <v>62.768812289828098</v>
      </c>
      <c r="F16" s="23">
        <f t="shared" si="5"/>
        <v>-7.1737182826790535E-2</v>
      </c>
      <c r="G16" s="86">
        <v>65.676296736240744</v>
      </c>
      <c r="H16" s="21">
        <f t="shared" si="6"/>
        <v>1.9592429759840435E-4</v>
      </c>
      <c r="I16" s="87">
        <v>53.627121390092753</v>
      </c>
      <c r="J16" s="23">
        <f t="shared" si="7"/>
        <v>1.481047358320442E-3</v>
      </c>
      <c r="K16" s="86">
        <v>34.614379084967318</v>
      </c>
      <c r="L16" s="21">
        <f t="shared" si="8"/>
        <v>-0.25773672021586735</v>
      </c>
    </row>
    <row r="17" spans="2:18" outlineLevel="1" x14ac:dyDescent="0.25">
      <c r="B17" s="19" t="s">
        <v>37</v>
      </c>
      <c r="C17" s="86">
        <v>70.41</v>
      </c>
      <c r="D17" s="21">
        <f t="shared" si="4"/>
        <v>-2.48886915669152E-2</v>
      </c>
      <c r="E17" s="87">
        <v>73.209224126237984</v>
      </c>
      <c r="F17" s="23">
        <f t="shared" si="5"/>
        <v>-3.9375093475423339E-2</v>
      </c>
      <c r="G17" s="86">
        <v>77.612448886869601</v>
      </c>
      <c r="H17" s="21">
        <f t="shared" si="6"/>
        <v>1.6934602815377398E-2</v>
      </c>
      <c r="I17" s="87">
        <v>58.821938462865141</v>
      </c>
      <c r="J17" s="23">
        <f t="shared" si="7"/>
        <v>-9.6159519624075873E-2</v>
      </c>
      <c r="K17" s="86">
        <v>33.182795698924728</v>
      </c>
      <c r="L17" s="21">
        <f t="shared" si="8"/>
        <v>4.578618654033173E-2</v>
      </c>
    </row>
    <row r="18" spans="2:18" outlineLevel="1" x14ac:dyDescent="0.25">
      <c r="B18" s="19" t="s">
        <v>38</v>
      </c>
      <c r="C18" s="86">
        <v>66.551734262449102</v>
      </c>
      <c r="D18" s="21">
        <f t="shared" si="4"/>
        <v>5.2977605104920222E-4</v>
      </c>
      <c r="E18" s="87">
        <v>70.824221453658211</v>
      </c>
      <c r="F18" s="23">
        <f t="shared" si="5"/>
        <v>-2.7940962755171439E-2</v>
      </c>
      <c r="G18" s="86">
        <v>76.252784878724341</v>
      </c>
      <c r="H18" s="21">
        <f t="shared" si="6"/>
        <v>6.423984478331235E-2</v>
      </c>
      <c r="I18" s="87">
        <v>41.14879422597761</v>
      </c>
      <c r="J18" s="23">
        <f t="shared" si="7"/>
        <v>-0.24079715450225814</v>
      </c>
      <c r="K18" s="86">
        <v>35.065148640101199</v>
      </c>
      <c r="L18" s="21">
        <f t="shared" si="8"/>
        <v>-0.23451873699131931</v>
      </c>
    </row>
    <row r="19" spans="2:18" outlineLevel="1" x14ac:dyDescent="0.25">
      <c r="B19" s="19" t="s">
        <v>39</v>
      </c>
      <c r="C19" s="86">
        <v>56.022798973625541</v>
      </c>
      <c r="D19" s="21">
        <f t="shared" si="4"/>
        <v>1.601013735265755E-2</v>
      </c>
      <c r="E19" s="87">
        <v>59.458632328488648</v>
      </c>
      <c r="F19" s="23">
        <f t="shared" si="5"/>
        <v>-7.5340956686922311E-3</v>
      </c>
      <c r="G19" s="86">
        <v>60.130471985487901</v>
      </c>
      <c r="H19" s="21">
        <f t="shared" si="6"/>
        <v>1.008688032064331E-2</v>
      </c>
      <c r="I19" s="87">
        <v>51.923531026908293</v>
      </c>
      <c r="J19" s="23">
        <f t="shared" si="7"/>
        <v>5.6859984264365782E-2</v>
      </c>
      <c r="K19" s="86">
        <v>37.674263627882183</v>
      </c>
      <c r="L19" s="21">
        <f t="shared" si="8"/>
        <v>-0.12851576155720135</v>
      </c>
      <c r="N19" s="24"/>
      <c r="O19" s="24"/>
      <c r="P19" s="24"/>
    </row>
    <row r="20" spans="2:18" outlineLevel="1" x14ac:dyDescent="0.25">
      <c r="B20" s="19" t="s">
        <v>40</v>
      </c>
      <c r="C20" s="86">
        <v>49.681928206901645</v>
      </c>
      <c r="D20" s="21">
        <f t="shared" si="4"/>
        <v>2.494308719193894E-2</v>
      </c>
      <c r="E20" s="87">
        <v>54.19184837143311</v>
      </c>
      <c r="F20" s="23">
        <f t="shared" si="5"/>
        <v>2.406523546601691E-2</v>
      </c>
      <c r="G20" s="86">
        <v>51.413902864770513</v>
      </c>
      <c r="H20" s="21">
        <f t="shared" si="6"/>
        <v>2.9598980883504877E-2</v>
      </c>
      <c r="I20" s="87">
        <v>46.816974012860712</v>
      </c>
      <c r="J20" s="23">
        <f t="shared" si="7"/>
        <v>9.3152943585183223E-2</v>
      </c>
      <c r="K20" s="86">
        <v>41.071313410119821</v>
      </c>
      <c r="L20" s="21">
        <f t="shared" si="8"/>
        <v>-6.9326751954271626E-2</v>
      </c>
    </row>
    <row r="21" spans="2:18" outlineLevel="1" x14ac:dyDescent="0.25">
      <c r="B21" s="19" t="s">
        <v>41</v>
      </c>
      <c r="C21" s="86">
        <v>59.575789260725955</v>
      </c>
      <c r="D21" s="21">
        <f t="shared" si="4"/>
        <v>-7.9665830532518078E-2</v>
      </c>
      <c r="E21" s="87">
        <v>63.467570419228494</v>
      </c>
      <c r="F21" s="23">
        <f t="shared" si="5"/>
        <v>-7.3478292105916831E-2</v>
      </c>
      <c r="G21" s="86">
        <v>62.874422425300338</v>
      </c>
      <c r="H21" s="21">
        <f t="shared" si="6"/>
        <v>-6.4152365917303888E-2</v>
      </c>
      <c r="I21" s="87">
        <v>55.019082921471721</v>
      </c>
      <c r="J21" s="23">
        <f t="shared" si="7"/>
        <v>-3.4149426968933194E-2</v>
      </c>
      <c r="K21" s="86">
        <v>39.425563108090095</v>
      </c>
      <c r="L21" s="21">
        <f t="shared" si="8"/>
        <v>-0.13828500930117404</v>
      </c>
    </row>
    <row r="22" spans="2:18" outlineLevel="1" x14ac:dyDescent="0.25">
      <c r="B22" s="19" t="s">
        <v>42</v>
      </c>
      <c r="C22" s="86">
        <v>65.067562027246566</v>
      </c>
      <c r="D22" s="21">
        <f t="shared" si="4"/>
        <v>-3.7868025500848446E-2</v>
      </c>
      <c r="E22" s="87">
        <v>66.080250362055224</v>
      </c>
      <c r="F22" s="23">
        <f t="shared" si="5"/>
        <v>-4.4511837300146628E-2</v>
      </c>
      <c r="G22" s="86">
        <v>68.423001632942373</v>
      </c>
      <c r="H22" s="21">
        <f t="shared" si="6"/>
        <v>-3.3063532432460963E-2</v>
      </c>
      <c r="I22" s="87">
        <v>69.751820162618912</v>
      </c>
      <c r="J22" s="23">
        <f t="shared" si="7"/>
        <v>-5.3925543616295535E-3</v>
      </c>
      <c r="K22" s="86">
        <v>38.11636635668313</v>
      </c>
      <c r="L22" s="21">
        <f t="shared" si="8"/>
        <v>-0.32964552458104146</v>
      </c>
    </row>
    <row r="23" spans="2:18" outlineLevel="1" x14ac:dyDescent="0.25">
      <c r="B23" s="19" t="s">
        <v>43</v>
      </c>
      <c r="C23" s="86">
        <v>72.706421305454981</v>
      </c>
      <c r="D23" s="21">
        <f>C23/C36-1</f>
        <v>-7.4208695501026822E-3</v>
      </c>
      <c r="E23" s="87">
        <v>73.905716305434197</v>
      </c>
      <c r="F23" s="23">
        <f t="shared" si="5"/>
        <v>-1.2351779962124887E-2</v>
      </c>
      <c r="G23" s="86">
        <v>75.392644575135193</v>
      </c>
      <c r="H23" s="21">
        <f t="shared" si="6"/>
        <v>-6.6845247017761622E-3</v>
      </c>
      <c r="I23" s="87">
        <v>77.805629722206405</v>
      </c>
      <c r="J23" s="23">
        <f t="shared" si="7"/>
        <v>3.7961976016627652E-2</v>
      </c>
      <c r="K23" s="86">
        <v>57.626604530601597</v>
      </c>
      <c r="L23" s="21">
        <f t="shared" si="8"/>
        <v>-1.0702068144178623E-2</v>
      </c>
    </row>
    <row r="24" spans="2:18" outlineLevel="1" x14ac:dyDescent="0.25">
      <c r="B24" s="19" t="s">
        <v>44</v>
      </c>
      <c r="C24" s="86">
        <v>69.905525398542011</v>
      </c>
      <c r="D24" s="21">
        <f t="shared" ref="D24" si="9">C24/C37-1</f>
        <v>0.10663672820066972</v>
      </c>
      <c r="E24" s="87">
        <v>73.95768457866609</v>
      </c>
      <c r="F24" s="23">
        <f t="shared" si="5"/>
        <v>0.13658651573176739</v>
      </c>
      <c r="G24" s="86">
        <v>71.917100848268845</v>
      </c>
      <c r="H24" s="21">
        <f t="shared" si="6"/>
        <v>5.5431477080552405E-2</v>
      </c>
      <c r="I24" s="87">
        <v>73.22381357283308</v>
      </c>
      <c r="J24" s="23">
        <f t="shared" si="7"/>
        <v>0.11012452354204205</v>
      </c>
      <c r="K24" s="86">
        <v>42.359830261443811</v>
      </c>
      <c r="L24" s="21">
        <f t="shared" si="8"/>
        <v>-0.1112079256935834</v>
      </c>
    </row>
    <row r="25" spans="2:18" ht="15" customHeight="1" x14ac:dyDescent="0.25">
      <c r="B25" s="30">
        <v>2012</v>
      </c>
      <c r="C25" s="90">
        <v>63.155891332918948</v>
      </c>
      <c r="D25" s="32">
        <f>C25/C38-1</f>
        <v>-6.3903897702469736E-3</v>
      </c>
      <c r="E25" s="90">
        <v>66.336803100943641</v>
      </c>
      <c r="F25" s="32">
        <f>E25/E38-1</f>
        <v>-1.7290611781754506E-2</v>
      </c>
      <c r="G25" s="90">
        <v>67.65053584464286</v>
      </c>
      <c r="H25" s="32">
        <f>G25/G38-1</f>
        <v>5.7628359113788274E-3</v>
      </c>
      <c r="I25" s="90">
        <v>58.090430246996789</v>
      </c>
      <c r="J25" s="32">
        <f>I25/I38-1</f>
        <v>-1.7320730175295007E-2</v>
      </c>
      <c r="K25" s="90">
        <v>40.656892929546444</v>
      </c>
      <c r="L25" s="32">
        <f>K25/K38-1</f>
        <v>-0.13079171049291038</v>
      </c>
      <c r="O25" s="16"/>
      <c r="P25" s="16"/>
      <c r="Q25" s="16"/>
      <c r="R25" s="16"/>
    </row>
    <row r="26" spans="2:18" hidden="1" outlineLevel="1" x14ac:dyDescent="0.25">
      <c r="B26" s="19" t="s">
        <v>33</v>
      </c>
      <c r="C26" s="86">
        <v>61.316912547451679</v>
      </c>
      <c r="D26" s="21">
        <f t="shared" ref="D26:D37" si="10">C26/C39-1</f>
        <v>9.5419818839440174E-2</v>
      </c>
      <c r="E26" s="87">
        <v>64.098115758484923</v>
      </c>
      <c r="F26" s="23">
        <f t="shared" ref="F26:F37" si="11">E26/E39-1</f>
        <v>9.7382567342662707E-2</v>
      </c>
      <c r="G26" s="86">
        <v>64.757269359181606</v>
      </c>
      <c r="H26" s="21">
        <f t="shared" ref="H26:H37" si="12">G26/G39-1</f>
        <v>9.5167755102005813E-2</v>
      </c>
      <c r="I26" s="87">
        <v>64.465254595089306</v>
      </c>
      <c r="J26" s="23">
        <f t="shared" ref="J26:J37" si="13">I26/I39-1</f>
        <v>0.14839140816470708</v>
      </c>
      <c r="K26" s="86">
        <v>48.479840817496587</v>
      </c>
      <c r="L26" s="21">
        <f t="shared" ref="L26:L37" si="14">K26/K39-1</f>
        <v>2.4077752798829399E-2</v>
      </c>
    </row>
    <row r="27" spans="2:18" hidden="1" outlineLevel="1" x14ac:dyDescent="0.25">
      <c r="B27" s="19" t="s">
        <v>34</v>
      </c>
      <c r="C27" s="86">
        <v>66.875281578891389</v>
      </c>
      <c r="D27" s="21">
        <f t="shared" si="10"/>
        <v>9.1118939073830729E-2</v>
      </c>
      <c r="E27" s="87">
        <v>69.8</v>
      </c>
      <c r="F27" s="23">
        <f t="shared" si="11"/>
        <v>7.9826732673267342E-2</v>
      </c>
      <c r="G27" s="86">
        <v>71</v>
      </c>
      <c r="H27" s="21">
        <f t="shared" si="12"/>
        <v>9.1803782869444905E-2</v>
      </c>
      <c r="I27" s="87">
        <v>65.61</v>
      </c>
      <c r="J27" s="23">
        <f t="shared" si="13"/>
        <v>0.13492475350285416</v>
      </c>
      <c r="K27" s="86">
        <v>52.5</v>
      </c>
      <c r="L27" s="21">
        <f t="shared" si="14"/>
        <v>8.0645161290322509E-3</v>
      </c>
    </row>
    <row r="28" spans="2:18" hidden="1" outlineLevel="1" x14ac:dyDescent="0.25">
      <c r="B28" s="19" t="s">
        <v>35</v>
      </c>
      <c r="C28" s="86">
        <v>62.62</v>
      </c>
      <c r="D28" s="21">
        <f t="shared" si="10"/>
        <v>0.11081987234246893</v>
      </c>
      <c r="E28" s="87">
        <v>69.89</v>
      </c>
      <c r="F28" s="23">
        <f t="shared" si="11"/>
        <v>0.15961506553841054</v>
      </c>
      <c r="G28" s="86">
        <v>67.28</v>
      </c>
      <c r="H28" s="21">
        <f t="shared" si="12"/>
        <v>5.2071931196246979E-2</v>
      </c>
      <c r="I28" s="87">
        <v>47.53</v>
      </c>
      <c r="J28" s="23">
        <f t="shared" si="13"/>
        <v>0.10457820125493833</v>
      </c>
      <c r="K28" s="86">
        <v>46.47</v>
      </c>
      <c r="L28" s="21">
        <f t="shared" si="14"/>
        <v>1.7245095925846332E-3</v>
      </c>
    </row>
    <row r="29" spans="2:18" hidden="1" outlineLevel="1" x14ac:dyDescent="0.25">
      <c r="B29" s="19" t="s">
        <v>36</v>
      </c>
      <c r="C29" s="86">
        <v>61.680984892869503</v>
      </c>
      <c r="D29" s="21">
        <f t="shared" si="10"/>
        <v>0.16991745383896695</v>
      </c>
      <c r="E29" s="87">
        <v>67.619655908414714</v>
      </c>
      <c r="F29" s="23">
        <f t="shared" si="11"/>
        <v>0.17931649422456308</v>
      </c>
      <c r="G29" s="86">
        <v>65.663431674512012</v>
      </c>
      <c r="H29" s="21">
        <f t="shared" si="12"/>
        <v>0.16829027928631768</v>
      </c>
      <c r="I29" s="87">
        <v>53.547814540823239</v>
      </c>
      <c r="J29" s="23">
        <f t="shared" si="13"/>
        <v>0.19598959001221661</v>
      </c>
      <c r="K29" s="86">
        <v>46.633559853633038</v>
      </c>
      <c r="L29" s="21">
        <f t="shared" si="14"/>
        <v>0.2058908407343305</v>
      </c>
    </row>
    <row r="30" spans="2:18" hidden="1" outlineLevel="1" x14ac:dyDescent="0.25">
      <c r="B30" s="19" t="s">
        <v>37</v>
      </c>
      <c r="C30" s="86">
        <v>72.207141267946596</v>
      </c>
      <c r="D30" s="21">
        <f t="shared" si="10"/>
        <v>8.8036657975689714E-2</v>
      </c>
      <c r="E30" s="87">
        <v>76.209999999999994</v>
      </c>
      <c r="F30" s="23">
        <f t="shared" si="11"/>
        <v>6.7816889574920269E-2</v>
      </c>
      <c r="G30" s="86">
        <v>76.319999999999993</v>
      </c>
      <c r="H30" s="21">
        <f t="shared" si="12"/>
        <v>7.7176603153649159E-2</v>
      </c>
      <c r="I30" s="87">
        <v>65.08</v>
      </c>
      <c r="J30" s="23">
        <f t="shared" si="13"/>
        <v>0.15999678609817281</v>
      </c>
      <c r="K30" s="86">
        <v>31.73</v>
      </c>
      <c r="L30" s="21">
        <f t="shared" si="14"/>
        <v>-0.15341515474919953</v>
      </c>
    </row>
    <row r="31" spans="2:18" hidden="1" outlineLevel="1" x14ac:dyDescent="0.25">
      <c r="B31" s="19" t="s">
        <v>38</v>
      </c>
      <c r="C31" s="86">
        <v>66.516495416177889</v>
      </c>
      <c r="D31" s="21">
        <f t="shared" si="10"/>
        <v>0.11020050561954653</v>
      </c>
      <c r="E31" s="87">
        <v>72.86</v>
      </c>
      <c r="F31" s="23">
        <f t="shared" si="11"/>
        <v>8.5459489706793068E-2</v>
      </c>
      <c r="G31" s="86">
        <v>71.650000000000006</v>
      </c>
      <c r="H31" s="21">
        <f t="shared" si="12"/>
        <v>9.3161776208295022E-2</v>
      </c>
      <c r="I31" s="87">
        <v>54.2</v>
      </c>
      <c r="J31" s="23">
        <f t="shared" si="13"/>
        <v>0.16041055270434579</v>
      </c>
      <c r="K31" s="86">
        <v>45.807977718853131</v>
      </c>
      <c r="L31" s="21">
        <f t="shared" si="14"/>
        <v>0.20547309786455603</v>
      </c>
    </row>
    <row r="32" spans="2:18" hidden="1" outlineLevel="1" x14ac:dyDescent="0.25">
      <c r="B32" s="19" t="s">
        <v>39</v>
      </c>
      <c r="C32" s="86">
        <v>55.14</v>
      </c>
      <c r="D32" s="21">
        <f t="shared" si="10"/>
        <v>0.11074921090365808</v>
      </c>
      <c r="E32" s="87">
        <v>59.91</v>
      </c>
      <c r="F32" s="23">
        <f t="shared" si="11"/>
        <v>0.14386964814812964</v>
      </c>
      <c r="G32" s="86">
        <v>59.53</v>
      </c>
      <c r="H32" s="21">
        <f t="shared" si="12"/>
        <v>0.13919814848692913</v>
      </c>
      <c r="I32" s="87">
        <v>49.13</v>
      </c>
      <c r="J32" s="23">
        <f t="shared" si="13"/>
        <v>-2.4198057001118545E-2</v>
      </c>
      <c r="K32" s="86">
        <v>43.23</v>
      </c>
      <c r="L32" s="21">
        <f t="shared" si="14"/>
        <v>0.24295572167912582</v>
      </c>
      <c r="N32" s="24"/>
      <c r="O32" s="24"/>
      <c r="P32" s="24"/>
    </row>
    <row r="33" spans="2:18" hidden="1" outlineLevel="1" x14ac:dyDescent="0.25">
      <c r="B33" s="19" t="s">
        <v>40</v>
      </c>
      <c r="C33" s="86">
        <v>48.47286530124947</v>
      </c>
      <c r="D33" s="21">
        <f t="shared" si="10"/>
        <v>9.2167922798642055E-2</v>
      </c>
      <c r="E33" s="87">
        <v>52.918355681483774</v>
      </c>
      <c r="F33" s="23">
        <f t="shared" si="11"/>
        <v>9.2383080438528165E-2</v>
      </c>
      <c r="G33" s="86">
        <v>49.935852520611419</v>
      </c>
      <c r="H33" s="21">
        <f t="shared" si="12"/>
        <v>9.6456451057660653E-2</v>
      </c>
      <c r="I33" s="87">
        <v>42.827469191379926</v>
      </c>
      <c r="J33" s="23">
        <f t="shared" si="13"/>
        <v>-3.8077040704200926E-2</v>
      </c>
      <c r="K33" s="86">
        <v>44.130755339065892</v>
      </c>
      <c r="L33" s="21">
        <f t="shared" si="14"/>
        <v>0.35313862870897883</v>
      </c>
    </row>
    <row r="34" spans="2:18" hidden="1" outlineLevel="1" x14ac:dyDescent="0.25">
      <c r="B34" s="19" t="s">
        <v>41</v>
      </c>
      <c r="C34" s="86">
        <v>64.732779937093213</v>
      </c>
      <c r="D34" s="21">
        <f t="shared" si="10"/>
        <v>0.28307588975622822</v>
      </c>
      <c r="E34" s="87">
        <v>68.500899523968727</v>
      </c>
      <c r="F34" s="23">
        <f t="shared" si="11"/>
        <v>0.2282372390336207</v>
      </c>
      <c r="G34" s="86">
        <v>67.184464794772822</v>
      </c>
      <c r="H34" s="21">
        <f t="shared" si="12"/>
        <v>0.31659261662012539</v>
      </c>
      <c r="I34" s="87">
        <v>56.964383992452234</v>
      </c>
      <c r="J34" s="23">
        <f t="shared" si="13"/>
        <v>0.23817162041391637</v>
      </c>
      <c r="K34" s="86">
        <v>45.752439650744734</v>
      </c>
      <c r="L34" s="21">
        <f t="shared" si="14"/>
        <v>0.24752205682901796</v>
      </c>
    </row>
    <row r="35" spans="2:18" hidden="1" outlineLevel="1" x14ac:dyDescent="0.25">
      <c r="B35" s="19" t="s">
        <v>42</v>
      </c>
      <c r="C35" s="86">
        <v>67.628520568727808</v>
      </c>
      <c r="D35" s="21">
        <f t="shared" si="10"/>
        <v>0.1787627117731041</v>
      </c>
      <c r="E35" s="87">
        <v>69.158627957605532</v>
      </c>
      <c r="F35" s="23">
        <f t="shared" si="11"/>
        <v>0.1947350402938457</v>
      </c>
      <c r="G35" s="86">
        <v>70.762665312509924</v>
      </c>
      <c r="H35" s="21">
        <f t="shared" si="12"/>
        <v>0.1627521780163883</v>
      </c>
      <c r="I35" s="87">
        <v>70.13</v>
      </c>
      <c r="J35" s="23">
        <f t="shared" si="13"/>
        <v>0.21428151516519223</v>
      </c>
      <c r="K35" s="86">
        <v>56.860016236724817</v>
      </c>
      <c r="L35" s="21">
        <f t="shared" si="14"/>
        <v>0.55057154412771014</v>
      </c>
    </row>
    <row r="36" spans="2:18" hidden="1" outlineLevel="1" x14ac:dyDescent="0.25">
      <c r="B36" s="19" t="s">
        <v>43</v>
      </c>
      <c r="C36" s="86">
        <v>73.25</v>
      </c>
      <c r="D36" s="21">
        <f>C36/C49-1</f>
        <v>0.20180278838738097</v>
      </c>
      <c r="E36" s="87">
        <v>74.83</v>
      </c>
      <c r="F36" s="23">
        <f t="shared" si="11"/>
        <v>0.22913929040735859</v>
      </c>
      <c r="G36" s="86">
        <v>75.900000000000006</v>
      </c>
      <c r="H36" s="21">
        <f t="shared" si="12"/>
        <v>0.21284755512943443</v>
      </c>
      <c r="I36" s="87">
        <v>74.959999999999994</v>
      </c>
      <c r="J36" s="23">
        <f t="shared" si="13"/>
        <v>9.334889148191361E-2</v>
      </c>
      <c r="K36" s="86">
        <v>58.25</v>
      </c>
      <c r="L36" s="21">
        <f t="shared" si="14"/>
        <v>0.17938854019032191</v>
      </c>
    </row>
    <row r="37" spans="2:18" hidden="1" outlineLevel="1" x14ac:dyDescent="0.25">
      <c r="B37" s="19" t="s">
        <v>44</v>
      </c>
      <c r="C37" s="86">
        <v>63.169352342213095</v>
      </c>
      <c r="D37" s="21">
        <f t="shared" si="10"/>
        <v>8.4178259266423305E-2</v>
      </c>
      <c r="E37" s="87">
        <v>65.069999999999993</v>
      </c>
      <c r="F37" s="23">
        <f t="shared" si="11"/>
        <v>0.10082896295043131</v>
      </c>
      <c r="G37" s="86">
        <v>68.14</v>
      </c>
      <c r="H37" s="21">
        <f t="shared" si="12"/>
        <v>0.10923001790656039</v>
      </c>
      <c r="I37" s="87">
        <v>65.959999999999994</v>
      </c>
      <c r="J37" s="23">
        <f t="shared" si="13"/>
        <v>1.9632091513371419E-2</v>
      </c>
      <c r="K37" s="86">
        <v>47.66</v>
      </c>
      <c r="L37" s="21">
        <f t="shared" si="14"/>
        <v>0.29159891598915988</v>
      </c>
    </row>
    <row r="38" spans="2:18" ht="15" customHeight="1" collapsed="1" x14ac:dyDescent="0.25">
      <c r="B38" s="33">
        <v>2011</v>
      </c>
      <c r="C38" s="91">
        <v>63.562077784569098</v>
      </c>
      <c r="D38" s="35">
        <f>C38/C51-1</f>
        <v>0.13292697783112573</v>
      </c>
      <c r="E38" s="91">
        <v>67.503988357350664</v>
      </c>
      <c r="F38" s="35">
        <f>E38/E51-1</f>
        <v>0.13531091400353445</v>
      </c>
      <c r="G38" s="91">
        <v>67.262910727200278</v>
      </c>
      <c r="H38" s="35">
        <f>G38/G51-1</f>
        <v>0.13004998387293454</v>
      </c>
      <c r="I38" s="91">
        <v>59.114333669986991</v>
      </c>
      <c r="J38" s="35">
        <f>I38/I51-1</f>
        <v>0.11515895252531783</v>
      </c>
      <c r="K38" s="91">
        <v>46.774626312643825</v>
      </c>
      <c r="L38" s="35">
        <f>K38/K51-1</f>
        <v>0.16478959207441468</v>
      </c>
      <c r="O38" s="16"/>
      <c r="P38" s="16"/>
      <c r="Q38" s="16"/>
      <c r="R38" s="16"/>
    </row>
    <row r="39" spans="2:18" hidden="1" outlineLevel="1" x14ac:dyDescent="0.25">
      <c r="B39" s="19" t="s">
        <v>33</v>
      </c>
      <c r="C39" s="86">
        <v>55.975719530448927</v>
      </c>
      <c r="D39" s="21">
        <f>C39/C52-1</f>
        <v>4.5511903302423162E-2</v>
      </c>
      <c r="E39" s="87">
        <v>58.41</v>
      </c>
      <c r="F39" s="23">
        <f>E39/E52-1</f>
        <v>5.2397657741426018E-2</v>
      </c>
      <c r="G39" s="86">
        <v>59.13</v>
      </c>
      <c r="H39" s="21">
        <f>G39/G52-1</f>
        <v>8.7612937132006019E-2</v>
      </c>
      <c r="I39" s="87">
        <v>56.135263758298194</v>
      </c>
      <c r="J39" s="23">
        <f>I39/I52-1</f>
        <v>-2.387901905193468E-2</v>
      </c>
      <c r="K39" s="86">
        <v>47.34</v>
      </c>
      <c r="L39" s="21">
        <f>K39/K52-1</f>
        <v>1.8605211220756424E-2</v>
      </c>
    </row>
    <row r="40" spans="2:18" hidden="1" outlineLevel="1" x14ac:dyDescent="0.25">
      <c r="B40" s="19" t="s">
        <v>34</v>
      </c>
      <c r="C40" s="86">
        <v>61.290551546705636</v>
      </c>
      <c r="D40" s="21">
        <f t="shared" ref="D40:F90" si="15">C40/C53-1</f>
        <v>0.11613351176960762</v>
      </c>
      <c r="E40" s="87">
        <v>64.64</v>
      </c>
      <c r="F40" s="23">
        <f t="shared" si="15"/>
        <v>0.10085730566187268</v>
      </c>
      <c r="G40" s="86">
        <v>65.03</v>
      </c>
      <c r="H40" s="21">
        <f t="shared" ref="H40:H50" si="16">G40/G53-1</f>
        <v>0.19095136466173446</v>
      </c>
      <c r="I40" s="87">
        <v>57.81</v>
      </c>
      <c r="J40" s="23">
        <f t="shared" ref="J40:J50" si="17">I40/I53-1</f>
        <v>1.3015310863451646E-2</v>
      </c>
      <c r="K40" s="86">
        <v>52.08</v>
      </c>
      <c r="L40" s="21">
        <f t="shared" ref="L40:L50" si="18">K40/K53-1</f>
        <v>0.41216055443257282</v>
      </c>
    </row>
    <row r="41" spans="2:18" hidden="1" outlineLevel="1" x14ac:dyDescent="0.25">
      <c r="B41" s="19" t="s">
        <v>35</v>
      </c>
      <c r="C41" s="86">
        <v>56.372776144118234</v>
      </c>
      <c r="D41" s="21">
        <f t="shared" si="15"/>
        <v>0.1051149329562584</v>
      </c>
      <c r="E41" s="87">
        <v>60.27</v>
      </c>
      <c r="F41" s="23">
        <f t="shared" si="15"/>
        <v>0.10150459793136801</v>
      </c>
      <c r="G41" s="86">
        <v>63.95</v>
      </c>
      <c r="H41" s="21">
        <f t="shared" si="16"/>
        <v>0.15475616110037338</v>
      </c>
      <c r="I41" s="87">
        <v>43.03</v>
      </c>
      <c r="J41" s="23">
        <f t="shared" si="17"/>
        <v>1.3513729680979303E-2</v>
      </c>
      <c r="K41" s="86">
        <v>46.39</v>
      </c>
      <c r="L41" s="21">
        <f t="shared" si="18"/>
        <v>0.24300219537452539</v>
      </c>
    </row>
    <row r="42" spans="2:18" hidden="1" outlineLevel="1" x14ac:dyDescent="0.25">
      <c r="B42" s="19" t="s">
        <v>36</v>
      </c>
      <c r="C42" s="86">
        <v>52.722510199732064</v>
      </c>
      <c r="D42" s="21">
        <f t="shared" si="15"/>
        <v>5.9118230753032686E-2</v>
      </c>
      <c r="E42" s="87">
        <v>57.338005734310293</v>
      </c>
      <c r="F42" s="23">
        <f t="shared" si="15"/>
        <v>5.3233022305479327E-2</v>
      </c>
      <c r="G42" s="86">
        <v>56.204723122941957</v>
      </c>
      <c r="H42" s="21">
        <f t="shared" si="16"/>
        <v>8.148399312953547E-2</v>
      </c>
      <c r="I42" s="87">
        <v>44.772809887313706</v>
      </c>
      <c r="J42" s="23">
        <f t="shared" si="17"/>
        <v>-2.3919557721523654E-2</v>
      </c>
      <c r="K42" s="86">
        <v>38.671460366375619</v>
      </c>
      <c r="L42" s="21">
        <f t="shared" si="18"/>
        <v>0.12319083259876917</v>
      </c>
    </row>
    <row r="43" spans="2:18" hidden="1" outlineLevel="1" x14ac:dyDescent="0.25">
      <c r="B43" s="19" t="s">
        <v>37</v>
      </c>
      <c r="C43" s="86">
        <v>66.364621760345088</v>
      </c>
      <c r="D43" s="21">
        <f t="shared" si="15"/>
        <v>4.8647891791392839E-2</v>
      </c>
      <c r="E43" s="87">
        <v>71.369914396407324</v>
      </c>
      <c r="F43" s="23">
        <f t="shared" si="15"/>
        <v>2.5724552980846971E-2</v>
      </c>
      <c r="G43" s="86">
        <v>70.851891673619704</v>
      </c>
      <c r="H43" s="21">
        <f t="shared" si="16"/>
        <v>9.2887423625169108E-2</v>
      </c>
      <c r="I43" s="87">
        <v>56.103603716788363</v>
      </c>
      <c r="J43" s="23">
        <f t="shared" si="17"/>
        <v>-0.12173444400769629</v>
      </c>
      <c r="K43" s="86">
        <v>37.479999999999997</v>
      </c>
      <c r="L43" s="21">
        <f t="shared" si="18"/>
        <v>0.36043557168784024</v>
      </c>
    </row>
    <row r="44" spans="2:18" hidden="1" outlineLevel="1" x14ac:dyDescent="0.25">
      <c r="B44" s="19" t="s">
        <v>38</v>
      </c>
      <c r="C44" s="86">
        <v>59.913948047662259</v>
      </c>
      <c r="D44" s="21">
        <f t="shared" si="15"/>
        <v>6.3081132242310378E-2</v>
      </c>
      <c r="E44" s="87">
        <v>67.123647350193707</v>
      </c>
      <c r="F44" s="23">
        <f t="shared" si="15"/>
        <v>9.6075234327134273E-2</v>
      </c>
      <c r="G44" s="86">
        <v>65.543821197739675</v>
      </c>
      <c r="H44" s="21">
        <f t="shared" si="16"/>
        <v>8.6421700608978469E-2</v>
      </c>
      <c r="I44" s="87">
        <v>46.707606953148165</v>
      </c>
      <c r="J44" s="23">
        <f t="shared" si="17"/>
        <v>-9.28800358681654E-2</v>
      </c>
      <c r="K44" s="86">
        <v>38</v>
      </c>
      <c r="L44" s="21">
        <f t="shared" si="18"/>
        <v>8.2004555808656177E-2</v>
      </c>
    </row>
    <row r="45" spans="2:18" hidden="1" outlineLevel="1" x14ac:dyDescent="0.25">
      <c r="B45" s="19" t="s">
        <v>39</v>
      </c>
      <c r="C45" s="86">
        <v>49.642168960120578</v>
      </c>
      <c r="D45" s="21">
        <f t="shared" si="15"/>
        <v>7.3443333386952414E-2</v>
      </c>
      <c r="E45" s="87">
        <v>52.37484891481423</v>
      </c>
      <c r="F45" s="23">
        <f t="shared" si="15"/>
        <v>6.2154692517966126E-2</v>
      </c>
      <c r="G45" s="86">
        <v>52.256054031572219</v>
      </c>
      <c r="H45" s="21">
        <f t="shared" si="16"/>
        <v>7.410205102281453E-2</v>
      </c>
      <c r="I45" s="87">
        <v>50.348331802877254</v>
      </c>
      <c r="J45" s="23">
        <f t="shared" si="17"/>
        <v>7.8898167490600635E-2</v>
      </c>
      <c r="K45" s="86">
        <v>34.78</v>
      </c>
      <c r="L45" s="21">
        <f t="shared" si="18"/>
        <v>-6.0264251654686407E-2</v>
      </c>
      <c r="N45" s="24"/>
      <c r="O45" s="24"/>
      <c r="P45" s="24"/>
    </row>
    <row r="46" spans="2:18" hidden="1" outlineLevel="1" x14ac:dyDescent="0.25">
      <c r="B46" s="19" t="s">
        <v>40</v>
      </c>
      <c r="C46" s="86">
        <v>44.382245888562132</v>
      </c>
      <c r="D46" s="21">
        <f t="shared" si="15"/>
        <v>5.1243076318947756E-2</v>
      </c>
      <c r="E46" s="87">
        <v>48.443038554057559</v>
      </c>
      <c r="F46" s="23">
        <f t="shared" si="15"/>
        <v>9.0813748121088889E-2</v>
      </c>
      <c r="G46" s="86">
        <v>45.54294196768366</v>
      </c>
      <c r="H46" s="21">
        <f t="shared" si="16"/>
        <v>4.7204919928343525E-2</v>
      </c>
      <c r="I46" s="87">
        <v>44.522764299890397</v>
      </c>
      <c r="J46" s="23">
        <f t="shared" si="17"/>
        <v>5.3045513242440778E-2</v>
      </c>
      <c r="K46" s="86">
        <v>32.613624652169435</v>
      </c>
      <c r="L46" s="21">
        <f t="shared" si="18"/>
        <v>-0.15112897834020211</v>
      </c>
    </row>
    <row r="47" spans="2:18" hidden="1" outlineLevel="1" x14ac:dyDescent="0.25">
      <c r="B47" s="19" t="s">
        <v>41</v>
      </c>
      <c r="C47" s="86">
        <v>50.451248015728673</v>
      </c>
      <c r="D47" s="21">
        <f t="shared" si="15"/>
        <v>-3.9832716267403034E-2</v>
      </c>
      <c r="E47" s="87">
        <v>55.771716853224028</v>
      </c>
      <c r="F47" s="23">
        <f t="shared" si="15"/>
        <v>-4.5498430163541936E-3</v>
      </c>
      <c r="G47" s="86">
        <v>51.02904569466947</v>
      </c>
      <c r="H47" s="21">
        <f t="shared" si="16"/>
        <v>-5.466754919100647E-2</v>
      </c>
      <c r="I47" s="87">
        <v>46.00685644322008</v>
      </c>
      <c r="J47" s="23">
        <f t="shared" si="17"/>
        <v>-0.11712039065016155</v>
      </c>
      <c r="K47" s="86">
        <v>36.674653887113948</v>
      </c>
      <c r="L47" s="21">
        <f t="shared" si="18"/>
        <v>-6.6802700073436361E-2</v>
      </c>
    </row>
    <row r="48" spans="2:18" hidden="1" outlineLevel="1" x14ac:dyDescent="0.25">
      <c r="B48" s="19" t="s">
        <v>42</v>
      </c>
      <c r="C48" s="86">
        <v>57.372463425654566</v>
      </c>
      <c r="D48" s="21">
        <f t="shared" si="15"/>
        <v>2.2417830811127804E-3</v>
      </c>
      <c r="E48" s="87">
        <v>57.886163563593087</v>
      </c>
      <c r="F48" s="23">
        <f t="shared" si="15"/>
        <v>1.5190521985146921E-2</v>
      </c>
      <c r="G48" s="86">
        <v>60.857908202957212</v>
      </c>
      <c r="H48" s="21">
        <f t="shared" si="16"/>
        <v>1.0425173550675959E-2</v>
      </c>
      <c r="I48" s="87">
        <v>57.754317367220594</v>
      </c>
      <c r="J48" s="23">
        <f t="shared" si="17"/>
        <v>-5.6610301090810222E-2</v>
      </c>
      <c r="K48" s="86">
        <v>36.670359682572403</v>
      </c>
      <c r="L48" s="21">
        <f t="shared" si="18"/>
        <v>-0.21527156681848048</v>
      </c>
    </row>
    <row r="49" spans="2:17" hidden="1" outlineLevel="1" x14ac:dyDescent="0.25">
      <c r="B49" s="19" t="s">
        <v>43</v>
      </c>
      <c r="C49" s="86">
        <v>60.950099889757524</v>
      </c>
      <c r="D49" s="21">
        <f t="shared" si="15"/>
        <v>4.05339196311294E-3</v>
      </c>
      <c r="E49" s="87">
        <v>60.88</v>
      </c>
      <c r="F49" s="23">
        <f t="shared" si="15"/>
        <v>7.1133167907362349E-3</v>
      </c>
      <c r="G49" s="86">
        <v>62.58</v>
      </c>
      <c r="H49" s="21">
        <f t="shared" si="16"/>
        <v>-2.931596091205213E-2</v>
      </c>
      <c r="I49" s="87">
        <v>68.56</v>
      </c>
      <c r="J49" s="23">
        <f t="shared" si="17"/>
        <v>4.2262085740346622E-2</v>
      </c>
      <c r="K49" s="86">
        <v>49.39</v>
      </c>
      <c r="L49" s="21">
        <f t="shared" si="18"/>
        <v>-0.10880548538433776</v>
      </c>
    </row>
    <row r="50" spans="2:17" hidden="1" outlineLevel="1" x14ac:dyDescent="0.25">
      <c r="B50" s="19" t="s">
        <v>44</v>
      </c>
      <c r="C50" s="86">
        <v>58.264728887807387</v>
      </c>
      <c r="D50" s="21">
        <f t="shared" si="15"/>
        <v>-2.2362553070906399E-2</v>
      </c>
      <c r="E50" s="87">
        <v>59.11</v>
      </c>
      <c r="F50" s="23">
        <f t="shared" si="15"/>
        <v>-3.4150326797385722E-2</v>
      </c>
      <c r="G50" s="86">
        <v>61.43</v>
      </c>
      <c r="H50" s="21">
        <f t="shared" si="16"/>
        <v>-2.4456090201683378E-2</v>
      </c>
      <c r="I50" s="87">
        <v>64.69</v>
      </c>
      <c r="J50" s="23">
        <f t="shared" si="17"/>
        <v>-2.6632560938910532E-2</v>
      </c>
      <c r="K50" s="86">
        <v>36.9</v>
      </c>
      <c r="L50" s="21">
        <f t="shared" si="18"/>
        <v>-0.12205567451820132</v>
      </c>
    </row>
    <row r="51" spans="2:17" collapsed="1" x14ac:dyDescent="0.25">
      <c r="B51" s="33">
        <v>2010</v>
      </c>
      <c r="C51" s="91">
        <v>56.104302420489866</v>
      </c>
      <c r="D51" s="35">
        <f>C51/C64-1</f>
        <v>4.0435818049023187E-2</v>
      </c>
      <c r="E51" s="91">
        <v>59.458591936992967</v>
      </c>
      <c r="F51" s="35">
        <f>E51/E64-1</f>
        <v>4.5572847159077501E-2</v>
      </c>
      <c r="G51" s="91">
        <v>59.522066888293921</v>
      </c>
      <c r="H51" s="35">
        <f>G51/G64-1</f>
        <v>5.8326171297294671E-2</v>
      </c>
      <c r="I51" s="91">
        <v>53.009782628853443</v>
      </c>
      <c r="J51" s="35">
        <f>I51/I64-1</f>
        <v>-2.4803804613551916E-2</v>
      </c>
      <c r="K51" s="91">
        <v>40.157146518918708</v>
      </c>
      <c r="L51" s="35">
        <f>K51/K64-1</f>
        <v>1.2990317321541989E-2</v>
      </c>
    </row>
    <row r="52" spans="2:17" ht="15" hidden="1" customHeight="1" outlineLevel="1" x14ac:dyDescent="0.25">
      <c r="B52" s="19" t="s">
        <v>33</v>
      </c>
      <c r="C52" s="86">
        <v>53.539055226095769</v>
      </c>
      <c r="D52" s="21">
        <f t="shared" si="15"/>
        <v>-7.6514199942942507E-2</v>
      </c>
      <c r="E52" s="87">
        <v>55.501833903122694</v>
      </c>
      <c r="F52" s="23">
        <f t="shared" si="15"/>
        <v>-6.8292195683688162E-2</v>
      </c>
      <c r="G52" s="86">
        <v>54.36676779141996</v>
      </c>
      <c r="H52" s="21">
        <f t="shared" ref="H52:H89" si="19">G52/G65-1</f>
        <v>-0.10285861730330104</v>
      </c>
      <c r="I52" s="87">
        <v>57.508510578039591</v>
      </c>
      <c r="J52" s="23">
        <f t="shared" ref="J52:J89" si="20">I52/I65-1</f>
        <v>-9.0055212372791349E-2</v>
      </c>
      <c r="K52" s="86">
        <v>46.475316912295163</v>
      </c>
      <c r="L52" s="21">
        <f t="shared" ref="L52:L89" si="21">K52/K65-1</f>
        <v>5.2430183702336208E-2</v>
      </c>
      <c r="N52" s="24"/>
      <c r="O52" s="24"/>
      <c r="P52" s="24"/>
    </row>
    <row r="53" spans="2:17" ht="15" hidden="1" customHeight="1" outlineLevel="1" x14ac:dyDescent="0.25">
      <c r="B53" s="19" t="s">
        <v>34</v>
      </c>
      <c r="C53" s="86">
        <v>54.913279549801061</v>
      </c>
      <c r="D53" s="21">
        <f t="shared" si="15"/>
        <v>-9.5231853005462996E-2</v>
      </c>
      <c r="E53" s="87">
        <v>58.71787348600666</v>
      </c>
      <c r="F53" s="23">
        <f t="shared" si="15"/>
        <v>-6.8118179876104357E-2</v>
      </c>
      <c r="G53" s="86">
        <v>54.603405251960439</v>
      </c>
      <c r="H53" s="21">
        <f t="shared" si="19"/>
        <v>-0.14628822307754163</v>
      </c>
      <c r="I53" s="87">
        <v>57.06725197541703</v>
      </c>
      <c r="J53" s="23">
        <f t="shared" si="20"/>
        <v>-7.5085057124521404E-2</v>
      </c>
      <c r="K53" s="86">
        <v>36.879659211927581</v>
      </c>
      <c r="L53" s="21">
        <f t="shared" si="21"/>
        <v>-0.27316398872826997</v>
      </c>
      <c r="O53" s="24"/>
      <c r="P53" s="24"/>
      <c r="Q53" s="24"/>
    </row>
    <row r="54" spans="2:17" ht="15" hidden="1" customHeight="1" outlineLevel="1" x14ac:dyDescent="0.25">
      <c r="B54" s="19" t="s">
        <v>35</v>
      </c>
      <c r="C54" s="86">
        <v>51.010781288890179</v>
      </c>
      <c r="D54" s="21">
        <f t="shared" si="15"/>
        <v>-0.10228116041542146</v>
      </c>
      <c r="E54" s="87">
        <v>54.716067561758173</v>
      </c>
      <c r="F54" s="23">
        <f t="shared" si="15"/>
        <v>-0.12384199260595408</v>
      </c>
      <c r="G54" s="86">
        <v>55.379656895756852</v>
      </c>
      <c r="H54" s="21">
        <f t="shared" si="19"/>
        <v>-7.6389978389645563E-2</v>
      </c>
      <c r="I54" s="87">
        <v>42.456257611373871</v>
      </c>
      <c r="J54" s="23">
        <f t="shared" si="20"/>
        <v>-0.18416107587675112</v>
      </c>
      <c r="K54" s="86">
        <v>37.320931670617334</v>
      </c>
      <c r="L54" s="21">
        <f t="shared" si="21"/>
        <v>-0.25178565215282012</v>
      </c>
    </row>
    <row r="55" spans="2:17" ht="15" hidden="1" customHeight="1" outlineLevel="1" x14ac:dyDescent="0.25">
      <c r="B55" s="19" t="s">
        <v>36</v>
      </c>
      <c r="C55" s="86">
        <v>49.779626739355038</v>
      </c>
      <c r="D55" s="21">
        <f t="shared" si="15"/>
        <v>-9.6216339181741883E-2</v>
      </c>
      <c r="E55" s="87">
        <v>54.44</v>
      </c>
      <c r="F55" s="23">
        <f t="shared" si="15"/>
        <v>-8.9784317003845593E-2</v>
      </c>
      <c r="G55" s="86">
        <v>51.97</v>
      </c>
      <c r="H55" s="21">
        <f t="shared" si="19"/>
        <v>-8.1639865700653846E-2</v>
      </c>
      <c r="I55" s="87">
        <v>45.87</v>
      </c>
      <c r="J55" s="23">
        <f t="shared" si="20"/>
        <v>-0.19441517386722873</v>
      </c>
      <c r="K55" s="86">
        <v>34.43</v>
      </c>
      <c r="L55" s="21">
        <f t="shared" si="21"/>
        <v>-0.15654091131798142</v>
      </c>
    </row>
    <row r="56" spans="2:17" ht="15" hidden="1" customHeight="1" outlineLevel="1" x14ac:dyDescent="0.25">
      <c r="B56" s="19" t="s">
        <v>37</v>
      </c>
      <c r="C56" s="86">
        <v>63.285896324051336</v>
      </c>
      <c r="D56" s="21">
        <f t="shared" si="15"/>
        <v>-0.11812677448346953</v>
      </c>
      <c r="E56" s="87">
        <v>69.58</v>
      </c>
      <c r="F56" s="23">
        <f t="shared" si="15"/>
        <v>-0.10346604818966632</v>
      </c>
      <c r="G56" s="86">
        <v>64.83</v>
      </c>
      <c r="H56" s="21">
        <f t="shared" si="19"/>
        <v>-9.7954640322805098E-2</v>
      </c>
      <c r="I56" s="87">
        <v>63.88</v>
      </c>
      <c r="J56" s="23">
        <f t="shared" si="20"/>
        <v>-0.21242756750092462</v>
      </c>
      <c r="K56" s="86">
        <v>27.55</v>
      </c>
      <c r="L56" s="21">
        <f t="shared" si="21"/>
        <v>-0.25338753387533874</v>
      </c>
    </row>
    <row r="57" spans="2:17" ht="15" hidden="1" customHeight="1" outlineLevel="1" x14ac:dyDescent="0.25">
      <c r="B57" s="19" t="s">
        <v>38</v>
      </c>
      <c r="C57" s="86">
        <v>56.358772844823612</v>
      </c>
      <c r="D57" s="21">
        <f t="shared" si="15"/>
        <v>-0.14143615653805086</v>
      </c>
      <c r="E57" s="87">
        <v>61.24</v>
      </c>
      <c r="F57" s="23">
        <f t="shared" si="15"/>
        <v>-0.1560088202866593</v>
      </c>
      <c r="G57" s="86">
        <v>60.33</v>
      </c>
      <c r="H57" s="21">
        <f t="shared" si="19"/>
        <v>-0.11617345443891014</v>
      </c>
      <c r="I57" s="87">
        <v>51.49</v>
      </c>
      <c r="J57" s="23">
        <f t="shared" si="20"/>
        <v>-0.21124387254901955</v>
      </c>
      <c r="K57" s="86">
        <v>35.119999999999997</v>
      </c>
      <c r="L57" s="21">
        <f t="shared" si="21"/>
        <v>-0.28165268971159751</v>
      </c>
      <c r="O57" s="16"/>
      <c r="P57" s="16"/>
      <c r="Q57" s="16"/>
    </row>
    <row r="58" spans="2:17" ht="15" hidden="1" customHeight="1" outlineLevel="1" x14ac:dyDescent="0.25">
      <c r="B58" s="19" t="s">
        <v>39</v>
      </c>
      <c r="C58" s="86">
        <v>46.245728503887108</v>
      </c>
      <c r="D58" s="21">
        <f t="shared" si="15"/>
        <v>-0.16609189311090755</v>
      </c>
      <c r="E58" s="87">
        <v>49.310000966670231</v>
      </c>
      <c r="F58" s="23">
        <f t="shared" si="15"/>
        <v>-0.17789261476041629</v>
      </c>
      <c r="G58" s="86">
        <v>48.650921001232007</v>
      </c>
      <c r="H58" s="21">
        <f t="shared" si="19"/>
        <v>-0.18027091826062336</v>
      </c>
      <c r="I58" s="87">
        <v>46.666435554322959</v>
      </c>
      <c r="J58" s="23">
        <f t="shared" si="20"/>
        <v>-0.18013992350100216</v>
      </c>
      <c r="K58" s="86">
        <v>37.010404319768206</v>
      </c>
      <c r="L58" s="21">
        <f t="shared" si="21"/>
        <v>-0.20901038000067951</v>
      </c>
    </row>
    <row r="59" spans="2:17" ht="15" hidden="1" customHeight="1" outlineLevel="1" x14ac:dyDescent="0.25">
      <c r="B59" s="19" t="s">
        <v>40</v>
      </c>
      <c r="C59" s="86">
        <v>42.218823494154968</v>
      </c>
      <c r="D59" s="21">
        <f t="shared" si="15"/>
        <v>-0.18192074877661413</v>
      </c>
      <c r="E59" s="87">
        <v>44.41</v>
      </c>
      <c r="F59" s="23">
        <f t="shared" si="15"/>
        <v>-0.22400838720950556</v>
      </c>
      <c r="G59" s="86">
        <v>43.49</v>
      </c>
      <c r="H59" s="21">
        <f t="shared" si="19"/>
        <v>-0.14909019761299158</v>
      </c>
      <c r="I59" s="87">
        <v>42.28</v>
      </c>
      <c r="J59" s="23">
        <f t="shared" si="20"/>
        <v>-0.23709852038975099</v>
      </c>
      <c r="K59" s="86">
        <v>38.42</v>
      </c>
      <c r="L59" s="21">
        <f t="shared" si="21"/>
        <v>-0.29979952615272454</v>
      </c>
    </row>
    <row r="60" spans="2:17" ht="15" hidden="1" customHeight="1" outlineLevel="1" x14ac:dyDescent="0.25">
      <c r="B60" s="19" t="s">
        <v>41</v>
      </c>
      <c r="C60" s="86">
        <v>52.544227313809579</v>
      </c>
      <c r="D60" s="21">
        <f t="shared" si="15"/>
        <v>-0.13382983920848956</v>
      </c>
      <c r="E60" s="87">
        <v>56.026629220914671</v>
      </c>
      <c r="F60" s="23">
        <f t="shared" si="15"/>
        <v>-0.13725547858154186</v>
      </c>
      <c r="G60" s="86">
        <v>53.98</v>
      </c>
      <c r="H60" s="21">
        <f t="shared" si="19"/>
        <v>-8.2440931497535286E-2</v>
      </c>
      <c r="I60" s="87">
        <v>52.11</v>
      </c>
      <c r="J60" s="23">
        <f t="shared" si="20"/>
        <v>-0.24324716816729597</v>
      </c>
      <c r="K60" s="86">
        <v>39.299999999999997</v>
      </c>
      <c r="L60" s="21">
        <f t="shared" si="21"/>
        <v>-0.22147385103011097</v>
      </c>
    </row>
    <row r="61" spans="2:17" ht="15" hidden="1" customHeight="1" outlineLevel="1" x14ac:dyDescent="0.25">
      <c r="B61" s="19" t="s">
        <v>42</v>
      </c>
      <c r="C61" s="86">
        <v>57.244134493454197</v>
      </c>
      <c r="D61" s="21">
        <f t="shared" si="15"/>
        <v>-0.1732634566793938</v>
      </c>
      <c r="E61" s="87">
        <v>57.02</v>
      </c>
      <c r="F61" s="23">
        <f t="shared" si="15"/>
        <v>-0.20871495975575904</v>
      </c>
      <c r="G61" s="86">
        <v>60.23</v>
      </c>
      <c r="H61" s="21">
        <f t="shared" si="19"/>
        <v>-0.16102521242512902</v>
      </c>
      <c r="I61" s="87">
        <v>61.22</v>
      </c>
      <c r="J61" s="23">
        <f t="shared" si="20"/>
        <v>-0.14995834490419324</v>
      </c>
      <c r="K61" s="86">
        <v>46.73</v>
      </c>
      <c r="L61" s="21">
        <f t="shared" si="21"/>
        <v>-0.15998561927017807</v>
      </c>
    </row>
    <row r="62" spans="2:17" ht="15" hidden="1" customHeight="1" outlineLevel="1" x14ac:dyDescent="0.25">
      <c r="B62" s="19" t="s">
        <v>43</v>
      </c>
      <c r="C62" s="86">
        <v>60.704042611308388</v>
      </c>
      <c r="D62" s="21">
        <f t="shared" si="15"/>
        <v>-0.12847181637072957</v>
      </c>
      <c r="E62" s="87">
        <v>60.45</v>
      </c>
      <c r="F62" s="23">
        <f t="shared" si="15"/>
        <v>-0.15134072722167624</v>
      </c>
      <c r="G62" s="86">
        <v>64.47</v>
      </c>
      <c r="H62" s="21">
        <f t="shared" si="19"/>
        <v>-0.13509525087201513</v>
      </c>
      <c r="I62" s="87">
        <v>65.78</v>
      </c>
      <c r="J62" s="23">
        <f t="shared" si="20"/>
        <v>-0.10564242012236569</v>
      </c>
      <c r="K62" s="86">
        <v>55.42</v>
      </c>
      <c r="L62" s="21">
        <f t="shared" si="21"/>
        <v>-7.7102414654454554E-2</v>
      </c>
    </row>
    <row r="63" spans="2:17" ht="15" hidden="1" customHeight="1" outlineLevel="1" x14ac:dyDescent="0.25">
      <c r="B63" s="19" t="s">
        <v>44</v>
      </c>
      <c r="C63" s="86">
        <v>59.597480713147469</v>
      </c>
      <c r="D63" s="21">
        <f t="shared" si="15"/>
        <v>-9.7720527496153009E-2</v>
      </c>
      <c r="E63" s="87">
        <v>61.2</v>
      </c>
      <c r="F63" s="23">
        <f t="shared" si="15"/>
        <v>-0.11560693641618491</v>
      </c>
      <c r="G63" s="86">
        <v>62.97</v>
      </c>
      <c r="H63" s="21">
        <f t="shared" si="19"/>
        <v>-0.10324693819424668</v>
      </c>
      <c r="I63" s="87">
        <v>66.459999999999994</v>
      </c>
      <c r="J63" s="23">
        <f t="shared" si="20"/>
        <v>-4.0981240981241007E-2</v>
      </c>
      <c r="K63" s="86">
        <v>42.03</v>
      </c>
      <c r="L63" s="21">
        <f t="shared" si="21"/>
        <v>-0.15568501406187218</v>
      </c>
    </row>
    <row r="64" spans="2:17" collapsed="1" x14ac:dyDescent="0.25">
      <c r="B64" s="33">
        <v>2009</v>
      </c>
      <c r="C64" s="91">
        <v>53.92384753313668</v>
      </c>
      <c r="D64" s="35">
        <f t="shared" si="15"/>
        <v>-0.12627383890505806</v>
      </c>
      <c r="E64" s="91">
        <v>56.867000801089766</v>
      </c>
      <c r="F64" s="35">
        <f>E64/E77-1</f>
        <v>-0.13599251003488066</v>
      </c>
      <c r="G64" s="91">
        <v>56.241703647309272</v>
      </c>
      <c r="H64" s="35">
        <f>G64/G77-1</f>
        <v>-0.12002217254634506</v>
      </c>
      <c r="I64" s="91">
        <v>54.358069565526627</v>
      </c>
      <c r="J64" s="35">
        <f>I64/I77-1</f>
        <v>-0.15964622936945139</v>
      </c>
      <c r="K64" s="91">
        <v>39.642181995479113</v>
      </c>
      <c r="L64" s="35">
        <f>K64/K77-1</f>
        <v>-0.19169539818276027</v>
      </c>
    </row>
    <row r="65" spans="2:12" ht="15" hidden="1" customHeight="1" outlineLevel="1" x14ac:dyDescent="0.25">
      <c r="B65" s="19" t="s">
        <v>33</v>
      </c>
      <c r="C65" s="86">
        <v>57.974963148093735</v>
      </c>
      <c r="D65" s="21">
        <f t="shared" si="15"/>
        <v>-7.7130545293367381E-2</v>
      </c>
      <c r="E65" s="87">
        <v>59.57</v>
      </c>
      <c r="F65" s="23">
        <f t="shared" si="15"/>
        <v>-7.6863474353014105E-2</v>
      </c>
      <c r="G65" s="86">
        <v>60.6</v>
      </c>
      <c r="H65" s="21">
        <f t="shared" si="19"/>
        <v>-9.1181763647270597E-2</v>
      </c>
      <c r="I65" s="87">
        <v>63.2</v>
      </c>
      <c r="J65" s="23">
        <f t="shared" si="20"/>
        <v>-3.8198143357175307E-2</v>
      </c>
      <c r="K65" s="86">
        <v>44.16</v>
      </c>
      <c r="L65" s="21">
        <f t="shared" si="21"/>
        <v>-0.12692763938315543</v>
      </c>
    </row>
    <row r="66" spans="2:12" ht="15" hidden="1" customHeight="1" outlineLevel="1" x14ac:dyDescent="0.25">
      <c r="B66" s="19" t="s">
        <v>34</v>
      </c>
      <c r="C66" s="86">
        <v>60.693206024341421</v>
      </c>
      <c r="D66" s="21">
        <f t="shared" si="15"/>
        <v>-7.1829271559538221E-2</v>
      </c>
      <c r="E66" s="87">
        <v>63.01</v>
      </c>
      <c r="F66" s="23">
        <f t="shared" si="15"/>
        <v>-7.1196933962264231E-2</v>
      </c>
      <c r="G66" s="86">
        <v>63.96</v>
      </c>
      <c r="H66" s="21">
        <f t="shared" si="19"/>
        <v>-7.1967498549042386E-2</v>
      </c>
      <c r="I66" s="87">
        <v>61.7</v>
      </c>
      <c r="J66" s="23">
        <f t="shared" si="20"/>
        <v>-5.9881151912235198E-2</v>
      </c>
      <c r="K66" s="86">
        <v>50.74</v>
      </c>
      <c r="L66" s="21">
        <f t="shared" si="21"/>
        <v>-6.4872834500552812E-2</v>
      </c>
    </row>
    <row r="67" spans="2:12" ht="15" hidden="1" customHeight="1" outlineLevel="1" x14ac:dyDescent="0.25">
      <c r="B67" s="19" t="s">
        <v>35</v>
      </c>
      <c r="C67" s="86">
        <v>56.822669904639113</v>
      </c>
      <c r="D67" s="21">
        <f t="shared" si="15"/>
        <v>-4.9017781936257276E-2</v>
      </c>
      <c r="E67" s="87">
        <v>62.45</v>
      </c>
      <c r="F67" s="23">
        <f t="shared" si="15"/>
        <v>-4.2618427104093248E-2</v>
      </c>
      <c r="G67" s="86">
        <v>59.96</v>
      </c>
      <c r="H67" s="21">
        <f t="shared" si="19"/>
        <v>-2.1540469973890364E-2</v>
      </c>
      <c r="I67" s="87">
        <v>52.04</v>
      </c>
      <c r="J67" s="23">
        <f t="shared" si="20"/>
        <v>-4.0029514849658776E-2</v>
      </c>
      <c r="K67" s="86">
        <v>49.88</v>
      </c>
      <c r="L67" s="21">
        <f t="shared" si="21"/>
        <v>-5.7979225684608116E-2</v>
      </c>
    </row>
    <row r="68" spans="2:12" ht="15" hidden="1" customHeight="1" outlineLevel="1" x14ac:dyDescent="0.25">
      <c r="B68" s="19" t="s">
        <v>36</v>
      </c>
      <c r="C68" s="86">
        <v>55.079139950689175</v>
      </c>
      <c r="D68" s="21">
        <f t="shared" si="15"/>
        <v>-4.5257818262839034E-2</v>
      </c>
      <c r="E68" s="87">
        <v>59.81</v>
      </c>
      <c r="F68" s="23">
        <f t="shared" si="15"/>
        <v>-1.9025750369033867E-2</v>
      </c>
      <c r="G68" s="86">
        <v>56.59</v>
      </c>
      <c r="H68" s="21">
        <f t="shared" si="19"/>
        <v>-2.1611341632088554E-2</v>
      </c>
      <c r="I68" s="87">
        <v>56.94</v>
      </c>
      <c r="J68" s="23">
        <f t="shared" si="20"/>
        <v>-5.9153998678122988E-2</v>
      </c>
      <c r="K68" s="86">
        <v>40.82</v>
      </c>
      <c r="L68" s="21">
        <f t="shared" si="21"/>
        <v>-0.11778690296088179</v>
      </c>
    </row>
    <row r="69" spans="2:12" ht="13.5" hidden="1" customHeight="1" outlineLevel="1" x14ac:dyDescent="0.25">
      <c r="B69" s="19" t="s">
        <v>37</v>
      </c>
      <c r="C69" s="86">
        <v>71.763031797437264</v>
      </c>
      <c r="D69" s="21">
        <f t="shared" si="15"/>
        <v>-2.1725537089390734E-2</v>
      </c>
      <c r="E69" s="87">
        <v>77.61</v>
      </c>
      <c r="F69" s="23">
        <f t="shared" si="15"/>
        <v>-9.0113285272919175E-4</v>
      </c>
      <c r="G69" s="86">
        <v>71.87</v>
      </c>
      <c r="H69" s="21">
        <f t="shared" si="19"/>
        <v>-8.3414430696515662E-4</v>
      </c>
      <c r="I69" s="87">
        <v>81.11</v>
      </c>
      <c r="J69" s="23">
        <f t="shared" si="20"/>
        <v>3.4640603736235676E-3</v>
      </c>
      <c r="K69" s="86">
        <v>36.9</v>
      </c>
      <c r="L69" s="21">
        <f t="shared" si="21"/>
        <v>0.12226277372262762</v>
      </c>
    </row>
    <row r="70" spans="2:12" ht="13.5" hidden="1" customHeight="1" outlineLevel="1" x14ac:dyDescent="0.25">
      <c r="B70" s="19" t="s">
        <v>38</v>
      </c>
      <c r="C70" s="86">
        <v>65.643077418180823</v>
      </c>
      <c r="D70" s="21">
        <f t="shared" si="15"/>
        <v>2.7911086986943445E-2</v>
      </c>
      <c r="E70" s="87">
        <v>72.56</v>
      </c>
      <c r="F70" s="23">
        <f t="shared" si="15"/>
        <v>8.282345918519618E-2</v>
      </c>
      <c r="G70" s="86">
        <v>68.260000000000005</v>
      </c>
      <c r="H70" s="21">
        <f t="shared" si="19"/>
        <v>4.3730886850152917E-2</v>
      </c>
      <c r="I70" s="87">
        <v>65.28</v>
      </c>
      <c r="J70" s="23">
        <f t="shared" si="20"/>
        <v>-4.7980166253463463E-2</v>
      </c>
      <c r="K70" s="86">
        <v>48.89</v>
      </c>
      <c r="L70" s="21">
        <f t="shared" si="21"/>
        <v>-3.9677862895305394E-2</v>
      </c>
    </row>
    <row r="71" spans="2:12" ht="15" hidden="1" customHeight="1" outlineLevel="1" x14ac:dyDescent="0.25">
      <c r="B71" s="19" t="s">
        <v>39</v>
      </c>
      <c r="C71" s="86">
        <v>55.456624203364015</v>
      </c>
      <c r="D71" s="21">
        <f t="shared" si="15"/>
        <v>5.0001488404924466E-2</v>
      </c>
      <c r="E71" s="87">
        <v>59.98</v>
      </c>
      <c r="F71" s="23">
        <f t="shared" si="15"/>
        <v>0.1134211991832188</v>
      </c>
      <c r="G71" s="86">
        <v>59.35</v>
      </c>
      <c r="H71" s="21">
        <f t="shared" si="19"/>
        <v>0.11602106054907857</v>
      </c>
      <c r="I71" s="87">
        <v>56.92</v>
      </c>
      <c r="J71" s="23">
        <f t="shared" si="20"/>
        <v>-9.3978419770275323E-3</v>
      </c>
      <c r="K71" s="86">
        <v>46.79</v>
      </c>
      <c r="L71" s="21">
        <f t="shared" si="21"/>
        <v>-0.12705223880597016</v>
      </c>
    </row>
    <row r="72" spans="2:12" ht="15" hidden="1" customHeight="1" outlineLevel="1" x14ac:dyDescent="0.25">
      <c r="B72" s="19" t="s">
        <v>40</v>
      </c>
      <c r="C72" s="86">
        <v>51.607253736137892</v>
      </c>
      <c r="D72" s="21">
        <f t="shared" si="15"/>
        <v>9.2375821819973281E-2</v>
      </c>
      <c r="E72" s="87">
        <v>57.23</v>
      </c>
      <c r="F72" s="23">
        <f t="shared" si="15"/>
        <v>0.19903624554787336</v>
      </c>
      <c r="G72" s="86">
        <v>51.11</v>
      </c>
      <c r="H72" s="21">
        <f t="shared" si="19"/>
        <v>2.5275827482447388E-2</v>
      </c>
      <c r="I72" s="87">
        <v>55.42</v>
      </c>
      <c r="J72" s="23">
        <f t="shared" si="20"/>
        <v>0.2058311575282854</v>
      </c>
      <c r="K72" s="86">
        <v>54.87</v>
      </c>
      <c r="L72" s="21">
        <f t="shared" si="21"/>
        <v>1.8563207722294361E-2</v>
      </c>
    </row>
    <row r="73" spans="2:12" ht="15" hidden="1" customHeight="1" outlineLevel="1" x14ac:dyDescent="0.25">
      <c r="B73" s="19" t="s">
        <v>41</v>
      </c>
      <c r="C73" s="86">
        <v>60.662707736080876</v>
      </c>
      <c r="D73" s="21">
        <f t="shared" si="15"/>
        <v>1.989692699997514E-2</v>
      </c>
      <c r="E73" s="87">
        <v>64.94</v>
      </c>
      <c r="F73" s="23">
        <f t="shared" si="15"/>
        <v>2.0427404148334327E-2</v>
      </c>
      <c r="G73" s="86">
        <v>58.83</v>
      </c>
      <c r="H73" s="21">
        <f t="shared" si="19"/>
        <v>4.5680767863490956E-2</v>
      </c>
      <c r="I73" s="87">
        <v>68.86</v>
      </c>
      <c r="J73" s="23">
        <f t="shared" si="20"/>
        <v>0.1242448979591837</v>
      </c>
      <c r="K73" s="86">
        <v>50.48</v>
      </c>
      <c r="L73" s="21">
        <f t="shared" si="21"/>
        <v>-0.10401135960241403</v>
      </c>
    </row>
    <row r="74" spans="2:12" ht="15" hidden="1" customHeight="1" outlineLevel="1" x14ac:dyDescent="0.25">
      <c r="B74" s="19" t="s">
        <v>42</v>
      </c>
      <c r="C74" s="86">
        <v>69.241084062320297</v>
      </c>
      <c r="D74" s="21">
        <f t="shared" si="15"/>
        <v>2.7754726081888892E-2</v>
      </c>
      <c r="E74" s="87">
        <v>72.06</v>
      </c>
      <c r="F74" s="23">
        <f t="shared" si="15"/>
        <v>7.0251002524877482E-2</v>
      </c>
      <c r="G74" s="86">
        <v>71.790000000000006</v>
      </c>
      <c r="H74" s="21">
        <f t="shared" si="19"/>
        <v>4.6044004079848655E-2</v>
      </c>
      <c r="I74" s="87">
        <v>72.02</v>
      </c>
      <c r="J74" s="23">
        <f t="shared" si="20"/>
        <v>-9.3535075653371491E-3</v>
      </c>
      <c r="K74" s="86">
        <v>55.63</v>
      </c>
      <c r="L74" s="21">
        <f t="shared" si="21"/>
        <v>-8.45812078328122E-2</v>
      </c>
    </row>
    <row r="75" spans="2:12" ht="15" hidden="1" customHeight="1" outlineLevel="1" x14ac:dyDescent="0.25">
      <c r="B75" s="19" t="s">
        <v>43</v>
      </c>
      <c r="C75" s="86">
        <v>69.652414863419494</v>
      </c>
      <c r="D75" s="21">
        <f t="shared" si="15"/>
        <v>1.9612984767295005E-2</v>
      </c>
      <c r="E75" s="87">
        <v>71.23</v>
      </c>
      <c r="F75" s="23">
        <f t="shared" si="15"/>
        <v>5.1055039102847921E-2</v>
      </c>
      <c r="G75" s="86">
        <v>74.540000000000006</v>
      </c>
      <c r="H75" s="21">
        <f t="shared" si="19"/>
        <v>4.779308405960081E-2</v>
      </c>
      <c r="I75" s="87">
        <v>73.55</v>
      </c>
      <c r="J75" s="23">
        <f t="shared" si="20"/>
        <v>-4.6014345648938138E-3</v>
      </c>
      <c r="K75" s="86">
        <v>60.05</v>
      </c>
      <c r="L75" s="21">
        <f t="shared" si="21"/>
        <v>9.8810612991765856E-2</v>
      </c>
    </row>
    <row r="76" spans="2:12" ht="15" hidden="1" customHeight="1" outlineLevel="1" x14ac:dyDescent="0.25">
      <c r="B76" s="19" t="s">
        <v>44</v>
      </c>
      <c r="C76" s="86">
        <v>66.052129666391551</v>
      </c>
      <c r="D76" s="21">
        <f t="shared" si="15"/>
        <v>1.1932664685926131E-2</v>
      </c>
      <c r="E76" s="87">
        <v>69.2</v>
      </c>
      <c r="F76" s="23">
        <f t="shared" si="15"/>
        <v>3.7636827110511417E-2</v>
      </c>
      <c r="G76" s="86">
        <v>70.22</v>
      </c>
      <c r="H76" s="21">
        <f t="shared" si="19"/>
        <v>4.6030090868464324E-2</v>
      </c>
      <c r="I76" s="87">
        <v>69.3</v>
      </c>
      <c r="J76" s="23">
        <f t="shared" si="20"/>
        <v>4.93039443155463E-3</v>
      </c>
      <c r="K76" s="86">
        <v>49.78</v>
      </c>
      <c r="L76" s="21">
        <f t="shared" si="21"/>
        <v>4.4262638976295454E-2</v>
      </c>
    </row>
    <row r="77" spans="2:12" collapsed="1" x14ac:dyDescent="0.25">
      <c r="B77" s="33">
        <v>2008</v>
      </c>
      <c r="C77" s="91">
        <v>61.717103063000927</v>
      </c>
      <c r="D77" s="35">
        <f t="shared" si="15"/>
        <v>-3.5023520967877309E-3</v>
      </c>
      <c r="E77" s="91">
        <v>65.817717394308161</v>
      </c>
      <c r="F77" s="35">
        <f>E77/E90-1</f>
        <v>2.5365732768151794E-2</v>
      </c>
      <c r="G77" s="91">
        <v>63.912637219568246</v>
      </c>
      <c r="H77" s="35">
        <f>G77/G90-1</f>
        <v>1.1812566476002706E-2</v>
      </c>
      <c r="I77" s="91">
        <v>64.684745240971253</v>
      </c>
      <c r="J77" s="35">
        <f>I77/I90-1</f>
        <v>1.0161953465488427E-3</v>
      </c>
      <c r="K77" s="91">
        <v>49.043617846978854</v>
      </c>
      <c r="L77" s="35">
        <f>K77/K90-1</f>
        <v>-4.1529867590950564E-2</v>
      </c>
    </row>
    <row r="78" spans="2:12" ht="15" hidden="1" customHeight="1" outlineLevel="1" x14ac:dyDescent="0.25">
      <c r="B78" s="19" t="s">
        <v>33</v>
      </c>
      <c r="C78" s="86">
        <v>62.820329411079243</v>
      </c>
      <c r="D78" s="21">
        <f t="shared" si="15"/>
        <v>5.1172792302491832E-3</v>
      </c>
      <c r="E78" s="87">
        <v>64.53</v>
      </c>
      <c r="F78" s="23">
        <f t="shared" si="15"/>
        <v>3.5628310062590263E-2</v>
      </c>
      <c r="G78" s="86">
        <v>66.680000000000007</v>
      </c>
      <c r="H78" s="21">
        <f t="shared" si="19"/>
        <v>8.621993646952264E-3</v>
      </c>
      <c r="I78" s="87">
        <v>65.709999999999994</v>
      </c>
      <c r="J78" s="23">
        <f t="shared" si="20"/>
        <v>9.6803933620159821E-3</v>
      </c>
      <c r="K78" s="86">
        <v>50.58</v>
      </c>
      <c r="L78" s="21">
        <f t="shared" si="21"/>
        <v>-9.9358974358974339E-2</v>
      </c>
    </row>
    <row r="79" spans="2:12" ht="15" hidden="1" customHeight="1" outlineLevel="1" x14ac:dyDescent="0.25">
      <c r="B79" s="19" t="s">
        <v>34</v>
      </c>
      <c r="C79" s="86">
        <v>65.39013154004526</v>
      </c>
      <c r="D79" s="21">
        <f t="shared" si="15"/>
        <v>1.2115844891495975E-2</v>
      </c>
      <c r="E79" s="87">
        <v>67.84</v>
      </c>
      <c r="F79" s="23">
        <f t="shared" si="15"/>
        <v>4.3050430504304904E-2</v>
      </c>
      <c r="G79" s="86">
        <v>68.92</v>
      </c>
      <c r="H79" s="21">
        <f t="shared" si="19"/>
        <v>3.1119090365050894E-2</v>
      </c>
      <c r="I79" s="87">
        <v>65.63</v>
      </c>
      <c r="J79" s="23">
        <f t="shared" si="20"/>
        <v>-1.2042751768779336E-2</v>
      </c>
      <c r="K79" s="86">
        <v>54.26</v>
      </c>
      <c r="L79" s="21">
        <f t="shared" si="21"/>
        <v>-6.5449534963830547E-2</v>
      </c>
    </row>
    <row r="80" spans="2:12" ht="15" hidden="1" customHeight="1" outlineLevel="1" x14ac:dyDescent="0.25">
      <c r="B80" s="19" t="s">
        <v>35</v>
      </c>
      <c r="C80" s="86">
        <v>59.75155878343709</v>
      </c>
      <c r="D80" s="21">
        <f t="shared" si="15"/>
        <v>-7.0934011952755394E-2</v>
      </c>
      <c r="E80" s="87">
        <v>65.23</v>
      </c>
      <c r="F80" s="23">
        <f t="shared" si="15"/>
        <v>-2.4233358264771687E-2</v>
      </c>
      <c r="G80" s="86">
        <v>61.28</v>
      </c>
      <c r="H80" s="21">
        <f t="shared" si="19"/>
        <v>-0.10761613513907098</v>
      </c>
      <c r="I80" s="87">
        <v>54.21</v>
      </c>
      <c r="J80" s="23">
        <f t="shared" si="20"/>
        <v>-9.7252289758534505E-2</v>
      </c>
      <c r="K80" s="86">
        <v>52.95</v>
      </c>
      <c r="L80" s="21">
        <f t="shared" si="21"/>
        <v>6.3893911995177799E-2</v>
      </c>
    </row>
    <row r="81" spans="2:14" ht="15" hidden="1" customHeight="1" outlineLevel="1" x14ac:dyDescent="0.25">
      <c r="B81" s="19" t="s">
        <v>36</v>
      </c>
      <c r="C81" s="86">
        <v>57.690066495723741</v>
      </c>
      <c r="D81" s="21">
        <f t="shared" si="15"/>
        <v>-8.1787987863093048E-2</v>
      </c>
      <c r="E81" s="87">
        <v>60.97</v>
      </c>
      <c r="F81" s="23">
        <f t="shared" si="15"/>
        <v>-5.7067738942158996E-2</v>
      </c>
      <c r="G81" s="86">
        <v>57.84</v>
      </c>
      <c r="H81" s="21">
        <f t="shared" si="19"/>
        <v>-9.0994813767090954E-2</v>
      </c>
      <c r="I81" s="87">
        <v>60.52</v>
      </c>
      <c r="J81" s="23">
        <f t="shared" si="20"/>
        <v>-0.11221945137157108</v>
      </c>
      <c r="K81" s="86">
        <v>46.27</v>
      </c>
      <c r="L81" s="21">
        <f t="shared" si="21"/>
        <v>-4.2028985507246208E-2</v>
      </c>
    </row>
    <row r="82" spans="2:14" ht="15" hidden="1" customHeight="1" outlineLevel="1" x14ac:dyDescent="0.25">
      <c r="B82" s="19" t="s">
        <v>37</v>
      </c>
      <c r="C82" s="86">
        <v>73.356746514597177</v>
      </c>
      <c r="D82" s="21">
        <f t="shared" si="15"/>
        <v>-7.486000149323413E-2</v>
      </c>
      <c r="E82" s="87">
        <v>77.680000000000007</v>
      </c>
      <c r="F82" s="23">
        <f t="shared" si="15"/>
        <v>-5.7738961669092537E-2</v>
      </c>
      <c r="G82" s="86">
        <v>71.930000000000007</v>
      </c>
      <c r="H82" s="21">
        <f t="shared" si="19"/>
        <v>-9.9974974974974873E-2</v>
      </c>
      <c r="I82" s="87">
        <v>80.83</v>
      </c>
      <c r="J82" s="23">
        <f t="shared" si="20"/>
        <v>-3.3596365375418435E-2</v>
      </c>
      <c r="K82" s="86">
        <v>32.880000000000003</v>
      </c>
      <c r="L82" s="21">
        <f t="shared" si="21"/>
        <v>-0.18634001484780982</v>
      </c>
    </row>
    <row r="83" spans="2:14" ht="15" hidden="1" customHeight="1" outlineLevel="1" x14ac:dyDescent="0.25">
      <c r="B83" s="19" t="s">
        <v>38</v>
      </c>
      <c r="C83" s="86">
        <v>63.860657063828924</v>
      </c>
      <c r="D83" s="21">
        <f t="shared" si="15"/>
        <v>-9.0719090399179803E-2</v>
      </c>
      <c r="E83" s="87">
        <v>67.010000000000005</v>
      </c>
      <c r="F83" s="23">
        <f t="shared" si="15"/>
        <v>-7.661568141105124E-2</v>
      </c>
      <c r="G83" s="86">
        <v>65.400000000000006</v>
      </c>
      <c r="H83" s="21">
        <f t="shared" si="19"/>
        <v>-8.1718618365627549E-2</v>
      </c>
      <c r="I83" s="87">
        <v>68.569999999999993</v>
      </c>
      <c r="J83" s="23">
        <f t="shared" si="20"/>
        <v>-9.5501912676428047E-2</v>
      </c>
      <c r="K83" s="86">
        <v>50.91</v>
      </c>
      <c r="L83" s="21">
        <f t="shared" si="21"/>
        <v>0.14020156774916015</v>
      </c>
    </row>
    <row r="84" spans="2:14" ht="15" hidden="1" customHeight="1" outlineLevel="1" thickBot="1" x14ac:dyDescent="0.3">
      <c r="B84" s="19" t="s">
        <v>39</v>
      </c>
      <c r="C84" s="86">
        <v>52.815757706790627</v>
      </c>
      <c r="D84" s="21">
        <f t="shared" si="15"/>
        <v>-8.1411747683396096E-2</v>
      </c>
      <c r="E84" s="87">
        <v>53.87</v>
      </c>
      <c r="F84" s="23">
        <f t="shared" si="15"/>
        <v>-9.0033783783783905E-2</v>
      </c>
      <c r="G84" s="86">
        <v>53.18</v>
      </c>
      <c r="H84" s="21">
        <f t="shared" si="19"/>
        <v>-9.5732018364223848E-2</v>
      </c>
      <c r="I84" s="87">
        <v>57.46</v>
      </c>
      <c r="J84" s="23">
        <f t="shared" si="20"/>
        <v>-5.4156378600823007E-2</v>
      </c>
      <c r="K84" s="86">
        <v>53.6</v>
      </c>
      <c r="L84" s="21">
        <f t="shared" si="21"/>
        <v>0.20179372197309409</v>
      </c>
    </row>
    <row r="85" spans="2:14" ht="16.5" hidden="1" customHeight="1" outlineLevel="1" thickBot="1" x14ac:dyDescent="0.3">
      <c r="B85" s="19" t="s">
        <v>40</v>
      </c>
      <c r="C85" s="86">
        <v>47.243130711330338</v>
      </c>
      <c r="D85" s="21">
        <f t="shared" si="15"/>
        <v>-9.5136023733904174E-2</v>
      </c>
      <c r="E85" s="87">
        <v>47.73</v>
      </c>
      <c r="F85" s="23">
        <f t="shared" si="15"/>
        <v>-0.11447124304267164</v>
      </c>
      <c r="G85" s="86">
        <v>49.85</v>
      </c>
      <c r="H85" s="21">
        <f t="shared" si="19"/>
        <v>-5.5871212121212044E-2</v>
      </c>
      <c r="I85" s="87">
        <v>45.96</v>
      </c>
      <c r="J85" s="23">
        <f t="shared" si="20"/>
        <v>-0.15592286501377417</v>
      </c>
      <c r="K85" s="86">
        <v>53.87</v>
      </c>
      <c r="L85" s="21">
        <f t="shared" si="21"/>
        <v>0.27021928790379635</v>
      </c>
      <c r="N85" s="36" t="s">
        <v>45</v>
      </c>
    </row>
    <row r="86" spans="2:14" ht="15" hidden="1" customHeight="1" outlineLevel="1" x14ac:dyDescent="0.25">
      <c r="B86" s="19" t="s">
        <v>41</v>
      </c>
      <c r="C86" s="86">
        <v>59.479253373691513</v>
      </c>
      <c r="D86" s="21">
        <f t="shared" si="15"/>
        <v>-8.0337278871136064E-2</v>
      </c>
      <c r="E86" s="87">
        <v>63.64</v>
      </c>
      <c r="F86" s="23">
        <f t="shared" si="15"/>
        <v>-8.1408775981524295E-2</v>
      </c>
      <c r="G86" s="86">
        <v>56.26</v>
      </c>
      <c r="H86" s="21">
        <f t="shared" si="19"/>
        <v>-0.12490278425882728</v>
      </c>
      <c r="I86" s="87">
        <v>61.25</v>
      </c>
      <c r="J86" s="23">
        <f t="shared" si="20"/>
        <v>-6.0870898497393466E-2</v>
      </c>
      <c r="K86" s="86">
        <v>56.34</v>
      </c>
      <c r="L86" s="21">
        <f t="shared" si="21"/>
        <v>0.19415006358626541</v>
      </c>
    </row>
    <row r="87" spans="2:14" ht="15" hidden="1" customHeight="1" outlineLevel="1" x14ac:dyDescent="0.25">
      <c r="B87" s="19" t="s">
        <v>42</v>
      </c>
      <c r="C87" s="86">
        <v>67.371214459200985</v>
      </c>
      <c r="D87" s="21">
        <f t="shared" si="15"/>
        <v>-3.1740398771837874E-3</v>
      </c>
      <c r="E87" s="87">
        <v>67.33</v>
      </c>
      <c r="F87" s="23">
        <f t="shared" si="15"/>
        <v>-1.8942153577152787E-2</v>
      </c>
      <c r="G87" s="86">
        <v>68.63</v>
      </c>
      <c r="H87" s="21">
        <f t="shared" si="19"/>
        <v>-1.0382119682768587E-2</v>
      </c>
      <c r="I87" s="87">
        <v>72.7</v>
      </c>
      <c r="J87" s="23">
        <f t="shared" si="20"/>
        <v>-9.1317977374949511E-3</v>
      </c>
      <c r="K87" s="86">
        <v>60.77</v>
      </c>
      <c r="L87" s="21">
        <f t="shared" si="21"/>
        <v>0.12976389663506227</v>
      </c>
    </row>
    <row r="88" spans="2:14" ht="15" hidden="1" customHeight="1" outlineLevel="1" x14ac:dyDescent="0.25">
      <c r="B88" s="19" t="s">
        <v>43</v>
      </c>
      <c r="C88" s="86">
        <v>68.312600863273801</v>
      </c>
      <c r="D88" s="21">
        <f t="shared" si="15"/>
        <v>-1.1654096319740681E-2</v>
      </c>
      <c r="E88" s="87">
        <v>67.77</v>
      </c>
      <c r="F88" s="23">
        <f t="shared" si="15"/>
        <v>-3.0749427917620253E-2</v>
      </c>
      <c r="G88" s="86">
        <v>71.14</v>
      </c>
      <c r="H88" s="21">
        <f t="shared" si="19"/>
        <v>-1.6839741790626306E-3</v>
      </c>
      <c r="I88" s="87">
        <v>73.89</v>
      </c>
      <c r="J88" s="23">
        <f t="shared" si="20"/>
        <v>-9.7829000268024879E-3</v>
      </c>
      <c r="K88" s="86">
        <v>54.65</v>
      </c>
      <c r="L88" s="21">
        <f t="shared" si="21"/>
        <v>-6.8677573278800308E-2</v>
      </c>
    </row>
    <row r="89" spans="2:14" ht="15" hidden="1" customHeight="1" outlineLevel="1" x14ac:dyDescent="0.25">
      <c r="B89" s="19" t="s">
        <v>44</v>
      </c>
      <c r="C89" s="86">
        <v>65.27324590998569</v>
      </c>
      <c r="D89" s="21">
        <f t="shared" si="15"/>
        <v>-6.6156871770760572E-3</v>
      </c>
      <c r="E89" s="87">
        <v>66.69</v>
      </c>
      <c r="F89" s="23">
        <f t="shared" si="15"/>
        <v>-4.5239799570508166E-2</v>
      </c>
      <c r="G89" s="86">
        <v>67.13</v>
      </c>
      <c r="H89" s="21">
        <f t="shared" si="19"/>
        <v>-1.7849305047549335E-2</v>
      </c>
      <c r="I89" s="87">
        <v>68.959999999999994</v>
      </c>
      <c r="J89" s="23">
        <f t="shared" si="20"/>
        <v>3.0638170677028898E-2</v>
      </c>
      <c r="K89" s="86">
        <v>47.67</v>
      </c>
      <c r="L89" s="21">
        <f t="shared" si="21"/>
        <v>0.14895155459146792</v>
      </c>
    </row>
    <row r="90" spans="2:14" collapsed="1" x14ac:dyDescent="0.25">
      <c r="B90" s="33">
        <v>2007</v>
      </c>
      <c r="C90" s="91">
        <v>61.934017800105615</v>
      </c>
      <c r="D90" s="35">
        <f t="shared" si="15"/>
        <v>-4.782533547071699E-2</v>
      </c>
      <c r="E90" s="91">
        <v>64.189503599483345</v>
      </c>
      <c r="F90" s="35">
        <f>E90/E103-1</f>
        <v>-4.2822574517340728E-2</v>
      </c>
      <c r="G90" s="91">
        <v>63.166478987473681</v>
      </c>
      <c r="H90" s="35">
        <f>G90/G103-1</f>
        <v>-5.3994960589662244E-2</v>
      </c>
      <c r="I90" s="91">
        <v>64.619079632949976</v>
      </c>
      <c r="J90" s="35">
        <f>I90/I103-1</f>
        <v>-4.7618018101246662E-2</v>
      </c>
      <c r="K90" s="91">
        <v>51.168644894245226</v>
      </c>
      <c r="L90" s="35">
        <f>K90/K103-1</f>
        <v>5.062093020086289E-2</v>
      </c>
    </row>
    <row r="91" spans="2:14" ht="15" hidden="1" customHeight="1" outlineLevel="1" x14ac:dyDescent="0.25">
      <c r="B91" s="19" t="s">
        <v>33</v>
      </c>
      <c r="C91" s="86">
        <v>62.500496916329055</v>
      </c>
      <c r="D91" s="20"/>
      <c r="E91" s="87">
        <v>62.31</v>
      </c>
      <c r="F91" s="23"/>
      <c r="G91" s="86">
        <v>66.11</v>
      </c>
      <c r="H91" s="20"/>
      <c r="I91" s="87">
        <v>65.08</v>
      </c>
      <c r="J91" s="23"/>
      <c r="K91" s="86">
        <v>56.16</v>
      </c>
      <c r="L91" s="20"/>
    </row>
    <row r="92" spans="2:14" ht="15" hidden="1" customHeight="1" outlineLevel="1" x14ac:dyDescent="0.25">
      <c r="B92" s="19" t="s">
        <v>34</v>
      </c>
      <c r="C92" s="86">
        <v>64.607358801951591</v>
      </c>
      <c r="D92" s="20"/>
      <c r="E92" s="87">
        <v>65.040000000000006</v>
      </c>
      <c r="F92" s="23"/>
      <c r="G92" s="86">
        <v>66.84</v>
      </c>
      <c r="H92" s="20"/>
      <c r="I92" s="87">
        <v>66.430000000000007</v>
      </c>
      <c r="J92" s="23"/>
      <c r="K92" s="86">
        <v>58.06</v>
      </c>
      <c r="L92" s="20"/>
    </row>
    <row r="93" spans="2:14" ht="15" hidden="1" customHeight="1" outlineLevel="1" x14ac:dyDescent="0.25">
      <c r="B93" s="19" t="s">
        <v>35</v>
      </c>
      <c r="C93" s="86">
        <v>64.313578962271322</v>
      </c>
      <c r="D93" s="20"/>
      <c r="E93" s="87">
        <v>66.849999999999994</v>
      </c>
      <c r="F93" s="23"/>
      <c r="G93" s="86">
        <v>68.67</v>
      </c>
      <c r="H93" s="20"/>
      <c r="I93" s="87">
        <v>60.05</v>
      </c>
      <c r="J93" s="23"/>
      <c r="K93" s="86">
        <v>49.77</v>
      </c>
      <c r="L93" s="20"/>
    </row>
    <row r="94" spans="2:14" ht="15" hidden="1" customHeight="1" outlineLevel="1" x14ac:dyDescent="0.25">
      <c r="B94" s="19" t="s">
        <v>36</v>
      </c>
      <c r="C94" s="86">
        <v>62.828699399678577</v>
      </c>
      <c r="D94" s="20"/>
      <c r="E94" s="87">
        <v>64.66</v>
      </c>
      <c r="F94" s="23"/>
      <c r="G94" s="86">
        <v>63.63</v>
      </c>
      <c r="H94" s="20"/>
      <c r="I94" s="87">
        <v>68.17</v>
      </c>
      <c r="J94" s="23"/>
      <c r="K94" s="86">
        <v>48.3</v>
      </c>
      <c r="L94" s="20"/>
    </row>
    <row r="95" spans="2:14" ht="15" hidden="1" customHeight="1" outlineLevel="1" x14ac:dyDescent="0.25">
      <c r="B95" s="19" t="s">
        <v>37</v>
      </c>
      <c r="C95" s="86">
        <v>79.292589913958508</v>
      </c>
      <c r="D95" s="20"/>
      <c r="E95" s="87">
        <v>82.44</v>
      </c>
      <c r="F95" s="23"/>
      <c r="G95" s="86">
        <v>79.92</v>
      </c>
      <c r="H95" s="20"/>
      <c r="I95" s="87">
        <v>83.64</v>
      </c>
      <c r="J95" s="23"/>
      <c r="K95" s="86">
        <v>40.409999999999997</v>
      </c>
      <c r="L95" s="20"/>
    </row>
    <row r="96" spans="2:14" ht="15" hidden="1" customHeight="1" outlineLevel="1" x14ac:dyDescent="0.25">
      <c r="B96" s="19" t="s">
        <v>38</v>
      </c>
      <c r="C96" s="86">
        <v>70.232044233573689</v>
      </c>
      <c r="D96" s="20"/>
      <c r="E96" s="87">
        <v>72.569999999999993</v>
      </c>
      <c r="F96" s="23"/>
      <c r="G96" s="86">
        <v>71.22</v>
      </c>
      <c r="H96" s="20"/>
      <c r="I96" s="87">
        <v>75.81</v>
      </c>
      <c r="J96" s="23"/>
      <c r="K96" s="86">
        <v>44.65</v>
      </c>
      <c r="L96" s="20"/>
    </row>
    <row r="97" spans="2:12" ht="15" hidden="1" customHeight="1" outlineLevel="1" x14ac:dyDescent="0.25">
      <c r="B97" s="19" t="s">
        <v>39</v>
      </c>
      <c r="C97" s="86">
        <v>57.496661397088019</v>
      </c>
      <c r="D97" s="20"/>
      <c r="E97" s="87">
        <v>59.2</v>
      </c>
      <c r="F97" s="23"/>
      <c r="G97" s="86">
        <v>58.81</v>
      </c>
      <c r="H97" s="20"/>
      <c r="I97" s="87">
        <v>60.75</v>
      </c>
      <c r="J97" s="23"/>
      <c r="K97" s="86">
        <v>44.6</v>
      </c>
      <c r="L97" s="20"/>
    </row>
    <row r="98" spans="2:12" ht="15" hidden="1" customHeight="1" outlineLevel="1" x14ac:dyDescent="0.25">
      <c r="B98" s="19" t="s">
        <v>40</v>
      </c>
      <c r="C98" s="86">
        <v>52.210201699351792</v>
      </c>
      <c r="D98" s="20"/>
      <c r="E98" s="87">
        <v>53.9</v>
      </c>
      <c r="F98" s="23"/>
      <c r="G98" s="86">
        <v>52.8</v>
      </c>
      <c r="H98" s="20"/>
      <c r="I98" s="87">
        <v>54.45</v>
      </c>
      <c r="J98" s="23"/>
      <c r="K98" s="86">
        <v>42.41</v>
      </c>
      <c r="L98" s="20"/>
    </row>
    <row r="99" spans="2:12" ht="15" hidden="1" customHeight="1" outlineLevel="1" x14ac:dyDescent="0.25">
      <c r="B99" s="19" t="s">
        <v>41</v>
      </c>
      <c r="C99" s="86">
        <v>64.675072727403972</v>
      </c>
      <c r="D99" s="20"/>
      <c r="E99" s="87">
        <v>69.28</v>
      </c>
      <c r="F99" s="23"/>
      <c r="G99" s="86">
        <v>64.290000000000006</v>
      </c>
      <c r="H99" s="20"/>
      <c r="I99" s="87">
        <v>65.22</v>
      </c>
      <c r="J99" s="23"/>
      <c r="K99" s="86">
        <v>47.18</v>
      </c>
      <c r="L99" s="20"/>
    </row>
    <row r="100" spans="2:12" ht="15" hidden="1" customHeight="1" outlineLevel="1" x14ac:dyDescent="0.25">
      <c r="B100" s="19" t="s">
        <v>42</v>
      </c>
      <c r="C100" s="86">
        <v>67.585734274918323</v>
      </c>
      <c r="D100" s="20"/>
      <c r="E100" s="87">
        <v>68.63</v>
      </c>
      <c r="F100" s="23"/>
      <c r="G100" s="86">
        <v>69.349999999999994</v>
      </c>
      <c r="H100" s="20"/>
      <c r="I100" s="87">
        <v>73.37</v>
      </c>
      <c r="J100" s="23"/>
      <c r="K100" s="86">
        <v>53.79</v>
      </c>
      <c r="L100" s="20"/>
    </row>
    <row r="101" spans="2:12" ht="15" hidden="1" customHeight="1" outlineLevel="1" x14ac:dyDescent="0.25">
      <c r="B101" s="19" t="s">
        <v>43</v>
      </c>
      <c r="C101" s="86">
        <v>69.118109974353345</v>
      </c>
      <c r="D101" s="20"/>
      <c r="E101" s="87">
        <v>69.92</v>
      </c>
      <c r="F101" s="23"/>
      <c r="G101" s="86">
        <v>71.260000000000005</v>
      </c>
      <c r="H101" s="20"/>
      <c r="I101" s="87">
        <v>74.62</v>
      </c>
      <c r="J101" s="23"/>
      <c r="K101" s="86">
        <v>58.68</v>
      </c>
      <c r="L101" s="20"/>
    </row>
    <row r="102" spans="2:12" ht="15" hidden="1" customHeight="1" outlineLevel="1" x14ac:dyDescent="0.25">
      <c r="B102" s="19" t="s">
        <v>44</v>
      </c>
      <c r="C102" s="86">
        <v>65.707949146586728</v>
      </c>
      <c r="D102" s="20"/>
      <c r="E102" s="87">
        <v>69.849999999999994</v>
      </c>
      <c r="F102" s="23"/>
      <c r="G102" s="86">
        <v>68.349999999999994</v>
      </c>
      <c r="H102" s="20"/>
      <c r="I102" s="87">
        <v>66.91</v>
      </c>
      <c r="J102" s="23"/>
      <c r="K102" s="86">
        <v>41.49</v>
      </c>
      <c r="L102" s="20"/>
    </row>
    <row r="103" spans="2:12" collapsed="1" x14ac:dyDescent="0.25">
      <c r="B103" s="33">
        <v>2006</v>
      </c>
      <c r="C103" s="91">
        <v>65.044807541401354</v>
      </c>
      <c r="D103" s="34"/>
      <c r="E103" s="91">
        <v>67.06123848158623</v>
      </c>
      <c r="F103" s="35"/>
      <c r="G103" s="91">
        <v>66.771820821215186</v>
      </c>
      <c r="H103" s="35"/>
      <c r="I103" s="91">
        <v>67.849960269218485</v>
      </c>
      <c r="J103" s="35"/>
      <c r="K103" s="91">
        <v>48.703241505442456</v>
      </c>
      <c r="L103" s="35"/>
    </row>
    <row r="104" spans="2:12" ht="15" customHeight="1" x14ac:dyDescent="0.25">
      <c r="B104" s="218" t="s">
        <v>46</v>
      </c>
      <c r="C104" s="218"/>
      <c r="D104" s="218"/>
      <c r="E104" s="218"/>
      <c r="F104" s="218"/>
      <c r="G104" s="218"/>
      <c r="H104" s="218"/>
      <c r="I104" s="37"/>
      <c r="J104" s="37"/>
      <c r="K104" s="37"/>
      <c r="L104" s="37"/>
    </row>
  </sheetData>
  <mergeCells count="7">
    <mergeCell ref="B104:H104"/>
    <mergeCell ref="B5:L5"/>
    <mergeCell ref="C6:D6"/>
    <mergeCell ref="E6:F6"/>
    <mergeCell ref="G6:H6"/>
    <mergeCell ref="I6:J6"/>
    <mergeCell ref="K6:L6"/>
  </mergeCells>
  <hyperlinks>
    <hyperlink ref="N8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acum. abril 2012</v>
      </c>
      <c r="D6" s="40" t="str">
        <f>actualizaciones!A2</f>
        <v xml:space="preserve">acum. abril 2013 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66.776244676689416</v>
      </c>
      <c r="D8" s="98">
        <v>65.65729793244526</v>
      </c>
      <c r="E8" s="99">
        <f>D8/C8-1</f>
        <v>-1.675665874386556E-2</v>
      </c>
    </row>
    <row r="9" spans="2:6" ht="15" customHeight="1" x14ac:dyDescent="0.2">
      <c r="B9" s="100" t="s">
        <v>67</v>
      </c>
      <c r="C9" s="101">
        <v>75.248666547792752</v>
      </c>
      <c r="D9" s="101">
        <v>74.369330212227609</v>
      </c>
      <c r="E9" s="102">
        <f t="shared" ref="E9:E25" si="0">D9/C9-1</f>
        <v>-1.1685739773297454E-2</v>
      </c>
      <c r="F9" s="103"/>
    </row>
    <row r="10" spans="2:6" ht="15" customHeight="1" x14ac:dyDescent="0.2">
      <c r="B10" s="100" t="s">
        <v>73</v>
      </c>
      <c r="C10" s="101">
        <v>57.048839574175545</v>
      </c>
      <c r="D10" s="101">
        <v>55.602281122812542</v>
      </c>
      <c r="E10" s="102">
        <f t="shared" si="0"/>
        <v>-2.5356492124299468E-2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69.326188996667838</v>
      </c>
      <c r="D12" s="98">
        <v>66.549655768319539</v>
      </c>
      <c r="E12" s="99">
        <f t="shared" si="0"/>
        <v>-4.0050279245578468E-2</v>
      </c>
    </row>
    <row r="13" spans="2:6" ht="15" customHeight="1" x14ac:dyDescent="0.2">
      <c r="B13" s="100" t="s">
        <v>67</v>
      </c>
      <c r="C13" s="101">
        <v>82.039775712104273</v>
      </c>
      <c r="D13" s="101">
        <v>78.302439144091082</v>
      </c>
      <c r="E13" s="102">
        <f t="shared" si="0"/>
        <v>-4.5555177785082335E-2</v>
      </c>
      <c r="F13" s="103"/>
    </row>
    <row r="14" spans="2:6" ht="15" customHeight="1" x14ac:dyDescent="0.2">
      <c r="B14" s="100" t="s">
        <v>73</v>
      </c>
      <c r="C14" s="101">
        <v>53.195192466648187</v>
      </c>
      <c r="D14" s="101">
        <v>51.100670924456487</v>
      </c>
      <c r="E14" s="102">
        <f t="shared" si="0"/>
        <v>-3.9374263821019273E-2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69.612913573185764</v>
      </c>
      <c r="D16" s="98">
        <v>69.742690244696362</v>
      </c>
      <c r="E16" s="99">
        <f t="shared" si="0"/>
        <v>1.8642614545096858E-3</v>
      </c>
    </row>
    <row r="17" spans="2:12" ht="15" customHeight="1" x14ac:dyDescent="0.2">
      <c r="B17" s="100" t="s">
        <v>67</v>
      </c>
      <c r="C17" s="101">
        <v>77.901723907654315</v>
      </c>
      <c r="D17" s="101">
        <v>81.176385039181469</v>
      </c>
      <c r="E17" s="102">
        <f t="shared" si="0"/>
        <v>4.2035798019168125E-2</v>
      </c>
      <c r="F17" s="103"/>
    </row>
    <row r="18" spans="2:12" ht="15" customHeight="1" x14ac:dyDescent="0.2">
      <c r="B18" s="100" t="s">
        <v>73</v>
      </c>
      <c r="C18" s="101">
        <v>63.689124195095914</v>
      </c>
      <c r="D18" s="101">
        <v>61.679004971522346</v>
      </c>
      <c r="E18" s="102">
        <f t="shared" si="0"/>
        <v>-3.1561420399126017E-2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68.918846242869009</v>
      </c>
      <c r="D20" s="98">
        <v>65.537098782790338</v>
      </c>
      <c r="E20" s="99">
        <f t="shared" si="0"/>
        <v>-4.9068544301531736E-2</v>
      </c>
    </row>
    <row r="21" spans="2:12" ht="15" customHeight="1" x14ac:dyDescent="0.2">
      <c r="B21" s="100" t="s">
        <v>67</v>
      </c>
      <c r="C21" s="101">
        <v>74.360868071692693</v>
      </c>
      <c r="D21" s="101">
        <v>70.991349029525708</v>
      </c>
      <c r="E21" s="102">
        <f t="shared" si="0"/>
        <v>-4.5313067605912916E-2</v>
      </c>
      <c r="F21" s="103"/>
    </row>
    <row r="22" spans="2:12" ht="15" customHeight="1" x14ac:dyDescent="0.2">
      <c r="B22" s="100" t="s">
        <v>73</v>
      </c>
      <c r="C22" s="101">
        <v>57.677498121713001</v>
      </c>
      <c r="D22" s="101">
        <v>54.605559578405341</v>
      </c>
      <c r="E22" s="102">
        <f t="shared" si="0"/>
        <v>-5.3260606707058455E-2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44.204136527207297</v>
      </c>
      <c r="D24" s="98">
        <v>45.137254901960787</v>
      </c>
      <c r="E24" s="99">
        <f t="shared" si="0"/>
        <v>2.1109299899550349E-2</v>
      </c>
    </row>
    <row r="25" spans="2:12" ht="15" customHeight="1" x14ac:dyDescent="0.2">
      <c r="B25" s="100" t="s">
        <v>67</v>
      </c>
      <c r="C25" s="101">
        <v>44.204136527207297</v>
      </c>
      <c r="D25" s="101">
        <v>45.137254901960787</v>
      </c>
      <c r="E25" s="102">
        <f t="shared" si="0"/>
        <v>2.1109299899550349E-2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L26" sqref="L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acum. abril 2012</v>
      </c>
      <c r="D6" s="40" t="str">
        <f>actualizaciones!$A$2</f>
        <v xml:space="preserve">acum. abril 2013 </v>
      </c>
      <c r="E6" s="61" t="s">
        <v>50</v>
      </c>
      <c r="G6" s="59" t="s">
        <v>63</v>
      </c>
      <c r="H6" s="40" t="str">
        <f>actualizaciones!$A$3</f>
        <v>acum. abril 2012</v>
      </c>
      <c r="I6" s="40" t="str">
        <f>actualizaciones!$A$2</f>
        <v xml:space="preserve">acum. abril 2013 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69.326188996667838</v>
      </c>
      <c r="D8" s="110">
        <v>66.549655768319539</v>
      </c>
      <c r="E8" s="47">
        <f>D8/C8-1</f>
        <v>-4.0050279245578468E-2</v>
      </c>
      <c r="G8" s="62" t="s">
        <v>99</v>
      </c>
      <c r="H8" s="110">
        <v>69.612913573185764</v>
      </c>
      <c r="I8" s="110">
        <v>69.742690244696362</v>
      </c>
      <c r="J8" s="47">
        <f>I8/H8-1</f>
        <v>1.8642614545096858E-3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82.039775712104273</v>
      </c>
      <c r="D10" s="112">
        <v>78.302439144091082</v>
      </c>
      <c r="E10" s="66">
        <f>D10/C10-1</f>
        <v>-4.5555177785082335E-2</v>
      </c>
      <c r="G10" s="64" t="s">
        <v>67</v>
      </c>
      <c r="H10" s="112">
        <v>77.901723907654315</v>
      </c>
      <c r="I10" s="112">
        <v>81.176385039181469</v>
      </c>
      <c r="J10" s="66">
        <f>I10/H10-1</f>
        <v>4.2035798019168125E-2</v>
      </c>
    </row>
    <row r="11" spans="2:10" ht="15" customHeight="1" x14ac:dyDescent="0.2">
      <c r="B11" s="67" t="s">
        <v>68</v>
      </c>
      <c r="C11" s="113">
        <v>83.323436218677116</v>
      </c>
      <c r="D11" s="113">
        <v>78.306004435994936</v>
      </c>
      <c r="E11" s="54">
        <f>D11/C11-1</f>
        <v>-6.0216333007609646E-2</v>
      </c>
      <c r="G11" s="67" t="s">
        <v>68</v>
      </c>
      <c r="H11" s="113">
        <v>71.661986469065724</v>
      </c>
      <c r="I11" s="113">
        <v>82.428120381566572</v>
      </c>
      <c r="J11" s="54">
        <f>I11/H11-1</f>
        <v>0.15023493546537758</v>
      </c>
    </row>
    <row r="12" spans="2:10" ht="15" customHeight="1" x14ac:dyDescent="0.2">
      <c r="B12" s="67" t="s">
        <v>69</v>
      </c>
      <c r="C12" s="113">
        <v>84.523070091587556</v>
      </c>
      <c r="D12" s="113">
        <v>81.726712106458947</v>
      </c>
      <c r="E12" s="54">
        <f>D12/C12-1</f>
        <v>-3.3083961362247338E-2</v>
      </c>
      <c r="G12" s="67" t="s">
        <v>69</v>
      </c>
      <c r="H12" s="113">
        <v>84.035285766692212</v>
      </c>
      <c r="I12" s="113">
        <v>86.343681176318171</v>
      </c>
      <c r="J12" s="54">
        <f>I12/H12-1</f>
        <v>2.7469358717179482E-2</v>
      </c>
    </row>
    <row r="13" spans="2:10" ht="15" customHeight="1" x14ac:dyDescent="0.2">
      <c r="B13" s="67" t="s">
        <v>70</v>
      </c>
      <c r="C13" s="113">
        <v>71.560082670559893</v>
      </c>
      <c r="D13" s="113">
        <v>68.089340490797539</v>
      </c>
      <c r="E13" s="54">
        <f>D13/C13-1</f>
        <v>-4.8501092372133736E-2</v>
      </c>
      <c r="G13" s="67" t="s">
        <v>70</v>
      </c>
      <c r="H13" s="113">
        <v>69.905978973551868</v>
      </c>
      <c r="I13" s="113">
        <v>74.539530960931543</v>
      </c>
      <c r="J13" s="54">
        <f>I13/H13-1</f>
        <v>6.6282627829770124E-2</v>
      </c>
    </row>
    <row r="14" spans="2:10" ht="15" customHeight="1" x14ac:dyDescent="0.2">
      <c r="B14" s="67" t="s">
        <v>71</v>
      </c>
      <c r="C14" s="113">
        <v>95.747773327249064</v>
      </c>
      <c r="D14" s="113">
        <v>71.894841269841265</v>
      </c>
      <c r="E14" s="54">
        <f>D14/C14-1</f>
        <v>-0.24912257725182463</v>
      </c>
      <c r="G14" s="67" t="s">
        <v>71</v>
      </c>
      <c r="H14" s="113">
        <v>72.548043413322716</v>
      </c>
      <c r="I14" s="113">
        <v>54.366781017724414</v>
      </c>
      <c r="J14" s="54">
        <f>I14/H14-1</f>
        <v>-0.25060996189815232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53.195192466648187</v>
      </c>
      <c r="D16" s="112">
        <v>51.100670924456487</v>
      </c>
      <c r="E16" s="66">
        <f>D16/C16-1</f>
        <v>-3.9374263821019273E-2</v>
      </c>
      <c r="G16" s="64" t="s">
        <v>73</v>
      </c>
      <c r="H16" s="112">
        <v>63.689124195095914</v>
      </c>
      <c r="I16" s="112">
        <v>61.679004971522346</v>
      </c>
      <c r="J16" s="66">
        <f>I16/H16-1</f>
        <v>-3.1561420399126017E-2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acum. abril 2012</v>
      </c>
      <c r="D20" s="40" t="str">
        <f>actualizaciones!$A$2</f>
        <v xml:space="preserve">acum. abril 2013 </v>
      </c>
      <c r="E20" s="61" t="s">
        <v>50</v>
      </c>
      <c r="G20" s="59" t="s">
        <v>63</v>
      </c>
      <c r="H20" s="40" t="str">
        <f>actualizaciones!$A$3</f>
        <v>acum. abril 2012</v>
      </c>
      <c r="I20" s="40" t="str">
        <f>actualizaciones!$A$2</f>
        <v xml:space="preserve">acum. abril 2013 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68.918846242869009</v>
      </c>
      <c r="D22" s="110">
        <v>65.537098782790338</v>
      </c>
      <c r="E22" s="47">
        <f>D22/C22-1</f>
        <v>-4.9068544301531736E-2</v>
      </c>
      <c r="G22" s="62" t="s">
        <v>99</v>
      </c>
      <c r="H22" s="110">
        <v>44.204136527207297</v>
      </c>
      <c r="I22" s="110">
        <v>45.137254901960787</v>
      </c>
      <c r="J22" s="47">
        <f>I22/H22-1</f>
        <v>2.1109299899550349E-2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74.360868071692693</v>
      </c>
      <c r="D24" s="112">
        <v>70.991349029525708</v>
      </c>
      <c r="E24" s="66">
        <f>D24/C24-1</f>
        <v>-4.5313067605912916E-2</v>
      </c>
      <c r="G24" s="64" t="s">
        <v>67</v>
      </c>
      <c r="H24" s="112">
        <v>44.204136527207297</v>
      </c>
      <c r="I24" s="112">
        <v>45.137254901960787</v>
      </c>
      <c r="J24" s="66">
        <f>I24/H24-1</f>
        <v>2.1109299899550349E-2</v>
      </c>
    </row>
    <row r="25" spans="2:12" ht="15" customHeight="1" x14ac:dyDescent="0.2">
      <c r="B25" s="67" t="s">
        <v>77</v>
      </c>
      <c r="C25" s="113">
        <v>75.945298488264385</v>
      </c>
      <c r="D25" s="113">
        <v>73.561082662765173</v>
      </c>
      <c r="E25" s="54">
        <f>D25/C25-1</f>
        <v>-3.1393856801650966E-2</v>
      </c>
      <c r="G25" s="67" t="s">
        <v>77</v>
      </c>
      <c r="H25" s="113">
        <v>30.4</v>
      </c>
      <c r="I25" s="113">
        <v>41.5</v>
      </c>
      <c r="J25" s="54">
        <f>I25/H25-1</f>
        <v>0.36513157894736858</v>
      </c>
    </row>
    <row r="26" spans="2:12" ht="15" customHeight="1" x14ac:dyDescent="0.2">
      <c r="B26" s="67" t="s">
        <v>70</v>
      </c>
      <c r="C26" s="113">
        <v>71.659107218271771</v>
      </c>
      <c r="D26" s="113">
        <v>63.438269205855683</v>
      </c>
      <c r="E26" s="54">
        <f>D26/C26-1</f>
        <v>-0.11472146851307585</v>
      </c>
      <c r="G26" s="67" t="s">
        <v>70</v>
      </c>
      <c r="H26" s="113">
        <v>47.627831248325464</v>
      </c>
      <c r="I26" s="113">
        <v>52.002285951787201</v>
      </c>
      <c r="J26" s="54">
        <f>I26/H26-1</f>
        <v>9.1846607095206201E-2</v>
      </c>
    </row>
    <row r="27" spans="2:12" ht="15" customHeight="1" x14ac:dyDescent="0.2">
      <c r="B27" s="67" t="s">
        <v>71</v>
      </c>
      <c r="C27" s="113">
        <v>33.07601489419671</v>
      </c>
      <c r="D27" s="113">
        <v>27.875457875457876</v>
      </c>
      <c r="E27" s="54">
        <f>D27/C27-1</f>
        <v>-0.15723045945451208</v>
      </c>
      <c r="G27" s="67" t="s">
        <v>78</v>
      </c>
      <c r="H27" s="113">
        <v>65.878844679219569</v>
      </c>
      <c r="I27" s="113">
        <v>40.013745704467354</v>
      </c>
      <c r="J27" s="54">
        <f>I27/H27-1</f>
        <v>-0.39261615926471993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51.359155630787612</v>
      </c>
      <c r="I28" s="113">
        <v>51.109437751004016</v>
      </c>
      <c r="J28" s="54">
        <f>I28/H28-1</f>
        <v>-4.8621881866356409E-3</v>
      </c>
    </row>
    <row r="29" spans="2:12" ht="15" customHeight="1" x14ac:dyDescent="0.2">
      <c r="B29" s="64" t="s">
        <v>73</v>
      </c>
      <c r="C29" s="112">
        <v>57.677498121713001</v>
      </c>
      <c r="D29" s="112">
        <v>54.605559578405341</v>
      </c>
      <c r="E29" s="66">
        <f>D29/C29-1</f>
        <v>-5.3260606707058455E-2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acum. abril 2012</v>
      </c>
      <c r="D36" s="40" t="str">
        <f>actualizaciones!$A$2</f>
        <v xml:space="preserve">acum. abril 2013 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66.776244676689416</v>
      </c>
      <c r="D38" s="110">
        <v>65.65729793244526</v>
      </c>
      <c r="E38" s="47">
        <f>D38/C38-1</f>
        <v>-1.675665874386556E-2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75.248666547792752</v>
      </c>
      <c r="D40" s="112">
        <v>74.369330212227609</v>
      </c>
      <c r="E40" s="66">
        <f t="shared" ref="E40:E45" si="0">D40/C40-1</f>
        <v>-1.1685739773297454E-2</v>
      </c>
    </row>
    <row r="41" spans="2:5" ht="15" customHeight="1" x14ac:dyDescent="0.2">
      <c r="B41" s="67" t="s">
        <v>68</v>
      </c>
      <c r="C41" s="113">
        <v>70.746529075067627</v>
      </c>
      <c r="D41" s="113">
        <v>72.837229468082583</v>
      </c>
      <c r="E41" s="54">
        <f t="shared" si="0"/>
        <v>2.9551985381453205E-2</v>
      </c>
    </row>
    <row r="42" spans="2:5" ht="15" customHeight="1" x14ac:dyDescent="0.2">
      <c r="B42" s="67" t="s">
        <v>69</v>
      </c>
      <c r="C42" s="113">
        <v>79.370950338055408</v>
      </c>
      <c r="D42" s="113">
        <v>77.34785340380256</v>
      </c>
      <c r="E42" s="54">
        <f t="shared" si="0"/>
        <v>-2.5489135831637477E-2</v>
      </c>
    </row>
    <row r="43" spans="2:5" ht="15" customHeight="1" x14ac:dyDescent="0.2">
      <c r="B43" s="67" t="s">
        <v>70</v>
      </c>
      <c r="C43" s="113">
        <v>68.414230178808467</v>
      </c>
      <c r="D43" s="113">
        <v>71.046483555258419</v>
      </c>
      <c r="E43" s="54">
        <f t="shared" si="0"/>
        <v>3.8475231973965851E-2</v>
      </c>
    </row>
    <row r="44" spans="2:5" ht="15" customHeight="1" x14ac:dyDescent="0.2">
      <c r="B44" s="67" t="s">
        <v>78</v>
      </c>
      <c r="C44" s="113">
        <v>61.701279923763202</v>
      </c>
      <c r="D44" s="113">
        <v>52.275507044434121</v>
      </c>
      <c r="E44" s="54">
        <f t="shared" si="0"/>
        <v>-0.15276462483396402</v>
      </c>
    </row>
    <row r="45" spans="2:5" ht="15" customHeight="1" x14ac:dyDescent="0.2">
      <c r="B45" s="67" t="s">
        <v>79</v>
      </c>
      <c r="C45" s="113">
        <v>68.570944076539988</v>
      </c>
      <c r="D45" s="113">
        <v>47.980265186555656</v>
      </c>
      <c r="E45" s="54">
        <f t="shared" si="0"/>
        <v>-0.30028285547593869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57.048839574175545</v>
      </c>
      <c r="D47" s="112">
        <v>55.602281122812542</v>
      </c>
      <c r="E47" s="66">
        <f>D47/C47-1</f>
        <v>-2.5356492124299468E-2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4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41</v>
      </c>
      <c r="C8" s="114">
        <v>7.42</v>
      </c>
      <c r="D8" s="114">
        <f t="shared" ref="D8:D11" si="0">C8-C21</f>
        <v>0.19302062476916149</v>
      </c>
      <c r="E8" s="115">
        <v>7.7735605473792928</v>
      </c>
      <c r="F8" s="115">
        <f t="shared" ref="F8:F11" si="1">E8-E21</f>
        <v>0.30807086603604805</v>
      </c>
      <c r="G8" s="114">
        <v>8.0104702075004752</v>
      </c>
      <c r="H8" s="114">
        <f t="shared" ref="H8:H11" si="2">G8-G21</f>
        <v>0.1759711542924709</v>
      </c>
      <c r="I8" s="115">
        <v>6.9718155673068001</v>
      </c>
      <c r="J8" s="115">
        <f t="shared" ref="J8:J11" si="3">I8-I21</f>
        <v>-0.15063631390243426</v>
      </c>
      <c r="K8" s="114">
        <v>2.1621460061271764</v>
      </c>
      <c r="L8" s="114">
        <f t="shared" ref="L8:L10" si="4">K8-K21</f>
        <v>2.6179510351308277E-2</v>
      </c>
    </row>
    <row r="9" spans="2:18" x14ac:dyDescent="0.25">
      <c r="B9" s="73" t="s">
        <v>42</v>
      </c>
      <c r="C9" s="114">
        <v>7.3883536376115302</v>
      </c>
      <c r="D9" s="114">
        <f t="shared" si="0"/>
        <v>-0.29240229514258154</v>
      </c>
      <c r="E9" s="115">
        <v>7.4982703684144942</v>
      </c>
      <c r="F9" s="115">
        <f t="shared" si="1"/>
        <v>-0.41192007852146073</v>
      </c>
      <c r="G9" s="114">
        <v>7.8147271229338457</v>
      </c>
      <c r="H9" s="114">
        <f t="shared" si="2"/>
        <v>-0.44748770444272523</v>
      </c>
      <c r="I9" s="115">
        <v>8.17</v>
      </c>
      <c r="J9" s="115">
        <f t="shared" si="3"/>
        <v>-0.28124110621036102</v>
      </c>
      <c r="K9" s="114">
        <v>2.1254557814720969</v>
      </c>
      <c r="L9" s="114">
        <f t="shared" si="4"/>
        <v>7.8209505060597095E-2</v>
      </c>
    </row>
    <row r="10" spans="2:18" x14ac:dyDescent="0.25">
      <c r="B10" s="73" t="s">
        <v>43</v>
      </c>
      <c r="C10" s="114">
        <v>8.2899999999999991</v>
      </c>
      <c r="D10" s="114">
        <f t="shared" si="0"/>
        <v>-0.46365301759086819</v>
      </c>
      <c r="E10" s="115">
        <v>8.5610259967428668</v>
      </c>
      <c r="F10" s="115">
        <f t="shared" si="1"/>
        <v>-0.66053071869593971</v>
      </c>
      <c r="G10" s="114">
        <v>9.0422306188435222</v>
      </c>
      <c r="H10" s="114">
        <f t="shared" si="2"/>
        <v>-0.40085776645072535</v>
      </c>
      <c r="I10" s="115">
        <v>9.6024664899516861</v>
      </c>
      <c r="J10" s="115">
        <f t="shared" si="3"/>
        <v>-0.26523645858845413</v>
      </c>
      <c r="K10" s="114">
        <v>2.2842062049146676</v>
      </c>
      <c r="L10" s="114">
        <f t="shared" si="4"/>
        <v>-2.7903105258480387E-2</v>
      </c>
    </row>
    <row r="11" spans="2:18" x14ac:dyDescent="0.25">
      <c r="B11" s="73" t="s">
        <v>44</v>
      </c>
      <c r="C11" s="114">
        <v>8.9797141421041093</v>
      </c>
      <c r="D11" s="114">
        <f t="shared" si="0"/>
        <v>-1.1958030735705449E-2</v>
      </c>
      <c r="E11" s="115">
        <v>9.5773791876667662</v>
      </c>
      <c r="F11" s="115">
        <f t="shared" si="1"/>
        <v>7.8402258251770718E-2</v>
      </c>
      <c r="G11" s="114">
        <v>9.5957141675170305</v>
      </c>
      <c r="H11" s="114">
        <f t="shared" si="2"/>
        <v>-5.5880323997092418E-2</v>
      </c>
      <c r="I11" s="115">
        <v>9.7440203380120316</v>
      </c>
      <c r="J11" s="115">
        <f t="shared" si="3"/>
        <v>6.0779829903733429E-2</v>
      </c>
      <c r="K11" s="114">
        <v>2.1538276649441173</v>
      </c>
      <c r="L11" s="114">
        <f>K11-K24</f>
        <v>-4.2961632714745512E-2</v>
      </c>
    </row>
    <row r="12" spans="2:18" ht="25.5" x14ac:dyDescent="0.25">
      <c r="B12" s="25" t="str">
        <f>actualizaciones!$A$2</f>
        <v xml:space="preserve">acum. abril 2013 </v>
      </c>
      <c r="C12" s="116">
        <v>7.9900639824457311</v>
      </c>
      <c r="D12" s="116">
        <v>-0.15666133435892782</v>
      </c>
      <c r="E12" s="116">
        <v>8.2972999741100555</v>
      </c>
      <c r="F12" s="116">
        <v>-0.19483483472956031</v>
      </c>
      <c r="G12" s="116">
        <v>8.5663790462242488</v>
      </c>
      <c r="H12" s="116">
        <v>-0.20767352545857598</v>
      </c>
      <c r="I12" s="116">
        <v>8.6068548918921302</v>
      </c>
      <c r="J12" s="116">
        <v>-0.16495492073648421</v>
      </c>
      <c r="K12" s="116">
        <v>2.1834737657492451</v>
      </c>
      <c r="L12" s="116">
        <v>1.6303771240391285E-3</v>
      </c>
      <c r="O12" s="72"/>
      <c r="P12" s="72"/>
      <c r="Q12" s="72"/>
      <c r="R12" s="72"/>
    </row>
    <row r="13" spans="2:18" outlineLevel="1" x14ac:dyDescent="0.25">
      <c r="B13" s="73" t="s">
        <v>33</v>
      </c>
      <c r="C13" s="114">
        <v>8.0706126104518088</v>
      </c>
      <c r="D13" s="114">
        <f>C13-C26</f>
        <v>0.19986971954477006</v>
      </c>
      <c r="E13" s="115">
        <v>8.5606227531021695</v>
      </c>
      <c r="F13" s="115">
        <f>E13-E26</f>
        <v>0.47305159248484152</v>
      </c>
      <c r="G13" s="114">
        <v>8.6929475389134439</v>
      </c>
      <c r="H13" s="114">
        <f>G13-G26</f>
        <v>-0.10485029287622183</v>
      </c>
      <c r="I13" s="115">
        <v>8.3763541740423424</v>
      </c>
      <c r="J13" s="115">
        <f>I13-I26</f>
        <v>5.7369402468738784E-2</v>
      </c>
      <c r="K13" s="114">
        <v>2.3650490730643403</v>
      </c>
      <c r="L13" s="114">
        <f>K13-K26</f>
        <v>5.3212469654883687E-2</v>
      </c>
    </row>
    <row r="14" spans="2:18" outlineLevel="1" x14ac:dyDescent="0.25">
      <c r="B14" s="73" t="s">
        <v>34</v>
      </c>
      <c r="C14" s="114">
        <v>7.9861254203559326</v>
      </c>
      <c r="D14" s="114">
        <f t="shared" ref="D14:D77" si="5">C14-C27</f>
        <v>-0.40183810400562159</v>
      </c>
      <c r="E14" s="115">
        <v>8.4984289026059265</v>
      </c>
      <c r="F14" s="115">
        <f t="shared" ref="F14:F77" si="6">E14-E27</f>
        <v>-0.4715710973940741</v>
      </c>
      <c r="G14" s="114">
        <v>8.5984476587999552</v>
      </c>
      <c r="H14" s="114">
        <f t="shared" ref="H14:H77" si="7">G14-G27</f>
        <v>-0.30155234120004515</v>
      </c>
      <c r="I14" s="115">
        <v>7.9433235136086564</v>
      </c>
      <c r="J14" s="115">
        <f t="shared" ref="J14:J77" si="8">I14-I27</f>
        <v>-0.40667648639134324</v>
      </c>
      <c r="K14" s="114">
        <v>2.0786741941358589</v>
      </c>
      <c r="L14" s="114">
        <f t="shared" ref="L14:L77" si="9">K14-K27</f>
        <v>9.8674194135858873E-2</v>
      </c>
    </row>
    <row r="15" spans="2:18" outlineLevel="1" x14ac:dyDescent="0.25">
      <c r="B15" s="73" t="s">
        <v>35</v>
      </c>
      <c r="C15" s="114">
        <v>7.5192006831928442</v>
      </c>
      <c r="D15" s="114">
        <f t="shared" si="5"/>
        <v>0.22920068319284415</v>
      </c>
      <c r="E15" s="115">
        <v>8.1286316156213498</v>
      </c>
      <c r="F15" s="115">
        <f t="shared" si="6"/>
        <v>0.23863161562135016</v>
      </c>
      <c r="G15" s="114">
        <v>7.9554662328133476</v>
      </c>
      <c r="H15" s="114">
        <f t="shared" si="7"/>
        <v>0.11546623281334778</v>
      </c>
      <c r="I15" s="115">
        <v>6.8687967852634202</v>
      </c>
      <c r="J15" s="115">
        <f t="shared" si="8"/>
        <v>0.78879678526342012</v>
      </c>
      <c r="K15" s="114">
        <v>2.2410898582633823</v>
      </c>
      <c r="L15" s="114">
        <f t="shared" si="9"/>
        <v>0.19108985826338243</v>
      </c>
    </row>
    <row r="16" spans="2:18" outlineLevel="1" x14ac:dyDescent="0.25">
      <c r="B16" s="73" t="s">
        <v>36</v>
      </c>
      <c r="C16" s="114">
        <v>7.6010835214446955</v>
      </c>
      <c r="D16" s="114">
        <f t="shared" si="5"/>
        <v>2.8103375159165722E-2</v>
      </c>
      <c r="E16" s="115">
        <v>8.2983923536089641</v>
      </c>
      <c r="F16" s="115">
        <f t="shared" si="6"/>
        <v>-1.1719723122528336E-2</v>
      </c>
      <c r="G16" s="114">
        <v>8.3506962861740668</v>
      </c>
      <c r="H16" s="114">
        <f t="shared" si="7"/>
        <v>-3.5813358629944503E-2</v>
      </c>
      <c r="I16" s="115">
        <v>6.5903434544549526</v>
      </c>
      <c r="J16" s="115">
        <f t="shared" si="8"/>
        <v>-0.33256503769751333</v>
      </c>
      <c r="K16" s="114">
        <v>2.2170127260549228</v>
      </c>
      <c r="L16" s="114">
        <f t="shared" si="9"/>
        <v>0.1915075417667218</v>
      </c>
    </row>
    <row r="17" spans="2:18" outlineLevel="1" x14ac:dyDescent="0.25">
      <c r="B17" s="73" t="s">
        <v>37</v>
      </c>
      <c r="C17" s="114">
        <v>7.78</v>
      </c>
      <c r="D17" s="114">
        <f t="shared" si="5"/>
        <v>-0.14613125192564436</v>
      </c>
      <c r="E17" s="115">
        <v>8.2889323240723325</v>
      </c>
      <c r="F17" s="115">
        <f t="shared" si="6"/>
        <v>-0.36106767592766786</v>
      </c>
      <c r="G17" s="114">
        <v>8.4132145585628351</v>
      </c>
      <c r="H17" s="114">
        <f t="shared" si="7"/>
        <v>-0.11678544143716429</v>
      </c>
      <c r="I17" s="115">
        <v>6.6562037967946068</v>
      </c>
      <c r="J17" s="115">
        <f t="shared" si="8"/>
        <v>5.6203796794607186E-2</v>
      </c>
      <c r="K17" s="114">
        <v>2.6684638860630723</v>
      </c>
      <c r="L17" s="114">
        <f t="shared" si="9"/>
        <v>0.43846388606307229</v>
      </c>
    </row>
    <row r="18" spans="2:18" outlineLevel="1" x14ac:dyDescent="0.25">
      <c r="B18" s="73" t="s">
        <v>38</v>
      </c>
      <c r="C18" s="114">
        <v>7.7829269800138716</v>
      </c>
      <c r="D18" s="114">
        <f t="shared" si="5"/>
        <v>0.53290505488563511</v>
      </c>
      <c r="E18" s="115">
        <v>8.552586089692543</v>
      </c>
      <c r="F18" s="115">
        <f t="shared" si="6"/>
        <v>0.7225860896925429</v>
      </c>
      <c r="G18" s="114">
        <v>8.6527656997329032</v>
      </c>
      <c r="H18" s="114">
        <f t="shared" si="7"/>
        <v>0.59276569973290272</v>
      </c>
      <c r="I18" s="115">
        <v>6.1005733767240047</v>
      </c>
      <c r="J18" s="115">
        <f t="shared" si="8"/>
        <v>0.14057337672400472</v>
      </c>
      <c r="K18" s="114">
        <v>2.3590638297872339</v>
      </c>
      <c r="L18" s="114">
        <f t="shared" si="9"/>
        <v>0.36396579057154765</v>
      </c>
    </row>
    <row r="19" spans="2:18" outlineLevel="1" x14ac:dyDescent="0.25">
      <c r="B19" s="73" t="s">
        <v>39</v>
      </c>
      <c r="C19" s="114">
        <v>7.0620928400448442</v>
      </c>
      <c r="D19" s="114">
        <f t="shared" si="5"/>
        <v>-0.44790715995515562</v>
      </c>
      <c r="E19" s="115">
        <v>7.6825312986252872</v>
      </c>
      <c r="F19" s="115">
        <f t="shared" si="6"/>
        <v>-0.37746870137471333</v>
      </c>
      <c r="G19" s="114">
        <v>7.7002699954416354</v>
      </c>
      <c r="H19" s="114">
        <f t="shared" si="7"/>
        <v>-0.39973000455836427</v>
      </c>
      <c r="I19" s="115">
        <v>6.6908026252941069</v>
      </c>
      <c r="J19" s="115">
        <f t="shared" si="8"/>
        <v>8.0802625294106534E-2</v>
      </c>
      <c r="K19" s="114">
        <v>2.0717531515684549</v>
      </c>
      <c r="L19" s="114">
        <f t="shared" si="9"/>
        <v>-1.8246848431545004E-2</v>
      </c>
      <c r="N19" s="78"/>
      <c r="O19" s="78"/>
      <c r="P19" s="78"/>
    </row>
    <row r="20" spans="2:18" outlineLevel="1" x14ac:dyDescent="0.25">
      <c r="B20" s="73" t="s">
        <v>40</v>
      </c>
      <c r="C20" s="114">
        <v>7.2538165886461794</v>
      </c>
      <c r="D20" s="114">
        <f t="shared" si="5"/>
        <v>-6.4313960239855916E-2</v>
      </c>
      <c r="E20" s="115">
        <v>7.7626774692539779</v>
      </c>
      <c r="F20" s="115">
        <f t="shared" si="6"/>
        <v>-0.19557702002966781</v>
      </c>
      <c r="G20" s="114">
        <v>8.0063133136644034</v>
      </c>
      <c r="H20" s="114">
        <f t="shared" si="7"/>
        <v>-6.251690399880161E-3</v>
      </c>
      <c r="I20" s="115">
        <v>6.9501982209423874</v>
      </c>
      <c r="J20" s="115">
        <f t="shared" si="8"/>
        <v>0.37961456335483845</v>
      </c>
      <c r="K20" s="114">
        <v>2.3275345369490532</v>
      </c>
      <c r="L20" s="114">
        <f t="shared" si="9"/>
        <v>0.30321473150749689</v>
      </c>
    </row>
    <row r="21" spans="2:18" outlineLevel="1" x14ac:dyDescent="0.25">
      <c r="B21" s="73" t="s">
        <v>41</v>
      </c>
      <c r="C21" s="114">
        <v>7.2269793752308384</v>
      </c>
      <c r="D21" s="114">
        <f t="shared" si="5"/>
        <v>8.9254685545441248E-2</v>
      </c>
      <c r="E21" s="115">
        <v>7.4654896813432448</v>
      </c>
      <c r="F21" s="115">
        <f t="shared" si="6"/>
        <v>-1.2325108796662043E-2</v>
      </c>
      <c r="G21" s="114">
        <v>7.8344990532080043</v>
      </c>
      <c r="H21" s="114">
        <f t="shared" si="7"/>
        <v>0.25680142130520345</v>
      </c>
      <c r="I21" s="115">
        <v>7.1224518812092343</v>
      </c>
      <c r="J21" s="115">
        <f t="shared" si="8"/>
        <v>0.12723102675593978</v>
      </c>
      <c r="K21" s="114">
        <v>2.1359664957758682</v>
      </c>
      <c r="L21" s="114">
        <f t="shared" si="9"/>
        <v>1.3498065945036775E-2</v>
      </c>
    </row>
    <row r="22" spans="2:18" outlineLevel="1" x14ac:dyDescent="0.25">
      <c r="B22" s="73" t="s">
        <v>42</v>
      </c>
      <c r="C22" s="114">
        <v>7.6807559327541117</v>
      </c>
      <c r="D22" s="114">
        <f t="shared" si="5"/>
        <v>-0.37005551825943073</v>
      </c>
      <c r="E22" s="115">
        <v>7.910190446935955</v>
      </c>
      <c r="F22" s="115">
        <f t="shared" si="6"/>
        <v>-0.49287221023739036</v>
      </c>
      <c r="G22" s="114">
        <v>8.262214827376571</v>
      </c>
      <c r="H22" s="114">
        <f t="shared" si="7"/>
        <v>-0.5691684754875368</v>
      </c>
      <c r="I22" s="115">
        <v>8.451241106210361</v>
      </c>
      <c r="J22" s="115">
        <f t="shared" si="8"/>
        <v>0.15124110621036024</v>
      </c>
      <c r="K22" s="114">
        <v>2.0472462764114998</v>
      </c>
      <c r="L22" s="114">
        <f t="shared" si="9"/>
        <v>-0.10522487261007551</v>
      </c>
    </row>
    <row r="23" spans="2:18" outlineLevel="1" x14ac:dyDescent="0.25">
      <c r="B23" s="73" t="s">
        <v>43</v>
      </c>
      <c r="C23" s="114">
        <v>8.7536530175908673</v>
      </c>
      <c r="D23" s="114">
        <f t="shared" si="5"/>
        <v>0.18365301759086705</v>
      </c>
      <c r="E23" s="115">
        <v>9.2215567154388065</v>
      </c>
      <c r="F23" s="115">
        <f t="shared" si="6"/>
        <v>0.18155671543880736</v>
      </c>
      <c r="G23" s="114">
        <v>9.4430883852942475</v>
      </c>
      <c r="H23" s="114">
        <f t="shared" si="7"/>
        <v>0.23308838529424669</v>
      </c>
      <c r="I23" s="115">
        <v>9.8677029485401402</v>
      </c>
      <c r="J23" s="115">
        <f t="shared" si="8"/>
        <v>0.44770294854014026</v>
      </c>
      <c r="K23" s="114">
        <v>2.312109310173148</v>
      </c>
      <c r="L23" s="114">
        <f t="shared" si="9"/>
        <v>-7.8906898268518155E-3</v>
      </c>
    </row>
    <row r="24" spans="2:18" outlineLevel="1" x14ac:dyDescent="0.25">
      <c r="B24" s="73" t="s">
        <v>44</v>
      </c>
      <c r="C24" s="114">
        <v>8.9916721728398148</v>
      </c>
      <c r="D24" s="114">
        <f t="shared" si="5"/>
        <v>0.13200830729359581</v>
      </c>
      <c r="E24" s="115">
        <v>9.4989769294149955</v>
      </c>
      <c r="F24" s="115">
        <f t="shared" si="6"/>
        <v>0.10897692941499493</v>
      </c>
      <c r="G24" s="114">
        <v>9.651594491514123</v>
      </c>
      <c r="H24" s="114">
        <f t="shared" si="7"/>
        <v>0.18159449151412232</v>
      </c>
      <c r="I24" s="115">
        <v>9.6832405081082982</v>
      </c>
      <c r="J24" s="115">
        <f t="shared" si="8"/>
        <v>0.3532405081082981</v>
      </c>
      <c r="K24" s="114">
        <v>2.1967892976588628</v>
      </c>
      <c r="L24" s="114">
        <f t="shared" si="9"/>
        <v>-8.3210702341137033E-2</v>
      </c>
    </row>
    <row r="25" spans="2:18" ht="15" customHeight="1" x14ac:dyDescent="0.25">
      <c r="B25" s="30">
        <v>2012</v>
      </c>
      <c r="C25" s="117">
        <v>7.8106950330934621</v>
      </c>
      <c r="D25" s="117">
        <f>C25-C38</f>
        <v>1.4395740216805564E-2</v>
      </c>
      <c r="E25" s="117">
        <v>8.3185548849623743</v>
      </c>
      <c r="F25" s="117">
        <f>E25-E38</f>
        <v>7.1201757054577541E-3</v>
      </c>
      <c r="G25" s="117">
        <v>8.4603867690139793</v>
      </c>
      <c r="H25" s="117">
        <f>G25-G38</f>
        <v>2.2882844291238769E-4</v>
      </c>
      <c r="I25" s="117">
        <v>7.6077666015382386</v>
      </c>
      <c r="J25" s="117">
        <f>I25-I38</f>
        <v>0.19073854802550372</v>
      </c>
      <c r="K25" s="117">
        <v>2.2391994709215379</v>
      </c>
      <c r="L25" s="117">
        <f>K25-K38</f>
        <v>0.1108169460350692</v>
      </c>
      <c r="O25" s="72"/>
      <c r="P25" s="72"/>
      <c r="Q25" s="72"/>
      <c r="R25" s="72"/>
    </row>
    <row r="26" spans="2:18" hidden="1" outlineLevel="1" x14ac:dyDescent="0.25">
      <c r="B26" s="73" t="s">
        <v>33</v>
      </c>
      <c r="C26" s="114">
        <v>7.8707428909070387</v>
      </c>
      <c r="D26" s="114">
        <f t="shared" si="5"/>
        <v>0.38432490142389142</v>
      </c>
      <c r="E26" s="115">
        <v>8.0875711606173279</v>
      </c>
      <c r="F26" s="115">
        <f t="shared" si="6"/>
        <v>7.7571160617328161E-2</v>
      </c>
      <c r="G26" s="114">
        <v>8.7977978317896657</v>
      </c>
      <c r="H26" s="114">
        <f t="shared" si="7"/>
        <v>0.52779783178966611</v>
      </c>
      <c r="I26" s="115">
        <v>8.3189847715736036</v>
      </c>
      <c r="J26" s="115">
        <f t="shared" si="8"/>
        <v>0.57889781053284306</v>
      </c>
      <c r="K26" s="114">
        <v>2.3118366034094566</v>
      </c>
      <c r="L26" s="114">
        <f t="shared" si="9"/>
        <v>0.19183660340945652</v>
      </c>
    </row>
    <row r="27" spans="2:18" hidden="1" outlineLevel="1" x14ac:dyDescent="0.25">
      <c r="B27" s="73" t="s">
        <v>34</v>
      </c>
      <c r="C27" s="114">
        <v>8.3879635243615542</v>
      </c>
      <c r="D27" s="114">
        <f t="shared" si="5"/>
        <v>0.26762487889300424</v>
      </c>
      <c r="E27" s="115">
        <v>8.9700000000000006</v>
      </c>
      <c r="F27" s="115">
        <f t="shared" si="6"/>
        <v>0.14000000000000057</v>
      </c>
      <c r="G27" s="114">
        <v>8.9</v>
      </c>
      <c r="H27" s="114">
        <f t="shared" si="7"/>
        <v>0.32000000000000028</v>
      </c>
      <c r="I27" s="115">
        <v>8.35</v>
      </c>
      <c r="J27" s="115">
        <f t="shared" si="8"/>
        <v>0.40999999999999925</v>
      </c>
      <c r="K27" s="114">
        <v>1.98</v>
      </c>
      <c r="L27" s="114">
        <f t="shared" si="9"/>
        <v>-4.0000000000000036E-2</v>
      </c>
    </row>
    <row r="28" spans="2:18" hidden="1" outlineLevel="1" x14ac:dyDescent="0.25">
      <c r="B28" s="73" t="s">
        <v>35</v>
      </c>
      <c r="C28" s="114">
        <v>7.29</v>
      </c>
      <c r="D28" s="114">
        <f t="shared" si="5"/>
        <v>0.23024542961714189</v>
      </c>
      <c r="E28" s="115">
        <v>7.89</v>
      </c>
      <c r="F28" s="115">
        <f t="shared" si="6"/>
        <v>0.33999999999999986</v>
      </c>
      <c r="G28" s="114">
        <v>7.84</v>
      </c>
      <c r="H28" s="114">
        <f t="shared" si="7"/>
        <v>3.0000000000000249E-2</v>
      </c>
      <c r="I28" s="115">
        <v>6.08</v>
      </c>
      <c r="J28" s="115">
        <f t="shared" si="8"/>
        <v>-0.16999999999999993</v>
      </c>
      <c r="K28" s="114">
        <v>2.0499999999999998</v>
      </c>
      <c r="L28" s="114">
        <f t="shared" si="9"/>
        <v>2.9999999999999805E-2</v>
      </c>
    </row>
    <row r="29" spans="2:18" hidden="1" outlineLevel="1" x14ac:dyDescent="0.25">
      <c r="B29" s="73" t="s">
        <v>36</v>
      </c>
      <c r="C29" s="114">
        <v>7.5729801462855297</v>
      </c>
      <c r="D29" s="114">
        <f t="shared" si="5"/>
        <v>-4.5372054730218103E-2</v>
      </c>
      <c r="E29" s="115">
        <v>8.3101120767314924</v>
      </c>
      <c r="F29" s="115">
        <f t="shared" si="6"/>
        <v>0.15219706256718624</v>
      </c>
      <c r="G29" s="114">
        <v>8.3865096448040113</v>
      </c>
      <c r="H29" s="114">
        <f t="shared" si="7"/>
        <v>-0.2953548656261038</v>
      </c>
      <c r="I29" s="115">
        <v>6.922908492152466</v>
      </c>
      <c r="J29" s="115">
        <f t="shared" si="8"/>
        <v>0.75548775859142214</v>
      </c>
      <c r="K29" s="114">
        <v>2.025505184288201</v>
      </c>
      <c r="L29" s="114">
        <f t="shared" si="9"/>
        <v>-0.13478555786941193</v>
      </c>
    </row>
    <row r="30" spans="2:18" hidden="1" outlineLevel="1" x14ac:dyDescent="0.25">
      <c r="B30" s="73" t="s">
        <v>37</v>
      </c>
      <c r="C30" s="114">
        <v>7.9261312519256446</v>
      </c>
      <c r="D30" s="114">
        <f t="shared" si="5"/>
        <v>0.17945779245247362</v>
      </c>
      <c r="E30" s="115">
        <v>8.65</v>
      </c>
      <c r="F30" s="115">
        <f t="shared" si="6"/>
        <v>0.24432717678100246</v>
      </c>
      <c r="G30" s="114">
        <v>8.5299999999999994</v>
      </c>
      <c r="H30" s="114">
        <f t="shared" si="7"/>
        <v>0.11069807775690066</v>
      </c>
      <c r="I30" s="115">
        <v>6.6</v>
      </c>
      <c r="J30" s="115">
        <f t="shared" si="8"/>
        <v>0.40758243891615997</v>
      </c>
      <c r="K30" s="114">
        <v>2.23</v>
      </c>
      <c r="L30" s="114">
        <f t="shared" si="9"/>
        <v>-8.0000000000000071E-2</v>
      </c>
    </row>
    <row r="31" spans="2:18" hidden="1" outlineLevel="1" x14ac:dyDescent="0.25">
      <c r="B31" s="73" t="s">
        <v>38</v>
      </c>
      <c r="C31" s="114">
        <v>7.2500219251282365</v>
      </c>
      <c r="D31" s="114">
        <f t="shared" si="5"/>
        <v>4.0299792162467263E-2</v>
      </c>
      <c r="E31" s="115">
        <v>7.83</v>
      </c>
      <c r="F31" s="115">
        <f t="shared" si="6"/>
        <v>-0.16619883577868766</v>
      </c>
      <c r="G31" s="114">
        <v>8.06</v>
      </c>
      <c r="H31" s="114">
        <f t="shared" si="7"/>
        <v>0.17030994246226427</v>
      </c>
      <c r="I31" s="115">
        <v>5.96</v>
      </c>
      <c r="J31" s="115">
        <f t="shared" si="8"/>
        <v>-3.1780424516898442E-2</v>
      </c>
      <c r="K31" s="114">
        <v>1.9950980392156863</v>
      </c>
      <c r="L31" s="114">
        <f t="shared" si="9"/>
        <v>-0.16490196078431385</v>
      </c>
    </row>
    <row r="32" spans="2:18" hidden="1" outlineLevel="1" x14ac:dyDescent="0.25">
      <c r="B32" s="73" t="s">
        <v>39</v>
      </c>
      <c r="C32" s="114">
        <v>7.51</v>
      </c>
      <c r="D32" s="114">
        <f t="shared" si="5"/>
        <v>0.41219580042833126</v>
      </c>
      <c r="E32" s="115">
        <v>8.06</v>
      </c>
      <c r="F32" s="115">
        <f t="shared" si="6"/>
        <v>0.32792710458738394</v>
      </c>
      <c r="G32" s="114">
        <v>8.1</v>
      </c>
      <c r="H32" s="114">
        <f t="shared" si="7"/>
        <v>0.26137292696780889</v>
      </c>
      <c r="I32" s="115">
        <v>6.61</v>
      </c>
      <c r="J32" s="115">
        <f t="shared" si="8"/>
        <v>0.2521404165184995</v>
      </c>
      <c r="K32" s="114">
        <v>2.09</v>
      </c>
      <c r="L32" s="114">
        <f t="shared" si="9"/>
        <v>2.9835988014508708E-2</v>
      </c>
      <c r="N32" s="78"/>
      <c r="O32" s="78"/>
      <c r="P32" s="78"/>
    </row>
    <row r="33" spans="2:18" hidden="1" outlineLevel="1" x14ac:dyDescent="0.25">
      <c r="B33" s="73" t="s">
        <v>40</v>
      </c>
      <c r="C33" s="114">
        <v>7.3181305488860353</v>
      </c>
      <c r="D33" s="114">
        <f t="shared" si="5"/>
        <v>0.51319721149325304</v>
      </c>
      <c r="E33" s="115">
        <v>7.9582544892836458</v>
      </c>
      <c r="F33" s="115">
        <f t="shared" si="6"/>
        <v>0.77022862129490477</v>
      </c>
      <c r="G33" s="114">
        <v>8.0125650040642835</v>
      </c>
      <c r="H33" s="114">
        <f t="shared" si="7"/>
        <v>0.55641999442582435</v>
      </c>
      <c r="I33" s="115">
        <v>6.5705836575875489</v>
      </c>
      <c r="J33" s="115">
        <f t="shared" si="8"/>
        <v>-6.7834122074665437E-2</v>
      </c>
      <c r="K33" s="114">
        <v>2.0243198054415563</v>
      </c>
      <c r="L33" s="114">
        <f t="shared" si="9"/>
        <v>-1.6141224622117534E-2</v>
      </c>
    </row>
    <row r="34" spans="2:18" hidden="1" outlineLevel="1" x14ac:dyDescent="0.25">
      <c r="B34" s="73" t="s">
        <v>41</v>
      </c>
      <c r="C34" s="114">
        <v>7.1377246896853972</v>
      </c>
      <c r="D34" s="114">
        <f t="shared" si="5"/>
        <v>0.73693803535655</v>
      </c>
      <c r="E34" s="115">
        <v>7.4778147901399068</v>
      </c>
      <c r="F34" s="115">
        <f t="shared" si="6"/>
        <v>0.70127929774154385</v>
      </c>
      <c r="G34" s="114">
        <v>7.5776976319028009</v>
      </c>
      <c r="H34" s="114">
        <f t="shared" si="7"/>
        <v>1.0519250089142407</v>
      </c>
      <c r="I34" s="115">
        <v>6.9952208544532946</v>
      </c>
      <c r="J34" s="115">
        <f t="shared" si="8"/>
        <v>0.71159209191148864</v>
      </c>
      <c r="K34" s="114">
        <v>2.1224684298308314</v>
      </c>
      <c r="L34" s="114">
        <f t="shared" si="9"/>
        <v>-6.4907513169168762E-2</v>
      </c>
    </row>
    <row r="35" spans="2:18" hidden="1" outlineLevel="1" x14ac:dyDescent="0.25">
      <c r="B35" s="73" t="s">
        <v>42</v>
      </c>
      <c r="C35" s="114">
        <v>8.0508114510135425</v>
      </c>
      <c r="D35" s="114">
        <f t="shared" si="5"/>
        <v>0.19098075517492319</v>
      </c>
      <c r="E35" s="115">
        <v>8.4030626571733453</v>
      </c>
      <c r="F35" s="115">
        <f t="shared" si="6"/>
        <v>0.29188820285527761</v>
      </c>
      <c r="G35" s="114">
        <v>8.8313833028641078</v>
      </c>
      <c r="H35" s="114">
        <f t="shared" si="7"/>
        <v>0.39060775252999136</v>
      </c>
      <c r="I35" s="115">
        <v>8.3000000000000007</v>
      </c>
      <c r="J35" s="115">
        <f t="shared" si="8"/>
        <v>7.1910871033086465E-2</v>
      </c>
      <c r="K35" s="114">
        <v>2.1524711490215753</v>
      </c>
      <c r="L35" s="114">
        <f t="shared" si="9"/>
        <v>0.1993354278743269</v>
      </c>
    </row>
    <row r="36" spans="2:18" hidden="1" outlineLevel="1" x14ac:dyDescent="0.25">
      <c r="B36" s="73" t="s">
        <v>43</v>
      </c>
      <c r="C36" s="114">
        <v>8.57</v>
      </c>
      <c r="D36" s="114">
        <f t="shared" si="5"/>
        <v>0.31760449956297876</v>
      </c>
      <c r="E36" s="115">
        <v>9.0399999999999991</v>
      </c>
      <c r="F36" s="115">
        <f t="shared" si="6"/>
        <v>0.41999999999999993</v>
      </c>
      <c r="G36" s="114">
        <v>9.2100000000000009</v>
      </c>
      <c r="H36" s="114">
        <f t="shared" si="7"/>
        <v>0.61000000000000121</v>
      </c>
      <c r="I36" s="115">
        <v>9.42</v>
      </c>
      <c r="J36" s="115">
        <f t="shared" si="8"/>
        <v>-9.9999999999999645E-2</v>
      </c>
      <c r="K36" s="114">
        <v>2.3199999999999998</v>
      </c>
      <c r="L36" s="114">
        <f t="shared" si="9"/>
        <v>0.25</v>
      </c>
    </row>
    <row r="37" spans="2:18" hidden="1" outlineLevel="1" x14ac:dyDescent="0.25">
      <c r="B37" s="73" t="s">
        <v>44</v>
      </c>
      <c r="C37" s="114">
        <v>8.859663865546219</v>
      </c>
      <c r="D37" s="114">
        <f t="shared" si="5"/>
        <v>0.41559120905299629</v>
      </c>
      <c r="E37" s="115">
        <v>9.39</v>
      </c>
      <c r="F37" s="115">
        <f t="shared" si="6"/>
        <v>0.55000000000000071</v>
      </c>
      <c r="G37" s="114">
        <v>9.4700000000000006</v>
      </c>
      <c r="H37" s="114">
        <f t="shared" si="7"/>
        <v>0.75999999999999979</v>
      </c>
      <c r="I37" s="115">
        <v>9.33</v>
      </c>
      <c r="J37" s="115">
        <f t="shared" si="8"/>
        <v>-0.11999999999999922</v>
      </c>
      <c r="K37" s="114">
        <v>2.2799999999999998</v>
      </c>
      <c r="L37" s="114">
        <f t="shared" si="9"/>
        <v>0.10999999999999988</v>
      </c>
    </row>
    <row r="38" spans="2:18" ht="15" customHeight="1" collapsed="1" x14ac:dyDescent="0.25">
      <c r="B38" s="33">
        <v>2011</v>
      </c>
      <c r="C38" s="118">
        <v>7.7962992928766566</v>
      </c>
      <c r="D38" s="118">
        <f t="shared" si="5"/>
        <v>0.297447114643977</v>
      </c>
      <c r="E38" s="118">
        <v>8.3114347092569165</v>
      </c>
      <c r="F38" s="118">
        <f t="shared" si="6"/>
        <v>0.30958422402311037</v>
      </c>
      <c r="G38" s="118">
        <v>8.460157940571067</v>
      </c>
      <c r="H38" s="118">
        <f t="shared" si="7"/>
        <v>0.36623045217325867</v>
      </c>
      <c r="I38" s="118">
        <v>7.4170280535127349</v>
      </c>
      <c r="J38" s="118">
        <f t="shared" si="8"/>
        <v>0.22729099249380447</v>
      </c>
      <c r="K38" s="118">
        <v>2.1283825248864687</v>
      </c>
      <c r="L38" s="118">
        <f t="shared" si="9"/>
        <v>3.2349283105254756E-2</v>
      </c>
      <c r="O38" s="72"/>
      <c r="P38" s="72"/>
      <c r="Q38" s="72"/>
      <c r="R38" s="72"/>
    </row>
    <row r="39" spans="2:18" hidden="1" outlineLevel="1" x14ac:dyDescent="0.25">
      <c r="B39" s="73" t="s">
        <v>33</v>
      </c>
      <c r="C39" s="114">
        <v>7.4864179894831473</v>
      </c>
      <c r="D39" s="114">
        <f t="shared" si="5"/>
        <v>-0.45035224680064534</v>
      </c>
      <c r="E39" s="115">
        <v>8.01</v>
      </c>
      <c r="F39" s="115">
        <f t="shared" si="6"/>
        <v>-0.4260997327235696</v>
      </c>
      <c r="G39" s="114">
        <v>8.27</v>
      </c>
      <c r="H39" s="114">
        <f t="shared" si="7"/>
        <v>-1.7072208957383594E-2</v>
      </c>
      <c r="I39" s="115">
        <v>7.7400869610407605</v>
      </c>
      <c r="J39" s="115">
        <f t="shared" si="8"/>
        <v>-0.31248200201502829</v>
      </c>
      <c r="K39" s="114">
        <v>2.12</v>
      </c>
      <c r="L39" s="114">
        <f t="shared" si="9"/>
        <v>-0.63683937031942506</v>
      </c>
    </row>
    <row r="40" spans="2:18" hidden="1" outlineLevel="1" x14ac:dyDescent="0.25">
      <c r="B40" s="73" t="s">
        <v>34</v>
      </c>
      <c r="C40" s="114">
        <v>8.12033864546855</v>
      </c>
      <c r="D40" s="114">
        <f t="shared" si="5"/>
        <v>5.7789224002284811E-2</v>
      </c>
      <c r="E40" s="115">
        <v>8.83</v>
      </c>
      <c r="F40" s="115">
        <f t="shared" si="6"/>
        <v>0.11604276318302276</v>
      </c>
      <c r="G40" s="114">
        <v>8.58</v>
      </c>
      <c r="H40" s="114">
        <f t="shared" si="7"/>
        <v>0.19058253890500865</v>
      </c>
      <c r="I40" s="115">
        <v>7.94</v>
      </c>
      <c r="J40" s="115">
        <f t="shared" si="8"/>
        <v>-4.1548184288942025E-2</v>
      </c>
      <c r="K40" s="114">
        <v>2.02</v>
      </c>
      <c r="L40" s="114">
        <f t="shared" si="9"/>
        <v>3.972837741243751E-2</v>
      </c>
    </row>
    <row r="41" spans="2:18" hidden="1" outlineLevel="1" x14ac:dyDescent="0.25">
      <c r="B41" s="73" t="s">
        <v>35</v>
      </c>
      <c r="C41" s="114">
        <v>7.0597545703828581</v>
      </c>
      <c r="D41" s="114">
        <f t="shared" si="5"/>
        <v>-4.7346209865665401E-2</v>
      </c>
      <c r="E41" s="115">
        <v>7.55</v>
      </c>
      <c r="F41" s="115">
        <f t="shared" si="6"/>
        <v>-6.5637942184126885E-3</v>
      </c>
      <c r="G41" s="114">
        <v>7.81</v>
      </c>
      <c r="H41" s="114">
        <f t="shared" si="7"/>
        <v>0.13184929253043709</v>
      </c>
      <c r="I41" s="115">
        <v>6.25</v>
      </c>
      <c r="J41" s="115">
        <f t="shared" si="8"/>
        <v>-0.1497950819672127</v>
      </c>
      <c r="K41" s="114">
        <v>2.02</v>
      </c>
      <c r="L41" s="114">
        <f t="shared" si="9"/>
        <v>-0.24169099851666775</v>
      </c>
    </row>
    <row r="42" spans="2:18" hidden="1" outlineLevel="1" x14ac:dyDescent="0.25">
      <c r="B42" s="73" t="s">
        <v>36</v>
      </c>
      <c r="C42" s="114">
        <v>7.6183522010157478</v>
      </c>
      <c r="D42" s="114">
        <f t="shared" si="5"/>
        <v>-5.3366025818877283E-2</v>
      </c>
      <c r="E42" s="115">
        <v>8.1579150141643062</v>
      </c>
      <c r="F42" s="115">
        <f t="shared" si="6"/>
        <v>-0.33208498583569401</v>
      </c>
      <c r="G42" s="114">
        <v>8.6818645104301151</v>
      </c>
      <c r="H42" s="114">
        <f t="shared" si="7"/>
        <v>0.61186451043011481</v>
      </c>
      <c r="I42" s="115">
        <v>6.1674207335610438</v>
      </c>
      <c r="J42" s="115">
        <f t="shared" si="8"/>
        <v>-0.69257926643895651</v>
      </c>
      <c r="K42" s="114">
        <v>2.160290742157613</v>
      </c>
      <c r="L42" s="114">
        <f t="shared" si="9"/>
        <v>-0.16970925784238711</v>
      </c>
    </row>
    <row r="43" spans="2:18" hidden="1" outlineLevel="1" x14ac:dyDescent="0.25">
      <c r="B43" s="73" t="s">
        <v>37</v>
      </c>
      <c r="C43" s="114">
        <v>7.746673459473171</v>
      </c>
      <c r="D43" s="114">
        <f t="shared" si="5"/>
        <v>0.11516134485567786</v>
      </c>
      <c r="E43" s="115">
        <v>8.4056728232189979</v>
      </c>
      <c r="F43" s="115">
        <f t="shared" si="6"/>
        <v>0.2056728232189986</v>
      </c>
      <c r="G43" s="114">
        <v>8.4193019222430987</v>
      </c>
      <c r="H43" s="114">
        <f t="shared" si="7"/>
        <v>0.29930192224309948</v>
      </c>
      <c r="I43" s="115">
        <v>6.1924175610838397</v>
      </c>
      <c r="J43" s="115">
        <f t="shared" si="8"/>
        <v>-0.27758243891616008</v>
      </c>
      <c r="K43" s="114">
        <v>2.31</v>
      </c>
      <c r="L43" s="114">
        <f t="shared" si="9"/>
        <v>-0.43999999999999995</v>
      </c>
    </row>
    <row r="44" spans="2:18" hidden="1" outlineLevel="1" x14ac:dyDescent="0.25">
      <c r="B44" s="73" t="s">
        <v>38</v>
      </c>
      <c r="C44" s="114">
        <v>7.2097221329657692</v>
      </c>
      <c r="D44" s="114">
        <f t="shared" si="5"/>
        <v>-0.11217931684364846</v>
      </c>
      <c r="E44" s="115">
        <v>7.9961988357786877</v>
      </c>
      <c r="F44" s="115">
        <f t="shared" si="6"/>
        <v>-7.3801164221312554E-2</v>
      </c>
      <c r="G44" s="114">
        <v>7.8896900575377362</v>
      </c>
      <c r="H44" s="114">
        <f t="shared" si="7"/>
        <v>-2.0309942462263919E-2</v>
      </c>
      <c r="I44" s="115">
        <v>5.9917804245168984</v>
      </c>
      <c r="J44" s="115">
        <f t="shared" si="8"/>
        <v>-0.23821957548310202</v>
      </c>
      <c r="K44" s="114">
        <v>2.16</v>
      </c>
      <c r="L44" s="114">
        <f t="shared" si="9"/>
        <v>-0.12999999999999989</v>
      </c>
    </row>
    <row r="45" spans="2:18" hidden="1" outlineLevel="1" x14ac:dyDescent="0.25">
      <c r="B45" s="73" t="s">
        <v>39</v>
      </c>
      <c r="C45" s="114">
        <v>7.0978041995716685</v>
      </c>
      <c r="D45" s="114">
        <f t="shared" si="5"/>
        <v>-0.24405449738538287</v>
      </c>
      <c r="E45" s="115">
        <v>7.7320728954126166</v>
      </c>
      <c r="F45" s="115">
        <f t="shared" si="6"/>
        <v>-0.25224997276931393</v>
      </c>
      <c r="G45" s="114">
        <v>7.8386270730321908</v>
      </c>
      <c r="H45" s="114">
        <f t="shared" si="7"/>
        <v>-0.16333999100118035</v>
      </c>
      <c r="I45" s="115">
        <v>6.3578595834815008</v>
      </c>
      <c r="J45" s="115">
        <f t="shared" si="8"/>
        <v>-0.15110179876335739</v>
      </c>
      <c r="K45" s="114">
        <v>2.0601640119854912</v>
      </c>
      <c r="L45" s="114">
        <f t="shared" si="9"/>
        <v>-0.14391441938705807</v>
      </c>
      <c r="N45" s="78"/>
      <c r="O45" s="78"/>
      <c r="P45" s="78"/>
    </row>
    <row r="46" spans="2:18" hidden="1" outlineLevel="1" x14ac:dyDescent="0.25">
      <c r="B46" s="73" t="s">
        <v>40</v>
      </c>
      <c r="C46" s="114">
        <v>6.8049333373927823</v>
      </c>
      <c r="D46" s="114">
        <f t="shared" si="5"/>
        <v>-0.11244154591918765</v>
      </c>
      <c r="E46" s="115">
        <v>7.188025867988741</v>
      </c>
      <c r="F46" s="115">
        <f t="shared" si="6"/>
        <v>-9.1974132011259258E-2</v>
      </c>
      <c r="G46" s="114">
        <v>7.4561450096384592</v>
      </c>
      <c r="H46" s="114">
        <f t="shared" si="7"/>
        <v>1.6145009638458774E-2</v>
      </c>
      <c r="I46" s="115">
        <v>6.6384177796622144</v>
      </c>
      <c r="J46" s="115">
        <f t="shared" si="8"/>
        <v>-0.10158222033778586</v>
      </c>
      <c r="K46" s="114">
        <v>2.0404610300636739</v>
      </c>
      <c r="L46" s="114">
        <f t="shared" si="9"/>
        <v>-0.19953896993632636</v>
      </c>
    </row>
    <row r="47" spans="2:18" hidden="1" outlineLevel="1" x14ac:dyDescent="0.25">
      <c r="B47" s="73" t="s">
        <v>41</v>
      </c>
      <c r="C47" s="114">
        <v>6.4007866543288472</v>
      </c>
      <c r="D47" s="114">
        <f t="shared" si="5"/>
        <v>-0.57395942028339419</v>
      </c>
      <c r="E47" s="115">
        <v>6.7765354923983629</v>
      </c>
      <c r="F47" s="115">
        <f t="shared" si="6"/>
        <v>-0.92277302976878062</v>
      </c>
      <c r="G47" s="114">
        <v>6.5257726229885602</v>
      </c>
      <c r="H47" s="114">
        <f t="shared" si="7"/>
        <v>-0.73422737701143959</v>
      </c>
      <c r="I47" s="115">
        <v>6.2836287625418059</v>
      </c>
      <c r="J47" s="115">
        <f t="shared" si="8"/>
        <v>-0.11637123745819444</v>
      </c>
      <c r="K47" s="114">
        <v>2.1873759430000002</v>
      </c>
      <c r="L47" s="114">
        <f t="shared" si="9"/>
        <v>-9.2624056999999649E-2</v>
      </c>
    </row>
    <row r="48" spans="2:18" hidden="1" outlineLevel="1" x14ac:dyDescent="0.25">
      <c r="B48" s="73" t="s">
        <v>42</v>
      </c>
      <c r="C48" s="114">
        <v>7.8598306958386193</v>
      </c>
      <c r="D48" s="114">
        <f t="shared" si="5"/>
        <v>-0.16314077236224556</v>
      </c>
      <c r="E48" s="115">
        <v>8.1111744543180677</v>
      </c>
      <c r="F48" s="115">
        <f t="shared" si="6"/>
        <v>-0.45882554568193257</v>
      </c>
      <c r="G48" s="114">
        <v>8.4407755503341164</v>
      </c>
      <c r="H48" s="114">
        <f t="shared" si="7"/>
        <v>0.17077555033411684</v>
      </c>
      <c r="I48" s="115">
        <v>8.2280891289669142</v>
      </c>
      <c r="J48" s="115">
        <f t="shared" si="8"/>
        <v>-0.17191087103308611</v>
      </c>
      <c r="K48" s="114">
        <v>1.9531357211472484</v>
      </c>
      <c r="L48" s="114">
        <f t="shared" si="9"/>
        <v>-0.38686427885275143</v>
      </c>
    </row>
    <row r="49" spans="2:17" hidden="1" outlineLevel="1" x14ac:dyDescent="0.25">
      <c r="B49" s="73" t="s">
        <v>43</v>
      </c>
      <c r="C49" s="114">
        <v>8.2523955004370215</v>
      </c>
      <c r="D49" s="114">
        <f t="shared" si="5"/>
        <v>9.1010892234356433E-2</v>
      </c>
      <c r="E49" s="115">
        <v>8.6199999999999992</v>
      </c>
      <c r="F49" s="115">
        <f t="shared" si="6"/>
        <v>0.33000000000000007</v>
      </c>
      <c r="G49" s="114">
        <v>8.6</v>
      </c>
      <c r="H49" s="114">
        <f t="shared" si="7"/>
        <v>-0.12000000000000099</v>
      </c>
      <c r="I49" s="115">
        <v>9.52</v>
      </c>
      <c r="J49" s="115">
        <f t="shared" si="8"/>
        <v>0.52999999999999936</v>
      </c>
      <c r="K49" s="114">
        <v>2.0699999999999998</v>
      </c>
      <c r="L49" s="114">
        <f t="shared" si="9"/>
        <v>-0.52</v>
      </c>
    </row>
    <row r="50" spans="2:17" hidden="1" outlineLevel="1" x14ac:dyDescent="0.25">
      <c r="B50" s="73" t="s">
        <v>44</v>
      </c>
      <c r="C50" s="114">
        <v>8.4440726564932227</v>
      </c>
      <c r="D50" s="114">
        <f t="shared" si="5"/>
        <v>-0.54008672154370707</v>
      </c>
      <c r="E50" s="115">
        <v>8.84</v>
      </c>
      <c r="F50" s="115">
        <f t="shared" si="6"/>
        <v>-0.27999999999999936</v>
      </c>
      <c r="G50" s="114">
        <v>8.7100000000000009</v>
      </c>
      <c r="H50" s="114">
        <f t="shared" si="7"/>
        <v>-0.72999999999999865</v>
      </c>
      <c r="I50" s="115">
        <v>9.4499999999999993</v>
      </c>
      <c r="J50" s="115">
        <f t="shared" si="8"/>
        <v>-0.85000000000000142</v>
      </c>
      <c r="K50" s="114">
        <v>2.17</v>
      </c>
      <c r="L50" s="114">
        <f t="shared" si="9"/>
        <v>-0.26000000000000023</v>
      </c>
    </row>
    <row r="51" spans="2:17" collapsed="1" x14ac:dyDescent="0.25">
      <c r="B51" s="33">
        <v>2010</v>
      </c>
      <c r="C51" s="118">
        <v>7.4988521782326796</v>
      </c>
      <c r="D51" s="118">
        <f t="shared" si="5"/>
        <v>-0.17455028602755984</v>
      </c>
      <c r="E51" s="118">
        <v>8.0018504852338062</v>
      </c>
      <c r="F51" s="118">
        <f t="shared" si="6"/>
        <v>-0.19659090246600108</v>
      </c>
      <c r="G51" s="118">
        <v>8.0939274883978083</v>
      </c>
      <c r="H51" s="118">
        <f t="shared" si="7"/>
        <v>-3.5557489616776294E-2</v>
      </c>
      <c r="I51" s="118">
        <v>7.1897370610189304</v>
      </c>
      <c r="J51" s="118">
        <f t="shared" si="8"/>
        <v>-0.18976177874372713</v>
      </c>
      <c r="K51" s="118">
        <v>2.096033241781214</v>
      </c>
      <c r="L51" s="118">
        <f t="shared" si="9"/>
        <v>-0.26351797507665609</v>
      </c>
    </row>
    <row r="52" spans="2:17" ht="15" hidden="1" customHeight="1" outlineLevel="1" x14ac:dyDescent="0.25">
      <c r="B52" s="73" t="s">
        <v>33</v>
      </c>
      <c r="C52" s="114">
        <v>7.9367702362837926</v>
      </c>
      <c r="D52" s="114">
        <f t="shared" si="5"/>
        <v>-0.24934493108455857</v>
      </c>
      <c r="E52" s="115">
        <v>8.4360997327235694</v>
      </c>
      <c r="F52" s="115">
        <f t="shared" si="6"/>
        <v>-0.21390026727643097</v>
      </c>
      <c r="G52" s="114">
        <v>8.2870722089573832</v>
      </c>
      <c r="H52" s="114">
        <f t="shared" si="7"/>
        <v>-0.50292779104261598</v>
      </c>
      <c r="I52" s="115">
        <v>8.0525689630557888</v>
      </c>
      <c r="J52" s="115">
        <f t="shared" si="8"/>
        <v>-0.30743103694421059</v>
      </c>
      <c r="K52" s="114">
        <v>2.7568393703194252</v>
      </c>
      <c r="L52" s="114">
        <f t="shared" si="9"/>
        <v>0.38683937031942506</v>
      </c>
      <c r="N52" s="78"/>
      <c r="O52" s="78"/>
      <c r="P52" s="78"/>
    </row>
    <row r="53" spans="2:17" ht="15" hidden="1" customHeight="1" outlineLevel="1" x14ac:dyDescent="0.25">
      <c r="B53" s="73" t="s">
        <v>34</v>
      </c>
      <c r="C53" s="114">
        <v>8.0625494214662652</v>
      </c>
      <c r="D53" s="114">
        <f t="shared" si="5"/>
        <v>0.18277918938214022</v>
      </c>
      <c r="E53" s="115">
        <v>8.7139572368169773</v>
      </c>
      <c r="F53" s="115">
        <f t="shared" si="6"/>
        <v>0.2839572368169776</v>
      </c>
      <c r="G53" s="114">
        <v>8.3894174610949914</v>
      </c>
      <c r="H53" s="114">
        <f t="shared" si="7"/>
        <v>0.26941746109499221</v>
      </c>
      <c r="I53" s="115">
        <v>7.9815481842889424</v>
      </c>
      <c r="J53" s="115">
        <f t="shared" si="8"/>
        <v>-2.8451815711057371E-2</v>
      </c>
      <c r="K53" s="114">
        <v>1.9802716225875625</v>
      </c>
      <c r="L53" s="114">
        <f t="shared" si="9"/>
        <v>-0.39972837741243739</v>
      </c>
      <c r="O53" s="78"/>
      <c r="P53" s="78"/>
      <c r="Q53" s="78"/>
    </row>
    <row r="54" spans="2:17" ht="15" hidden="1" customHeight="1" outlineLevel="1" x14ac:dyDescent="0.25">
      <c r="B54" s="73" t="s">
        <v>35</v>
      </c>
      <c r="C54" s="114">
        <v>7.1071007802485235</v>
      </c>
      <c r="D54" s="114">
        <f t="shared" si="5"/>
        <v>-0.34152400107212966</v>
      </c>
      <c r="E54" s="115">
        <v>7.5565637942184125</v>
      </c>
      <c r="F54" s="115">
        <f t="shared" si="6"/>
        <v>-0.46343620578158706</v>
      </c>
      <c r="G54" s="114">
        <v>7.6781507074695625</v>
      </c>
      <c r="H54" s="114">
        <f t="shared" si="7"/>
        <v>-0.21184929253043716</v>
      </c>
      <c r="I54" s="115">
        <v>6.3997950819672127</v>
      </c>
      <c r="J54" s="115">
        <f t="shared" si="8"/>
        <v>-0.78020491803278702</v>
      </c>
      <c r="K54" s="114">
        <v>2.2616909985166678</v>
      </c>
      <c r="L54" s="114">
        <f t="shared" si="9"/>
        <v>-3.830900148333205E-2</v>
      </c>
    </row>
    <row r="55" spans="2:17" ht="15" hidden="1" customHeight="1" outlineLevel="1" x14ac:dyDescent="0.25">
      <c r="B55" s="73" t="s">
        <v>36</v>
      </c>
      <c r="C55" s="114">
        <v>7.6717182268346251</v>
      </c>
      <c r="D55" s="114">
        <f t="shared" si="5"/>
        <v>-0.21702075706506818</v>
      </c>
      <c r="E55" s="115">
        <v>8.49</v>
      </c>
      <c r="F55" s="115">
        <f t="shared" si="6"/>
        <v>-0.1899999999999995</v>
      </c>
      <c r="G55" s="114">
        <v>8.07</v>
      </c>
      <c r="H55" s="114">
        <f t="shared" si="7"/>
        <v>-0.54999999999999893</v>
      </c>
      <c r="I55" s="115">
        <v>6.86</v>
      </c>
      <c r="J55" s="115">
        <f t="shared" si="8"/>
        <v>-0.35999999999999943</v>
      </c>
      <c r="K55" s="114">
        <v>2.33</v>
      </c>
      <c r="L55" s="114">
        <f t="shared" si="9"/>
        <v>7.0000000000000284E-2</v>
      </c>
    </row>
    <row r="56" spans="2:17" ht="15" hidden="1" customHeight="1" outlineLevel="1" x14ac:dyDescent="0.25">
      <c r="B56" s="73" t="s">
        <v>37</v>
      </c>
      <c r="C56" s="114">
        <v>7.6315121146174931</v>
      </c>
      <c r="D56" s="114">
        <f t="shared" si="5"/>
        <v>-0.18507603992445709</v>
      </c>
      <c r="E56" s="115">
        <v>8.1999999999999993</v>
      </c>
      <c r="F56" s="115">
        <f t="shared" si="6"/>
        <v>-0.3100000000000005</v>
      </c>
      <c r="G56" s="114">
        <v>8.1199999999999992</v>
      </c>
      <c r="H56" s="114">
        <f t="shared" si="7"/>
        <v>-0.38000000000000078</v>
      </c>
      <c r="I56" s="115">
        <v>6.47</v>
      </c>
      <c r="J56" s="115">
        <f t="shared" si="8"/>
        <v>-0.49000000000000021</v>
      </c>
      <c r="K56" s="114">
        <v>2.75</v>
      </c>
      <c r="L56" s="114">
        <f t="shared" si="9"/>
        <v>0.16000000000000014</v>
      </c>
    </row>
    <row r="57" spans="2:17" ht="15" hidden="1" customHeight="1" outlineLevel="1" x14ac:dyDescent="0.25">
      <c r="B57" s="73" t="s">
        <v>38</v>
      </c>
      <c r="C57" s="114">
        <v>7.3219014498094177</v>
      </c>
      <c r="D57" s="114">
        <f t="shared" si="5"/>
        <v>-0.81052783204716672</v>
      </c>
      <c r="E57" s="115">
        <v>8.07</v>
      </c>
      <c r="F57" s="115">
        <f t="shared" si="6"/>
        <v>-1.1999999999999993</v>
      </c>
      <c r="G57" s="114">
        <v>7.91</v>
      </c>
      <c r="H57" s="114">
        <f t="shared" si="7"/>
        <v>-0.91999999999999993</v>
      </c>
      <c r="I57" s="115">
        <v>6.23</v>
      </c>
      <c r="J57" s="115">
        <f t="shared" si="8"/>
        <v>-0.55999999999999961</v>
      </c>
      <c r="K57" s="114">
        <v>2.29</v>
      </c>
      <c r="L57" s="114">
        <f t="shared" si="9"/>
        <v>-0.29999999999999982</v>
      </c>
      <c r="O57" s="72"/>
      <c r="P57" s="72"/>
      <c r="Q57" s="72"/>
    </row>
    <row r="58" spans="2:17" ht="15" hidden="1" customHeight="1" outlineLevel="1" x14ac:dyDescent="0.25">
      <c r="B58" s="73" t="s">
        <v>39</v>
      </c>
      <c r="C58" s="114">
        <v>7.3418586969570514</v>
      </c>
      <c r="D58" s="114">
        <f t="shared" si="5"/>
        <v>-0.32991360686646143</v>
      </c>
      <c r="E58" s="115">
        <v>7.9843228681819305</v>
      </c>
      <c r="F58" s="115">
        <f t="shared" si="6"/>
        <v>-0.32567713181807001</v>
      </c>
      <c r="G58" s="114">
        <v>8.0019670640333711</v>
      </c>
      <c r="H58" s="114">
        <f t="shared" si="7"/>
        <v>-0.17803293596662861</v>
      </c>
      <c r="I58" s="115">
        <v>6.5089613822448582</v>
      </c>
      <c r="J58" s="115">
        <f t="shared" si="8"/>
        <v>-0.42103861775514151</v>
      </c>
      <c r="K58" s="114">
        <v>2.2040784313725492</v>
      </c>
      <c r="L58" s="114">
        <f t="shared" si="9"/>
        <v>-0.32592156862745059</v>
      </c>
    </row>
    <row r="59" spans="2:17" ht="15" hidden="1" customHeight="1" outlineLevel="1" x14ac:dyDescent="0.25">
      <c r="B59" s="73" t="s">
        <v>40</v>
      </c>
      <c r="C59" s="114">
        <v>6.9173748833119699</v>
      </c>
      <c r="D59" s="114">
        <f t="shared" si="5"/>
        <v>-0.26784965291272389</v>
      </c>
      <c r="E59" s="115">
        <v>7.28</v>
      </c>
      <c r="F59" s="115">
        <f t="shared" si="6"/>
        <v>-0.54</v>
      </c>
      <c r="G59" s="114">
        <v>7.44</v>
      </c>
      <c r="H59" s="114">
        <f t="shared" si="7"/>
        <v>-0.29999999999999982</v>
      </c>
      <c r="I59" s="115">
        <v>6.74</v>
      </c>
      <c r="J59" s="115">
        <f t="shared" si="8"/>
        <v>-0.10999999999999943</v>
      </c>
      <c r="K59" s="114">
        <v>2.2400000000000002</v>
      </c>
      <c r="L59" s="114">
        <f t="shared" si="9"/>
        <v>-0.48</v>
      </c>
    </row>
    <row r="60" spans="2:17" ht="15" hidden="1" customHeight="1" outlineLevel="1" x14ac:dyDescent="0.25">
      <c r="B60" s="73" t="s">
        <v>41</v>
      </c>
      <c r="C60" s="114">
        <v>6.9747460746122414</v>
      </c>
      <c r="D60" s="114">
        <f t="shared" si="5"/>
        <v>-0.98068060153978198</v>
      </c>
      <c r="E60" s="115">
        <v>7.6993085221671436</v>
      </c>
      <c r="F60" s="115">
        <f t="shared" si="6"/>
        <v>-0.85069147783285715</v>
      </c>
      <c r="G60" s="114">
        <v>7.26</v>
      </c>
      <c r="H60" s="114">
        <f t="shared" si="7"/>
        <v>-0.99000000000000021</v>
      </c>
      <c r="I60" s="115">
        <v>6.4</v>
      </c>
      <c r="J60" s="115">
        <f t="shared" si="8"/>
        <v>-1.58</v>
      </c>
      <c r="K60" s="114">
        <v>2.2799999999999998</v>
      </c>
      <c r="L60" s="114">
        <f t="shared" si="9"/>
        <v>-0.12000000000000011</v>
      </c>
    </row>
    <row r="61" spans="2:17" ht="15" hidden="1" customHeight="1" outlineLevel="1" x14ac:dyDescent="0.25">
      <c r="B61" s="73" t="s">
        <v>42</v>
      </c>
      <c r="C61" s="114">
        <v>8.0229714682008648</v>
      </c>
      <c r="D61" s="114">
        <f t="shared" si="5"/>
        <v>0.18320119444637939</v>
      </c>
      <c r="E61" s="115">
        <v>8.57</v>
      </c>
      <c r="F61" s="115">
        <f t="shared" si="6"/>
        <v>0.33999999999999986</v>
      </c>
      <c r="G61" s="114">
        <v>8.27</v>
      </c>
      <c r="H61" s="114">
        <f t="shared" si="7"/>
        <v>-0.12000000000000099</v>
      </c>
      <c r="I61" s="115">
        <v>8.4</v>
      </c>
      <c r="J61" s="115">
        <f t="shared" si="8"/>
        <v>0.91999999999999993</v>
      </c>
      <c r="K61" s="114">
        <v>2.34</v>
      </c>
      <c r="L61" s="114">
        <f t="shared" si="9"/>
        <v>-0.56000000000000005</v>
      </c>
    </row>
    <row r="62" spans="2:17" ht="15" hidden="1" customHeight="1" outlineLevel="1" x14ac:dyDescent="0.25">
      <c r="B62" s="73" t="s">
        <v>43</v>
      </c>
      <c r="C62" s="114">
        <v>8.1613846082026651</v>
      </c>
      <c r="D62" s="114">
        <f t="shared" si="5"/>
        <v>1.1223057665395331E-2</v>
      </c>
      <c r="E62" s="115">
        <v>8.2899999999999991</v>
      </c>
      <c r="F62" s="115">
        <f t="shared" si="6"/>
        <v>-1.0000000000001563E-2</v>
      </c>
      <c r="G62" s="114">
        <v>8.7200000000000006</v>
      </c>
      <c r="H62" s="114">
        <f t="shared" si="7"/>
        <v>-3.9999999999999147E-2</v>
      </c>
      <c r="I62" s="115">
        <v>8.99</v>
      </c>
      <c r="J62" s="115">
        <f t="shared" si="8"/>
        <v>-0.23000000000000043</v>
      </c>
      <c r="K62" s="114">
        <v>2.59</v>
      </c>
      <c r="L62" s="114">
        <f t="shared" si="9"/>
        <v>8.0000000000000071E-2</v>
      </c>
    </row>
    <row r="63" spans="2:17" ht="15" hidden="1" customHeight="1" outlineLevel="1" x14ac:dyDescent="0.25">
      <c r="B63" s="73" t="s">
        <v>44</v>
      </c>
      <c r="C63" s="114">
        <v>8.9841593780369298</v>
      </c>
      <c r="D63" s="114">
        <f t="shared" si="5"/>
        <v>-0.28937282598164771</v>
      </c>
      <c r="E63" s="115">
        <v>9.1199999999999992</v>
      </c>
      <c r="F63" s="115">
        <f t="shared" si="6"/>
        <v>-0.74000000000000021</v>
      </c>
      <c r="G63" s="114">
        <v>9.44</v>
      </c>
      <c r="H63" s="114">
        <f t="shared" si="7"/>
        <v>-0.17999999999999972</v>
      </c>
      <c r="I63" s="115">
        <v>10.3</v>
      </c>
      <c r="J63" s="115">
        <f t="shared" si="8"/>
        <v>0.62000000000000099</v>
      </c>
      <c r="K63" s="114">
        <v>2.4300000000000002</v>
      </c>
      <c r="L63" s="114">
        <f t="shared" si="9"/>
        <v>-0.10350606524555417</v>
      </c>
    </row>
    <row r="64" spans="2:17" collapsed="1" x14ac:dyDescent="0.25">
      <c r="B64" s="33">
        <v>2009</v>
      </c>
      <c r="C64" s="118">
        <v>7.6734024642602394</v>
      </c>
      <c r="D64" s="118">
        <f t="shared" si="5"/>
        <v>-0.27434471765047785</v>
      </c>
      <c r="E64" s="118">
        <v>8.1984413876998072</v>
      </c>
      <c r="F64" s="118">
        <f t="shared" si="6"/>
        <v>-0.34171515979331701</v>
      </c>
      <c r="G64" s="118">
        <v>8.1294849780145846</v>
      </c>
      <c r="H64" s="118">
        <f t="shared" si="7"/>
        <v>-0.34935057569446926</v>
      </c>
      <c r="I64" s="118">
        <v>7.3794988397626575</v>
      </c>
      <c r="J64" s="118">
        <f t="shared" si="8"/>
        <v>-0.27277701344407568</v>
      </c>
      <c r="K64" s="118">
        <v>2.3595512168578701</v>
      </c>
      <c r="L64" s="118">
        <f t="shared" si="9"/>
        <v>-0.14495288187197408</v>
      </c>
    </row>
    <row r="65" spans="2:12" ht="15" hidden="1" customHeight="1" outlineLevel="1" x14ac:dyDescent="0.25">
      <c r="B65" s="73" t="s">
        <v>33</v>
      </c>
      <c r="C65" s="114">
        <v>8.1861151673683512</v>
      </c>
      <c r="D65" s="114">
        <f t="shared" si="5"/>
        <v>-7.8654324528276476E-2</v>
      </c>
      <c r="E65" s="115">
        <v>8.65</v>
      </c>
      <c r="F65" s="115">
        <f t="shared" si="6"/>
        <v>-0.4399999999999995</v>
      </c>
      <c r="G65" s="114">
        <v>8.7899999999999991</v>
      </c>
      <c r="H65" s="114">
        <f t="shared" si="7"/>
        <v>8.9999999999999858E-2</v>
      </c>
      <c r="I65" s="115">
        <v>8.36</v>
      </c>
      <c r="J65" s="115">
        <f t="shared" si="8"/>
        <v>0.37999999999999901</v>
      </c>
      <c r="K65" s="114">
        <v>2.37</v>
      </c>
      <c r="L65" s="114">
        <f t="shared" si="9"/>
        <v>-0.10000000000000009</v>
      </c>
    </row>
    <row r="66" spans="2:12" ht="15" hidden="1" customHeight="1" outlineLevel="1" x14ac:dyDescent="0.25">
      <c r="B66" s="73" t="s">
        <v>34</v>
      </c>
      <c r="C66" s="114">
        <v>7.879770232084125</v>
      </c>
      <c r="D66" s="114">
        <f t="shared" si="5"/>
        <v>-9.6316581895286468E-2</v>
      </c>
      <c r="E66" s="115">
        <v>8.43</v>
      </c>
      <c r="F66" s="115">
        <f t="shared" si="6"/>
        <v>8.0000000000000071E-2</v>
      </c>
      <c r="G66" s="114">
        <v>8.1199999999999992</v>
      </c>
      <c r="H66" s="114">
        <f t="shared" si="7"/>
        <v>-0.45000000000000107</v>
      </c>
      <c r="I66" s="115">
        <v>8.01</v>
      </c>
      <c r="J66" s="115">
        <f t="shared" si="8"/>
        <v>2.9999999999999361E-2</v>
      </c>
      <c r="K66" s="114">
        <v>2.38</v>
      </c>
      <c r="L66" s="114">
        <f t="shared" si="9"/>
        <v>8.9999999999999858E-2</v>
      </c>
    </row>
    <row r="67" spans="2:12" ht="15" hidden="1" customHeight="1" outlineLevel="1" x14ac:dyDescent="0.25">
      <c r="B67" s="73" t="s">
        <v>35</v>
      </c>
      <c r="C67" s="114">
        <v>7.4486247813206532</v>
      </c>
      <c r="D67" s="114">
        <f t="shared" si="5"/>
        <v>7.2366068803741967E-2</v>
      </c>
      <c r="E67" s="115">
        <v>8.02</v>
      </c>
      <c r="F67" s="115">
        <f t="shared" si="6"/>
        <v>-3.0000000000001137E-2</v>
      </c>
      <c r="G67" s="114">
        <v>7.89</v>
      </c>
      <c r="H67" s="114">
        <f t="shared" si="7"/>
        <v>8.9999999999999858E-2</v>
      </c>
      <c r="I67" s="115">
        <v>7.18</v>
      </c>
      <c r="J67" s="115">
        <f t="shared" si="8"/>
        <v>0.62000000000000011</v>
      </c>
      <c r="K67" s="114">
        <v>2.2999999999999998</v>
      </c>
      <c r="L67" s="114">
        <f t="shared" si="9"/>
        <v>-0.2200000000000002</v>
      </c>
    </row>
    <row r="68" spans="2:12" ht="15" hidden="1" customHeight="1" outlineLevel="1" x14ac:dyDescent="0.25">
      <c r="B68" s="73" t="s">
        <v>36</v>
      </c>
      <c r="C68" s="114">
        <v>7.8887389838996933</v>
      </c>
      <c r="D68" s="114">
        <f t="shared" si="5"/>
        <v>3.0160891737101458E-2</v>
      </c>
      <c r="E68" s="115">
        <v>8.68</v>
      </c>
      <c r="F68" s="115">
        <f t="shared" si="6"/>
        <v>-5.0000000000000711E-2</v>
      </c>
      <c r="G68" s="114">
        <v>8.6199999999999992</v>
      </c>
      <c r="H68" s="114">
        <f t="shared" si="7"/>
        <v>0</v>
      </c>
      <c r="I68" s="115">
        <v>7.22</v>
      </c>
      <c r="J68" s="115">
        <f t="shared" si="8"/>
        <v>0.34999999999999964</v>
      </c>
      <c r="K68" s="114">
        <v>2.2599999999999998</v>
      </c>
      <c r="L68" s="114">
        <f t="shared" si="9"/>
        <v>-0.36000000000000032</v>
      </c>
    </row>
    <row r="69" spans="2:12" ht="13.5" hidden="1" customHeight="1" outlineLevel="1" x14ac:dyDescent="0.25">
      <c r="B69" s="73" t="s">
        <v>37</v>
      </c>
      <c r="C69" s="114">
        <v>7.8165881545419502</v>
      </c>
      <c r="D69" s="114">
        <f t="shared" si="5"/>
        <v>-0.18649172559244498</v>
      </c>
      <c r="E69" s="115">
        <v>8.51</v>
      </c>
      <c r="F69" s="115">
        <f t="shared" si="6"/>
        <v>-0.3100000000000005</v>
      </c>
      <c r="G69" s="114">
        <v>8.5</v>
      </c>
      <c r="H69" s="114">
        <f t="shared" si="7"/>
        <v>-0.26999999999999957</v>
      </c>
      <c r="I69" s="115">
        <v>6.96</v>
      </c>
      <c r="J69" s="115">
        <f t="shared" si="8"/>
        <v>0.20000000000000018</v>
      </c>
      <c r="K69" s="114">
        <v>2.59</v>
      </c>
      <c r="L69" s="114">
        <f t="shared" si="9"/>
        <v>-0.13000000000000034</v>
      </c>
    </row>
    <row r="70" spans="2:12" ht="13.5" hidden="1" customHeight="1" outlineLevel="1" x14ac:dyDescent="0.25">
      <c r="B70" s="73" t="s">
        <v>38</v>
      </c>
      <c r="C70" s="114">
        <v>8.1324292818565844</v>
      </c>
      <c r="D70" s="114">
        <f t="shared" si="5"/>
        <v>0.23258823367552051</v>
      </c>
      <c r="E70" s="115">
        <v>9.27</v>
      </c>
      <c r="F70" s="115">
        <f t="shared" si="6"/>
        <v>0.45999999999999908</v>
      </c>
      <c r="G70" s="114">
        <v>8.83</v>
      </c>
      <c r="H70" s="114">
        <f t="shared" si="7"/>
        <v>-1.9999999999999574E-2</v>
      </c>
      <c r="I70" s="115">
        <v>6.79</v>
      </c>
      <c r="J70" s="115">
        <f t="shared" si="8"/>
        <v>0.21999999999999975</v>
      </c>
      <c r="K70" s="114">
        <v>2.59</v>
      </c>
      <c r="L70" s="114">
        <f t="shared" si="9"/>
        <v>-0.33000000000000007</v>
      </c>
    </row>
    <row r="71" spans="2:12" ht="15" hidden="1" customHeight="1" outlineLevel="1" x14ac:dyDescent="0.25">
      <c r="B71" s="73" t="s">
        <v>39</v>
      </c>
      <c r="C71" s="114">
        <v>7.6717723038235128</v>
      </c>
      <c r="D71" s="114">
        <f t="shared" si="5"/>
        <v>0.54770399480467091</v>
      </c>
      <c r="E71" s="115">
        <v>8.31</v>
      </c>
      <c r="F71" s="115">
        <f t="shared" si="6"/>
        <v>0.71000000000000085</v>
      </c>
      <c r="G71" s="114">
        <v>8.18</v>
      </c>
      <c r="H71" s="114">
        <f t="shared" si="7"/>
        <v>0.37000000000000011</v>
      </c>
      <c r="I71" s="115">
        <v>6.93</v>
      </c>
      <c r="J71" s="115">
        <f t="shared" si="8"/>
        <v>0.62999999999999989</v>
      </c>
      <c r="K71" s="114">
        <v>2.5299999999999998</v>
      </c>
      <c r="L71" s="114">
        <f t="shared" si="9"/>
        <v>-0.68000000000000016</v>
      </c>
    </row>
    <row r="72" spans="2:12" ht="15" hidden="1" customHeight="1" outlineLevel="1" x14ac:dyDescent="0.25">
      <c r="B72" s="73" t="s">
        <v>40</v>
      </c>
      <c r="C72" s="114">
        <v>7.1852245362246938</v>
      </c>
      <c r="D72" s="114">
        <f t="shared" si="5"/>
        <v>-0.74777561309327467</v>
      </c>
      <c r="E72" s="115">
        <v>7.82</v>
      </c>
      <c r="F72" s="115">
        <f t="shared" si="6"/>
        <v>-0.83999999999999986</v>
      </c>
      <c r="G72" s="114">
        <v>7.74</v>
      </c>
      <c r="H72" s="114">
        <f t="shared" si="7"/>
        <v>-0.91999999999999993</v>
      </c>
      <c r="I72" s="115">
        <v>6.85</v>
      </c>
      <c r="J72" s="115">
        <f t="shared" si="8"/>
        <v>-8.0000000000000071E-2</v>
      </c>
      <c r="K72" s="114">
        <v>2.72</v>
      </c>
      <c r="L72" s="114">
        <f t="shared" si="9"/>
        <v>-0.25999999999999979</v>
      </c>
    </row>
    <row r="73" spans="2:12" ht="15" hidden="1" customHeight="1" outlineLevel="1" x14ac:dyDescent="0.25">
      <c r="B73" s="73" t="s">
        <v>41</v>
      </c>
      <c r="C73" s="114">
        <v>7.9554266761520234</v>
      </c>
      <c r="D73" s="114">
        <f t="shared" si="5"/>
        <v>0.42234069756053039</v>
      </c>
      <c r="E73" s="115">
        <v>8.5500000000000007</v>
      </c>
      <c r="F73" s="115">
        <f t="shared" si="6"/>
        <v>0.49000000000000021</v>
      </c>
      <c r="G73" s="114">
        <v>8.25</v>
      </c>
      <c r="H73" s="114">
        <f t="shared" si="7"/>
        <v>0.16000000000000014</v>
      </c>
      <c r="I73" s="115">
        <v>7.98</v>
      </c>
      <c r="J73" s="115">
        <f t="shared" si="8"/>
        <v>1.1100000000000003</v>
      </c>
      <c r="K73" s="114">
        <v>2.4</v>
      </c>
      <c r="L73" s="114">
        <f t="shared" si="9"/>
        <v>-0.4700000000000002</v>
      </c>
    </row>
    <row r="74" spans="2:12" ht="15" hidden="1" customHeight="1" outlineLevel="1" x14ac:dyDescent="0.25">
      <c r="B74" s="73" t="s">
        <v>42</v>
      </c>
      <c r="C74" s="114">
        <v>7.8397702737544854</v>
      </c>
      <c r="D74" s="114">
        <f t="shared" si="5"/>
        <v>-6.1495295363092062E-2</v>
      </c>
      <c r="E74" s="115">
        <v>8.23</v>
      </c>
      <c r="F74" s="115">
        <f t="shared" si="6"/>
        <v>9.9999999999999645E-2</v>
      </c>
      <c r="G74" s="114">
        <v>8.39</v>
      </c>
      <c r="H74" s="114">
        <f t="shared" si="7"/>
        <v>-9.9999999999997868E-3</v>
      </c>
      <c r="I74" s="115">
        <v>7.48</v>
      </c>
      <c r="J74" s="115">
        <f t="shared" si="8"/>
        <v>-1.0199999999999996</v>
      </c>
      <c r="K74" s="114">
        <v>2.9</v>
      </c>
      <c r="L74" s="114">
        <f t="shared" si="9"/>
        <v>0.29000000000000004</v>
      </c>
    </row>
    <row r="75" spans="2:12" ht="15" hidden="1" customHeight="1" outlineLevel="1" x14ac:dyDescent="0.25">
      <c r="B75" s="73" t="s">
        <v>43</v>
      </c>
      <c r="C75" s="114">
        <v>8.1501615505372698</v>
      </c>
      <c r="D75" s="114">
        <f t="shared" si="5"/>
        <v>-0.19827175464384084</v>
      </c>
      <c r="E75" s="115">
        <v>8.3000000000000007</v>
      </c>
      <c r="F75" s="115">
        <f t="shared" si="6"/>
        <v>-0.20999999999999908</v>
      </c>
      <c r="G75" s="114">
        <v>8.76</v>
      </c>
      <c r="H75" s="114">
        <f t="shared" si="7"/>
        <v>3.9999999999999147E-2</v>
      </c>
      <c r="I75" s="115">
        <v>9.2200000000000006</v>
      </c>
      <c r="J75" s="115">
        <f t="shared" si="8"/>
        <v>8.9999999999999858E-2</v>
      </c>
      <c r="K75" s="114">
        <v>2.5099999999999998</v>
      </c>
      <c r="L75" s="114">
        <f t="shared" si="9"/>
        <v>-0.13000000000000034</v>
      </c>
    </row>
    <row r="76" spans="2:12" ht="15" hidden="1" customHeight="1" outlineLevel="1" x14ac:dyDescent="0.25">
      <c r="B76" s="73" t="s">
        <v>44</v>
      </c>
      <c r="C76" s="114">
        <v>9.2735322040185775</v>
      </c>
      <c r="D76" s="114">
        <f t="shared" si="5"/>
        <v>7.8287979871753066E-2</v>
      </c>
      <c r="E76" s="115">
        <v>9.86</v>
      </c>
      <c r="F76" s="115">
        <f t="shared" si="6"/>
        <v>0.25999999999999979</v>
      </c>
      <c r="G76" s="114">
        <v>9.6199999999999992</v>
      </c>
      <c r="H76" s="114">
        <f t="shared" si="7"/>
        <v>0.22999999999999865</v>
      </c>
      <c r="I76" s="115">
        <v>9.68</v>
      </c>
      <c r="J76" s="115">
        <f t="shared" si="8"/>
        <v>-1.9999999999999574E-2</v>
      </c>
      <c r="K76" s="114">
        <v>2.5335060652455543</v>
      </c>
      <c r="L76" s="114">
        <f t="shared" si="9"/>
        <v>-0.14649393475444583</v>
      </c>
    </row>
    <row r="77" spans="2:12" collapsed="1" x14ac:dyDescent="0.25">
      <c r="B77" s="33">
        <v>2008</v>
      </c>
      <c r="C77" s="118">
        <v>7.9477471819107173</v>
      </c>
      <c r="D77" s="118">
        <f t="shared" si="5"/>
        <v>2.905718422156589E-3</v>
      </c>
      <c r="E77" s="118">
        <v>8.5401565474931243</v>
      </c>
      <c r="F77" s="118">
        <f t="shared" si="6"/>
        <v>1.6909883088906952E-2</v>
      </c>
      <c r="G77" s="118">
        <v>8.4788355537090538</v>
      </c>
      <c r="H77" s="118">
        <f t="shared" si="7"/>
        <v>-5.5505329127216285E-2</v>
      </c>
      <c r="I77" s="118">
        <v>7.6522758532067332</v>
      </c>
      <c r="J77" s="118">
        <f t="shared" si="8"/>
        <v>0.23236929736358469</v>
      </c>
      <c r="K77" s="118">
        <v>2.5045040987298441</v>
      </c>
      <c r="L77" s="118">
        <f t="shared" si="9"/>
        <v>-0.18374352602174149</v>
      </c>
    </row>
    <row r="78" spans="2:12" ht="15" hidden="1" customHeight="1" outlineLevel="1" x14ac:dyDescent="0.25">
      <c r="B78" s="73" t="s">
        <v>33</v>
      </c>
      <c r="C78" s="114">
        <v>8.2647694918966277</v>
      </c>
      <c r="D78" s="114">
        <f t="shared" ref="D78:D90" si="10">C78-C91</f>
        <v>0.41118309476933845</v>
      </c>
      <c r="E78" s="115">
        <v>9.09</v>
      </c>
      <c r="F78" s="115">
        <f t="shared" ref="F78:F90" si="11">E78-E91</f>
        <v>0.89000000000000057</v>
      </c>
      <c r="G78" s="114">
        <v>8.6999999999999993</v>
      </c>
      <c r="H78" s="114">
        <f t="shared" ref="H78:H90" si="12">G78-G91</f>
        <v>0.26999999999999957</v>
      </c>
      <c r="I78" s="115">
        <v>7.98</v>
      </c>
      <c r="J78" s="115">
        <f t="shared" ref="J78:J90" si="13">I78-I91</f>
        <v>-2.9999999999999361E-2</v>
      </c>
      <c r="K78" s="114">
        <v>2.4700000000000002</v>
      </c>
      <c r="L78" s="114">
        <f t="shared" ref="L78:L90" si="14">K78-K91</f>
        <v>-0.25</v>
      </c>
    </row>
    <row r="79" spans="2:12" ht="15" hidden="1" customHeight="1" outlineLevel="1" x14ac:dyDescent="0.25">
      <c r="B79" s="73" t="s">
        <v>34</v>
      </c>
      <c r="C79" s="114">
        <v>7.9760868139794114</v>
      </c>
      <c r="D79" s="114">
        <f t="shared" si="10"/>
        <v>-0.31439700590189279</v>
      </c>
      <c r="E79" s="115">
        <v>8.35</v>
      </c>
      <c r="F79" s="115">
        <f t="shared" si="11"/>
        <v>-0.34999999999999964</v>
      </c>
      <c r="G79" s="114">
        <v>8.57</v>
      </c>
      <c r="H79" s="114">
        <f t="shared" si="12"/>
        <v>-0.33999999999999986</v>
      </c>
      <c r="I79" s="115">
        <v>7.98</v>
      </c>
      <c r="J79" s="115">
        <f t="shared" si="13"/>
        <v>-0.21999999999999886</v>
      </c>
      <c r="K79" s="114">
        <v>2.29</v>
      </c>
      <c r="L79" s="114">
        <f t="shared" si="14"/>
        <v>-0.23999999999999977</v>
      </c>
    </row>
    <row r="80" spans="2:12" ht="15" hidden="1" customHeight="1" outlineLevel="1" x14ac:dyDescent="0.25">
      <c r="B80" s="73" t="s">
        <v>35</v>
      </c>
      <c r="C80" s="114">
        <v>7.3762587125169112</v>
      </c>
      <c r="D80" s="114">
        <f t="shared" si="10"/>
        <v>-0.18526153593793371</v>
      </c>
      <c r="E80" s="115">
        <v>8.0500000000000007</v>
      </c>
      <c r="F80" s="115">
        <f t="shared" si="11"/>
        <v>9.0000000000000746E-2</v>
      </c>
      <c r="G80" s="114">
        <v>7.8</v>
      </c>
      <c r="H80" s="114">
        <f t="shared" si="12"/>
        <v>-0.19000000000000039</v>
      </c>
      <c r="I80" s="115">
        <v>6.56</v>
      </c>
      <c r="J80" s="115">
        <f t="shared" si="13"/>
        <v>-0.57000000000000028</v>
      </c>
      <c r="K80" s="114">
        <v>2.52</v>
      </c>
      <c r="L80" s="114">
        <f t="shared" si="14"/>
        <v>-6.0000000000000053E-2</v>
      </c>
    </row>
    <row r="81" spans="2:14" ht="15" hidden="1" customHeight="1" outlineLevel="1" x14ac:dyDescent="0.25">
      <c r="B81" s="73" t="s">
        <v>36</v>
      </c>
      <c r="C81" s="114">
        <v>7.8585780921625918</v>
      </c>
      <c r="D81" s="114">
        <f t="shared" si="10"/>
        <v>0.3418211093679222</v>
      </c>
      <c r="E81" s="115">
        <v>8.73</v>
      </c>
      <c r="F81" s="115">
        <f t="shared" si="11"/>
        <v>0.67999999999999972</v>
      </c>
      <c r="G81" s="114">
        <v>8.6199999999999992</v>
      </c>
      <c r="H81" s="114">
        <f t="shared" si="12"/>
        <v>0.33999999999999986</v>
      </c>
      <c r="I81" s="115">
        <v>6.87</v>
      </c>
      <c r="J81" s="115">
        <f t="shared" si="13"/>
        <v>8.0000000000000071E-2</v>
      </c>
      <c r="K81" s="114">
        <v>2.62</v>
      </c>
      <c r="L81" s="114">
        <f t="shared" si="14"/>
        <v>-2.9999999999999805E-2</v>
      </c>
    </row>
    <row r="82" spans="2:14" ht="15" hidden="1" customHeight="1" outlineLevel="1" x14ac:dyDescent="0.25">
      <c r="B82" s="73" t="s">
        <v>37</v>
      </c>
      <c r="C82" s="114">
        <v>8.0030798801343952</v>
      </c>
      <c r="D82" s="114">
        <f t="shared" si="10"/>
        <v>-0.52925320116594499</v>
      </c>
      <c r="E82" s="115">
        <v>8.82</v>
      </c>
      <c r="F82" s="115">
        <f t="shared" si="11"/>
        <v>-0.69999999999999929</v>
      </c>
      <c r="G82" s="114">
        <v>8.77</v>
      </c>
      <c r="H82" s="114">
        <f t="shared" si="12"/>
        <v>-0.59999999999999964</v>
      </c>
      <c r="I82" s="115">
        <v>6.76</v>
      </c>
      <c r="J82" s="115">
        <f t="shared" si="13"/>
        <v>-0.19000000000000039</v>
      </c>
      <c r="K82" s="114">
        <v>2.72</v>
      </c>
      <c r="L82" s="114">
        <f t="shared" si="14"/>
        <v>-0.20999999999999996</v>
      </c>
    </row>
    <row r="83" spans="2:14" ht="15" hidden="1" customHeight="1" outlineLevel="1" x14ac:dyDescent="0.25">
      <c r="B83" s="73" t="s">
        <v>38</v>
      </c>
      <c r="C83" s="114">
        <v>7.8998410481810639</v>
      </c>
      <c r="D83" s="114">
        <f t="shared" si="10"/>
        <v>-0.38587764538012959</v>
      </c>
      <c r="E83" s="115">
        <v>8.81</v>
      </c>
      <c r="F83" s="115">
        <f t="shared" si="11"/>
        <v>-0.27999999999999936</v>
      </c>
      <c r="G83" s="114">
        <v>8.85</v>
      </c>
      <c r="H83" s="114">
        <f t="shared" si="12"/>
        <v>-0.58999999999999986</v>
      </c>
      <c r="I83" s="115">
        <v>6.57</v>
      </c>
      <c r="J83" s="115">
        <f t="shared" si="13"/>
        <v>-0.3199999999999994</v>
      </c>
      <c r="K83" s="114">
        <v>2.92</v>
      </c>
      <c r="L83" s="114">
        <f t="shared" si="14"/>
        <v>0.44999999999999973</v>
      </c>
    </row>
    <row r="84" spans="2:14" ht="15" hidden="1" customHeight="1" outlineLevel="1" thickBot="1" x14ac:dyDescent="0.3">
      <c r="B84" s="73" t="s">
        <v>39</v>
      </c>
      <c r="C84" s="114">
        <v>7.1240683090188419</v>
      </c>
      <c r="D84" s="114">
        <f t="shared" si="10"/>
        <v>-0.37036971892157045</v>
      </c>
      <c r="E84" s="115">
        <v>7.6</v>
      </c>
      <c r="F84" s="115">
        <f t="shared" si="11"/>
        <v>-0.35000000000000053</v>
      </c>
      <c r="G84" s="114">
        <v>7.81</v>
      </c>
      <c r="H84" s="114">
        <f t="shared" si="12"/>
        <v>-0.60000000000000053</v>
      </c>
      <c r="I84" s="115">
        <v>6.3</v>
      </c>
      <c r="J84" s="115">
        <f t="shared" si="13"/>
        <v>-0.58000000000000007</v>
      </c>
      <c r="K84" s="114">
        <v>3.21</v>
      </c>
      <c r="L84" s="114">
        <f t="shared" si="14"/>
        <v>0.98</v>
      </c>
    </row>
    <row r="85" spans="2:14" ht="16.5" hidden="1" customHeight="1" outlineLevel="1" thickBot="1" x14ac:dyDescent="0.3">
      <c r="B85" s="73" t="s">
        <v>40</v>
      </c>
      <c r="C85" s="114">
        <v>7.9330001493179685</v>
      </c>
      <c r="D85" s="114">
        <f t="shared" si="10"/>
        <v>-9.4676640072881568E-3</v>
      </c>
      <c r="E85" s="115">
        <v>8.66</v>
      </c>
      <c r="F85" s="115">
        <f t="shared" si="11"/>
        <v>0.12000000000000099</v>
      </c>
      <c r="G85" s="114">
        <v>8.66</v>
      </c>
      <c r="H85" s="114">
        <f t="shared" si="12"/>
        <v>-1.9999999999999574E-2</v>
      </c>
      <c r="I85" s="115">
        <v>6.93</v>
      </c>
      <c r="J85" s="115">
        <f t="shared" si="13"/>
        <v>-0.41999999999999993</v>
      </c>
      <c r="K85" s="114">
        <v>2.98</v>
      </c>
      <c r="L85" s="114">
        <f t="shared" si="14"/>
        <v>0.64000000000000012</v>
      </c>
      <c r="N85" s="36" t="s">
        <v>45</v>
      </c>
    </row>
    <row r="86" spans="2:14" ht="15" hidden="1" customHeight="1" outlineLevel="1" x14ac:dyDescent="0.25">
      <c r="B86" s="73" t="s">
        <v>41</v>
      </c>
      <c r="C86" s="114">
        <v>7.533085978591493</v>
      </c>
      <c r="D86" s="114">
        <f t="shared" si="10"/>
        <v>1.3333993111463549E-2</v>
      </c>
      <c r="E86" s="115">
        <v>8.06</v>
      </c>
      <c r="F86" s="115">
        <f t="shared" si="11"/>
        <v>-1.9999999999999574E-2</v>
      </c>
      <c r="G86" s="114">
        <v>8.09</v>
      </c>
      <c r="H86" s="114">
        <f t="shared" si="12"/>
        <v>0.14999999999999947</v>
      </c>
      <c r="I86" s="115">
        <v>6.87</v>
      </c>
      <c r="J86" s="115">
        <f t="shared" si="13"/>
        <v>-8.0000000000000071E-2</v>
      </c>
      <c r="K86" s="114">
        <v>2.87</v>
      </c>
      <c r="L86" s="114">
        <f t="shared" si="14"/>
        <v>0.18000000000000016</v>
      </c>
    </row>
    <row r="87" spans="2:14" ht="15" hidden="1" customHeight="1" outlineLevel="1" x14ac:dyDescent="0.25">
      <c r="B87" s="73" t="s">
        <v>42</v>
      </c>
      <c r="C87" s="114">
        <v>7.9012655691175775</v>
      </c>
      <c r="D87" s="114">
        <f t="shared" si="10"/>
        <v>-0.33724286966505712</v>
      </c>
      <c r="E87" s="115">
        <v>8.1300000000000008</v>
      </c>
      <c r="F87" s="115">
        <f t="shared" si="11"/>
        <v>-0.44999999999999929</v>
      </c>
      <c r="G87" s="114">
        <v>8.4</v>
      </c>
      <c r="H87" s="114">
        <f t="shared" si="12"/>
        <v>-0.29999999999999893</v>
      </c>
      <c r="I87" s="115">
        <v>8.5</v>
      </c>
      <c r="J87" s="115">
        <f t="shared" si="13"/>
        <v>-0.26999999999999957</v>
      </c>
      <c r="K87" s="114">
        <v>2.61</v>
      </c>
      <c r="L87" s="114">
        <f t="shared" si="14"/>
        <v>8.9999999999999858E-2</v>
      </c>
    </row>
    <row r="88" spans="2:14" ht="15" hidden="1" customHeight="1" outlineLevel="1" x14ac:dyDescent="0.25">
      <c r="B88" s="73" t="s">
        <v>43</v>
      </c>
      <c r="C88" s="114">
        <v>8.3484333051811106</v>
      </c>
      <c r="D88" s="114">
        <f t="shared" si="10"/>
        <v>-0.13011692927560681</v>
      </c>
      <c r="E88" s="115">
        <v>8.51</v>
      </c>
      <c r="F88" s="115">
        <f t="shared" si="11"/>
        <v>-0.26999999999999957</v>
      </c>
      <c r="G88" s="114">
        <v>8.7200000000000006</v>
      </c>
      <c r="H88" s="114">
        <f t="shared" si="12"/>
        <v>-0.4399999999999995</v>
      </c>
      <c r="I88" s="115">
        <v>9.1300000000000008</v>
      </c>
      <c r="J88" s="115">
        <f t="shared" si="13"/>
        <v>0.20000000000000107</v>
      </c>
      <c r="K88" s="114">
        <v>2.64</v>
      </c>
      <c r="L88" s="114">
        <f t="shared" si="14"/>
        <v>-0.10999999999999988</v>
      </c>
    </row>
    <row r="89" spans="2:14" ht="15" hidden="1" customHeight="1" outlineLevel="1" x14ac:dyDescent="0.25">
      <c r="B89" s="73" t="s">
        <v>44</v>
      </c>
      <c r="C89" s="114">
        <v>9.1952442241468244</v>
      </c>
      <c r="D89" s="114">
        <f t="shared" si="10"/>
        <v>0.2733815994746589</v>
      </c>
      <c r="E89" s="115">
        <v>9.6</v>
      </c>
      <c r="F89" s="115">
        <f t="shared" si="11"/>
        <v>9.9999999999997868E-3</v>
      </c>
      <c r="G89" s="114">
        <v>9.39</v>
      </c>
      <c r="H89" s="114">
        <f t="shared" si="12"/>
        <v>0.48000000000000043</v>
      </c>
      <c r="I89" s="115">
        <v>9.6999999999999993</v>
      </c>
      <c r="J89" s="115">
        <f t="shared" si="13"/>
        <v>0.23999999999999844</v>
      </c>
      <c r="K89" s="114">
        <v>2.68</v>
      </c>
      <c r="L89" s="114">
        <f t="shared" si="14"/>
        <v>0.31000000000000005</v>
      </c>
    </row>
    <row r="90" spans="2:14" collapsed="1" x14ac:dyDescent="0.25">
      <c r="B90" s="33">
        <v>2007</v>
      </c>
      <c r="C90" s="118">
        <v>7.9448414634885607</v>
      </c>
      <c r="D90" s="118">
        <f t="shared" si="10"/>
        <v>-0.10660970714706242</v>
      </c>
      <c r="E90" s="118">
        <v>8.5232466644042173</v>
      </c>
      <c r="F90" s="118">
        <f t="shared" si="11"/>
        <v>-6.3904544111387906E-2</v>
      </c>
      <c r="G90" s="118">
        <v>8.5343408828362701</v>
      </c>
      <c r="H90" s="118">
        <f t="shared" si="12"/>
        <v>-0.14722058882153455</v>
      </c>
      <c r="I90" s="118">
        <v>7.4199065558431485</v>
      </c>
      <c r="J90" s="118">
        <f t="shared" si="13"/>
        <v>-0.17561320864949526</v>
      </c>
      <c r="K90" s="118">
        <v>2.6882476247515856</v>
      </c>
      <c r="L90" s="118">
        <f t="shared" si="14"/>
        <v>0.13125616540036855</v>
      </c>
    </row>
    <row r="91" spans="2:14" ht="15" hidden="1" customHeight="1" outlineLevel="1" x14ac:dyDescent="0.25">
      <c r="B91" s="73" t="s">
        <v>33</v>
      </c>
      <c r="C91" s="114">
        <v>7.8535863971272892</v>
      </c>
      <c r="D91" s="119"/>
      <c r="E91" s="115">
        <v>8.1999999999999993</v>
      </c>
      <c r="F91" s="115"/>
      <c r="G91" s="114">
        <v>8.43</v>
      </c>
      <c r="H91" s="119"/>
      <c r="I91" s="115">
        <v>8.01</v>
      </c>
      <c r="J91" s="115"/>
      <c r="K91" s="114">
        <v>2.72</v>
      </c>
      <c r="L91" s="119"/>
    </row>
    <row r="92" spans="2:14" ht="15" hidden="1" customHeight="1" outlineLevel="1" x14ac:dyDescent="0.25">
      <c r="B92" s="73" t="s">
        <v>34</v>
      </c>
      <c r="C92" s="114">
        <v>8.2904838198813042</v>
      </c>
      <c r="D92" s="119"/>
      <c r="E92" s="115">
        <v>8.6999999999999993</v>
      </c>
      <c r="F92" s="115"/>
      <c r="G92" s="114">
        <v>8.91</v>
      </c>
      <c r="H92" s="119"/>
      <c r="I92" s="115">
        <v>8.1999999999999993</v>
      </c>
      <c r="J92" s="115"/>
      <c r="K92" s="114">
        <v>2.5299999999999998</v>
      </c>
      <c r="L92" s="119"/>
    </row>
    <row r="93" spans="2:14" ht="15" hidden="1" customHeight="1" outlineLevel="1" x14ac:dyDescent="0.25">
      <c r="B93" s="73" t="s">
        <v>35</v>
      </c>
      <c r="C93" s="114">
        <v>7.5615202484548449</v>
      </c>
      <c r="D93" s="119"/>
      <c r="E93" s="115">
        <v>7.96</v>
      </c>
      <c r="F93" s="115"/>
      <c r="G93" s="114">
        <v>7.99</v>
      </c>
      <c r="H93" s="119"/>
      <c r="I93" s="115">
        <v>7.13</v>
      </c>
      <c r="J93" s="115"/>
      <c r="K93" s="114">
        <v>2.58</v>
      </c>
      <c r="L93" s="119"/>
    </row>
    <row r="94" spans="2:14" ht="15" hidden="1" customHeight="1" outlineLevel="1" x14ac:dyDescent="0.25">
      <c r="B94" s="73" t="s">
        <v>36</v>
      </c>
      <c r="C94" s="114">
        <v>7.5167569827946696</v>
      </c>
      <c r="D94" s="119"/>
      <c r="E94" s="115">
        <v>8.0500000000000007</v>
      </c>
      <c r="F94" s="115"/>
      <c r="G94" s="114">
        <v>8.2799999999999994</v>
      </c>
      <c r="H94" s="119"/>
      <c r="I94" s="115">
        <v>6.79</v>
      </c>
      <c r="J94" s="115"/>
      <c r="K94" s="114">
        <v>2.65</v>
      </c>
      <c r="L94" s="119"/>
    </row>
    <row r="95" spans="2:14" ht="15" hidden="1" customHeight="1" outlineLevel="1" x14ac:dyDescent="0.25">
      <c r="B95" s="73" t="s">
        <v>37</v>
      </c>
      <c r="C95" s="114">
        <v>8.5323330813003402</v>
      </c>
      <c r="D95" s="119"/>
      <c r="E95" s="115">
        <v>9.52</v>
      </c>
      <c r="F95" s="115"/>
      <c r="G95" s="114">
        <v>9.3699999999999992</v>
      </c>
      <c r="H95" s="119"/>
      <c r="I95" s="115">
        <v>6.95</v>
      </c>
      <c r="J95" s="115"/>
      <c r="K95" s="114">
        <v>2.93</v>
      </c>
      <c r="L95" s="119"/>
    </row>
    <row r="96" spans="2:14" ht="15" hidden="1" customHeight="1" outlineLevel="1" x14ac:dyDescent="0.25">
      <c r="B96" s="73" t="s">
        <v>38</v>
      </c>
      <c r="C96" s="114">
        <v>8.2857186935611935</v>
      </c>
      <c r="D96" s="119"/>
      <c r="E96" s="115">
        <v>9.09</v>
      </c>
      <c r="F96" s="115"/>
      <c r="G96" s="114">
        <v>9.44</v>
      </c>
      <c r="H96" s="119"/>
      <c r="I96" s="115">
        <v>6.89</v>
      </c>
      <c r="J96" s="115"/>
      <c r="K96" s="114">
        <v>2.4700000000000002</v>
      </c>
      <c r="L96" s="119"/>
    </row>
    <row r="97" spans="2:12" ht="15" hidden="1" customHeight="1" outlineLevel="1" x14ac:dyDescent="0.25">
      <c r="B97" s="73" t="s">
        <v>39</v>
      </c>
      <c r="C97" s="114">
        <v>7.4944380279404124</v>
      </c>
      <c r="D97" s="119"/>
      <c r="E97" s="115">
        <v>7.95</v>
      </c>
      <c r="F97" s="115"/>
      <c r="G97" s="114">
        <v>8.41</v>
      </c>
      <c r="H97" s="119"/>
      <c r="I97" s="115">
        <v>6.88</v>
      </c>
      <c r="J97" s="115"/>
      <c r="K97" s="114">
        <v>2.23</v>
      </c>
      <c r="L97" s="119"/>
    </row>
    <row r="98" spans="2:12" ht="15" hidden="1" customHeight="1" outlineLevel="1" x14ac:dyDescent="0.25">
      <c r="B98" s="73" t="s">
        <v>40</v>
      </c>
      <c r="C98" s="114">
        <v>7.9424678133252566</v>
      </c>
      <c r="D98" s="119"/>
      <c r="E98" s="115">
        <v>8.5399999999999991</v>
      </c>
      <c r="F98" s="115"/>
      <c r="G98" s="114">
        <v>8.68</v>
      </c>
      <c r="H98" s="119"/>
      <c r="I98" s="115">
        <v>7.35</v>
      </c>
      <c r="J98" s="115"/>
      <c r="K98" s="114">
        <v>2.34</v>
      </c>
      <c r="L98" s="119"/>
    </row>
    <row r="99" spans="2:12" ht="15" hidden="1" customHeight="1" outlineLevel="1" x14ac:dyDescent="0.25">
      <c r="B99" s="73" t="s">
        <v>41</v>
      </c>
      <c r="C99" s="114">
        <v>7.5197519854800294</v>
      </c>
      <c r="D99" s="119"/>
      <c r="E99" s="115">
        <v>8.08</v>
      </c>
      <c r="F99" s="115"/>
      <c r="G99" s="114">
        <v>7.94</v>
      </c>
      <c r="H99" s="119"/>
      <c r="I99" s="115">
        <v>6.95</v>
      </c>
      <c r="J99" s="115"/>
      <c r="K99" s="114">
        <v>2.69</v>
      </c>
      <c r="L99" s="119"/>
    </row>
    <row r="100" spans="2:12" ht="15" hidden="1" customHeight="1" outlineLevel="1" x14ac:dyDescent="0.25">
      <c r="B100" s="73" t="s">
        <v>42</v>
      </c>
      <c r="C100" s="114">
        <v>8.2385084387826346</v>
      </c>
      <c r="D100" s="119"/>
      <c r="E100" s="115">
        <v>8.58</v>
      </c>
      <c r="F100" s="115"/>
      <c r="G100" s="114">
        <v>8.6999999999999993</v>
      </c>
      <c r="H100" s="119"/>
      <c r="I100" s="115">
        <v>8.77</v>
      </c>
      <c r="J100" s="115"/>
      <c r="K100" s="114">
        <v>2.52</v>
      </c>
      <c r="L100" s="119"/>
    </row>
    <row r="101" spans="2:12" ht="15" hidden="1" customHeight="1" outlineLevel="1" x14ac:dyDescent="0.25">
      <c r="B101" s="73" t="s">
        <v>43</v>
      </c>
      <c r="C101" s="114">
        <v>8.4785502344567174</v>
      </c>
      <c r="D101" s="119"/>
      <c r="E101" s="115">
        <v>8.7799999999999994</v>
      </c>
      <c r="F101" s="115"/>
      <c r="G101" s="114">
        <v>9.16</v>
      </c>
      <c r="H101" s="119"/>
      <c r="I101" s="115">
        <v>8.93</v>
      </c>
      <c r="J101" s="115"/>
      <c r="K101" s="114">
        <v>2.75</v>
      </c>
      <c r="L101" s="119"/>
    </row>
    <row r="102" spans="2:12" ht="15" hidden="1" customHeight="1" outlineLevel="1" x14ac:dyDescent="0.25">
      <c r="B102" s="73" t="s">
        <v>44</v>
      </c>
      <c r="C102" s="114">
        <v>8.9218626246721655</v>
      </c>
      <c r="D102" s="119"/>
      <c r="E102" s="115">
        <v>9.59</v>
      </c>
      <c r="F102" s="115"/>
      <c r="G102" s="114">
        <v>8.91</v>
      </c>
      <c r="H102" s="119"/>
      <c r="I102" s="115">
        <v>9.4600000000000009</v>
      </c>
      <c r="J102" s="115"/>
      <c r="K102" s="114">
        <v>2.37</v>
      </c>
      <c r="L102" s="119"/>
    </row>
    <row r="103" spans="2:12" collapsed="1" x14ac:dyDescent="0.25">
      <c r="B103" s="33">
        <v>2006</v>
      </c>
      <c r="C103" s="118">
        <v>8.0514511706356231</v>
      </c>
      <c r="D103" s="120"/>
      <c r="E103" s="118">
        <v>8.5871512085156052</v>
      </c>
      <c r="F103" s="118"/>
      <c r="G103" s="118">
        <v>8.6815614716578047</v>
      </c>
      <c r="H103" s="121"/>
      <c r="I103" s="118">
        <v>7.5955197644926438</v>
      </c>
      <c r="J103" s="118"/>
      <c r="K103" s="118">
        <v>2.5569914593512171</v>
      </c>
      <c r="L103" s="121"/>
    </row>
    <row r="104" spans="2:12" ht="15" customHeight="1" x14ac:dyDescent="0.25">
      <c r="B104" s="218" t="s">
        <v>46</v>
      </c>
      <c r="C104" s="218"/>
      <c r="D104" s="218"/>
      <c r="E104" s="218"/>
      <c r="F104" s="218"/>
      <c r="G104" s="218"/>
      <c r="H104" s="218"/>
      <c r="I104" s="37"/>
      <c r="J104" s="37"/>
      <c r="K104" s="37"/>
      <c r="L104" s="37"/>
    </row>
  </sheetData>
  <mergeCells count="7">
    <mergeCell ref="B104:H104"/>
    <mergeCell ref="B5:L5"/>
    <mergeCell ref="C6:D6"/>
    <mergeCell ref="E6:F6"/>
    <mergeCell ref="G6:H6"/>
    <mergeCell ref="I6:J6"/>
    <mergeCell ref="K6:L6"/>
  </mergeCells>
  <hyperlinks>
    <hyperlink ref="N8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acum. abril 2012</v>
      </c>
      <c r="D6" s="40" t="str">
        <f>actualizaciones!A2</f>
        <v xml:space="preserve">acum. abril 2013 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8.1467253168046589</v>
      </c>
      <c r="D8" s="98">
        <v>7.9900639824457311</v>
      </c>
      <c r="E8" s="122">
        <f>D8-C8</f>
        <v>-0.15666133435892782</v>
      </c>
    </row>
    <row r="9" spans="2:5" ht="15" customHeight="1" x14ac:dyDescent="0.2">
      <c r="B9" s="100" t="s">
        <v>108</v>
      </c>
      <c r="C9" s="101">
        <v>7.6000778933143138</v>
      </c>
      <c r="D9" s="101">
        <v>7.4964267817172638</v>
      </c>
      <c r="E9" s="123">
        <f>D9-C9</f>
        <v>-0.10365111159704998</v>
      </c>
    </row>
    <row r="10" spans="2:5" ht="15" customHeight="1" x14ac:dyDescent="0.2">
      <c r="B10" s="100" t="s">
        <v>109</v>
      </c>
      <c r="C10" s="101">
        <v>9.1425889674391563</v>
      </c>
      <c r="D10" s="101">
        <v>8.894179801681096</v>
      </c>
      <c r="E10" s="123">
        <f>D10-C10</f>
        <v>-0.24840916575806027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8.4921348088396158</v>
      </c>
      <c r="D12" s="98">
        <v>8.2972999741100555</v>
      </c>
      <c r="E12" s="122">
        <f>D12-C12</f>
        <v>-0.19483483472956031</v>
      </c>
    </row>
    <row r="13" spans="2:5" ht="15" customHeight="1" x14ac:dyDescent="0.2">
      <c r="B13" s="100" t="s">
        <v>108</v>
      </c>
      <c r="C13" s="101">
        <v>8.0594243067284506</v>
      </c>
      <c r="D13" s="101">
        <v>8.0024601880877739</v>
      </c>
      <c r="E13" s="123">
        <f>D13-C13</f>
        <v>-5.6964118640676631E-2</v>
      </c>
    </row>
    <row r="14" spans="2:5" ht="15" customHeight="1" x14ac:dyDescent="0.2">
      <c r="B14" s="100" t="s">
        <v>109</v>
      </c>
      <c r="C14" s="101">
        <v>9.4890580135915652</v>
      </c>
      <c r="D14" s="101">
        <v>8.9624129484111492</v>
      </c>
      <c r="E14" s="123">
        <f>D14-C14</f>
        <v>-0.52664506518041598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8.7740525716828248</v>
      </c>
      <c r="D16" s="98">
        <v>8.5663790462242488</v>
      </c>
      <c r="E16" s="122">
        <f>D16-C16</f>
        <v>-0.20767352545857598</v>
      </c>
    </row>
    <row r="17" spans="2:12" ht="15" customHeight="1" x14ac:dyDescent="0.2">
      <c r="B17" s="100" t="s">
        <v>108</v>
      </c>
      <c r="C17" s="101">
        <v>8.5112044381765042</v>
      </c>
      <c r="D17" s="101">
        <v>8.4506637099180217</v>
      </c>
      <c r="E17" s="123">
        <f>D17-C17</f>
        <v>-6.0540728258482446E-2</v>
      </c>
    </row>
    <row r="18" spans="2:12" ht="15" customHeight="1" x14ac:dyDescent="0.2">
      <c r="B18" s="100" t="s">
        <v>109</v>
      </c>
      <c r="C18" s="101">
        <v>9.0174908013630048</v>
      </c>
      <c r="D18" s="101">
        <v>8.6766578114258071</v>
      </c>
      <c r="E18" s="123">
        <f>D18-C18</f>
        <v>-0.34083298993719779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8.7718098126286144</v>
      </c>
      <c r="D20" s="98">
        <v>8.6068548918921302</v>
      </c>
      <c r="E20" s="122">
        <f>D20-C20</f>
        <v>-0.16495492073648421</v>
      </c>
    </row>
    <row r="21" spans="2:12" ht="15" customHeight="1" x14ac:dyDescent="0.2">
      <c r="B21" s="100" t="s">
        <v>108</v>
      </c>
      <c r="C21" s="101">
        <v>8.5021399485950262</v>
      </c>
      <c r="D21" s="101">
        <v>8.2880911093405825</v>
      </c>
      <c r="E21" s="123">
        <f>D21-C21</f>
        <v>-0.21404883925444373</v>
      </c>
    </row>
    <row r="22" spans="2:12" ht="15" customHeight="1" x14ac:dyDescent="0.2">
      <c r="B22" s="100" t="s">
        <v>109</v>
      </c>
      <c r="C22" s="101">
        <v>9.5811232449297972</v>
      </c>
      <c r="D22" s="101">
        <v>9.5654487156900743</v>
      </c>
      <c r="E22" s="123">
        <f>D22-C22</f>
        <v>-1.5674529239722901E-2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2.181843388625206</v>
      </c>
      <c r="D24" s="98">
        <v>2.1834737657492451</v>
      </c>
      <c r="E24" s="122">
        <f>D24-C24</f>
        <v>1.6303771240391285E-3</v>
      </c>
    </row>
    <row r="25" spans="2:12" ht="15" customHeight="1" x14ac:dyDescent="0.2">
      <c r="B25" s="100" t="s">
        <v>108</v>
      </c>
      <c r="C25" s="101">
        <v>2.181843388625206</v>
      </c>
      <c r="D25" s="101">
        <v>2.1834737657492451</v>
      </c>
      <c r="E25" s="123">
        <f>D25-C25</f>
        <v>1.6303771240391285E-3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4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41</v>
      </c>
      <c r="C8" s="20">
        <v>384784</v>
      </c>
      <c r="D8" s="21">
        <f t="shared" ref="D8:D9" si="0">C8/C21-1</f>
        <v>-6.5023423983826767E-2</v>
      </c>
      <c r="E8" s="22">
        <v>139428</v>
      </c>
      <c r="F8" s="23">
        <f t="shared" ref="F8:F11" si="1">E8/E21-1</f>
        <v>-9.4011540260955484E-2</v>
      </c>
      <c r="G8" s="20">
        <v>110313</v>
      </c>
      <c r="H8" s="21">
        <f t="shared" ref="H8:H11" si="2">G8/G21-1</f>
        <v>-5.9067879015336278E-2</v>
      </c>
      <c r="I8" s="22">
        <v>53895</v>
      </c>
      <c r="J8" s="23">
        <f t="shared" ref="J8:J11" si="3">I8/I21-1</f>
        <v>-4.2156148364050017E-2</v>
      </c>
      <c r="K8" s="20">
        <v>13383</v>
      </c>
      <c r="L8" s="21">
        <f t="shared" ref="L8:L11" si="4">K8/K21-1</f>
        <v>-3.3648638890894644E-2</v>
      </c>
    </row>
    <row r="9" spans="2:18" x14ac:dyDescent="0.25">
      <c r="B9" s="19" t="s">
        <v>42</v>
      </c>
      <c r="C9" s="20">
        <v>466240</v>
      </c>
      <c r="D9" s="21">
        <f t="shared" si="0"/>
        <v>6.6854604906377846E-2</v>
      </c>
      <c r="E9" s="22">
        <v>168533</v>
      </c>
      <c r="F9" s="23">
        <f t="shared" si="1"/>
        <v>7.8514565094967459E-2</v>
      </c>
      <c r="G9" s="20">
        <v>134731</v>
      </c>
      <c r="H9" s="21">
        <f t="shared" si="2"/>
        <v>7.7744536524493757E-2</v>
      </c>
      <c r="I9" s="22">
        <v>64514</v>
      </c>
      <c r="J9" s="23">
        <f t="shared" si="3"/>
        <v>3.8504877499114576E-2</v>
      </c>
      <c r="K9" s="20">
        <v>16181</v>
      </c>
      <c r="L9" s="21">
        <f t="shared" si="4"/>
        <v>0.12095600969864906</v>
      </c>
    </row>
    <row r="10" spans="2:18" x14ac:dyDescent="0.25">
      <c r="B10" s="19" t="s">
        <v>43</v>
      </c>
      <c r="C10" s="20">
        <v>380684</v>
      </c>
      <c r="D10" s="21">
        <f>C10/C23-1</f>
        <v>-5.0267817270534088E-2</v>
      </c>
      <c r="E10" s="22">
        <v>132632</v>
      </c>
      <c r="F10" s="23">
        <f t="shared" si="1"/>
        <v>-5.4276831807421377E-2</v>
      </c>
      <c r="G10" s="20">
        <v>106392</v>
      </c>
      <c r="H10" s="21">
        <f t="shared" si="2"/>
        <v>-5.6348396824692837E-2</v>
      </c>
      <c r="I10" s="22">
        <v>53193</v>
      </c>
      <c r="J10" s="23">
        <f t="shared" si="3"/>
        <v>-4.1895567283272372E-2</v>
      </c>
      <c r="K10" s="20">
        <v>17051</v>
      </c>
      <c r="L10" s="21">
        <f t="shared" si="4"/>
        <v>-5.6757205288488155E-2</v>
      </c>
    </row>
    <row r="11" spans="2:18" x14ac:dyDescent="0.25">
      <c r="B11" s="19" t="s">
        <v>44</v>
      </c>
      <c r="C11" s="20">
        <v>387955</v>
      </c>
      <c r="D11" s="21">
        <f t="shared" ref="D11" si="5">C11/C24-1</f>
        <v>-3.2687968284442648E-2</v>
      </c>
      <c r="E11" s="22">
        <v>134920</v>
      </c>
      <c r="F11" s="23">
        <f t="shared" si="1"/>
        <v>-7.3606152156001081E-2</v>
      </c>
      <c r="G11" s="20">
        <v>108777</v>
      </c>
      <c r="H11" s="21">
        <f t="shared" si="2"/>
        <v>-3.2930005956561592E-2</v>
      </c>
      <c r="I11" s="22">
        <v>55856</v>
      </c>
      <c r="J11" s="23">
        <f t="shared" si="3"/>
        <v>-1.8641179261029261E-2</v>
      </c>
      <c r="K11" s="20">
        <v>16642</v>
      </c>
      <c r="L11" s="21">
        <f t="shared" si="4"/>
        <v>0.11317725752508356</v>
      </c>
    </row>
    <row r="12" spans="2:18" ht="27.75" customHeight="1" x14ac:dyDescent="0.25">
      <c r="B12" s="25" t="str">
        <f>actualizaciones!$A$2</f>
        <v xml:space="preserve">acum. abril 2013 </v>
      </c>
      <c r="C12" s="26">
        <v>1619663</v>
      </c>
      <c r="D12" s="27">
        <v>-1.8662619322433405E-2</v>
      </c>
      <c r="E12" s="28">
        <v>575513</v>
      </c>
      <c r="F12" s="29">
        <v>-3.4445443624967265E-2</v>
      </c>
      <c r="G12" s="26">
        <v>460213</v>
      </c>
      <c r="H12" s="27">
        <v>-1.5536626479220272E-2</v>
      </c>
      <c r="I12" s="28">
        <v>227458</v>
      </c>
      <c r="J12" s="29">
        <v>-1.4586808188021272E-2</v>
      </c>
      <c r="K12" s="26">
        <v>63257</v>
      </c>
      <c r="L12" s="27">
        <v>3.1739818303403888E-2</v>
      </c>
      <c r="O12" s="16"/>
      <c r="P12" s="16"/>
      <c r="Q12" s="16"/>
      <c r="R12" s="16"/>
    </row>
    <row r="13" spans="2:18" outlineLevel="1" x14ac:dyDescent="0.25">
      <c r="B13" s="19" t="s">
        <v>33</v>
      </c>
      <c r="C13" s="20">
        <v>391913</v>
      </c>
      <c r="D13" s="21">
        <f t="shared" ref="D13:D22" si="6">C13/C26-1</f>
        <v>-5.8654970900697267E-2</v>
      </c>
      <c r="E13" s="22">
        <v>137968</v>
      </c>
      <c r="F13" s="23">
        <f t="shared" ref="F13:F24" si="7">E13/E26-1</f>
        <v>-9.1987232222185633E-2</v>
      </c>
      <c r="G13" s="20">
        <v>109281</v>
      </c>
      <c r="H13" s="21">
        <f t="shared" ref="H13:H24" si="8">G13/G26-1</f>
        <v>-7.2262358544225913E-2</v>
      </c>
      <c r="I13" s="22">
        <v>56492</v>
      </c>
      <c r="J13" s="23">
        <f t="shared" ref="J13:J24" si="9">I13/I26-1</f>
        <v>-4.4128595600676834E-2</v>
      </c>
      <c r="K13" s="20">
        <v>14672</v>
      </c>
      <c r="L13" s="21">
        <f t="shared" ref="L13:L24" si="10">K13/K26-1</f>
        <v>0.17980057896429713</v>
      </c>
    </row>
    <row r="14" spans="2:18" outlineLevel="1" x14ac:dyDescent="0.25">
      <c r="B14" s="19" t="s">
        <v>34</v>
      </c>
      <c r="C14" s="20">
        <v>396985</v>
      </c>
      <c r="D14" s="21">
        <f t="shared" si="6"/>
        <v>-3.7215337229888679E-2</v>
      </c>
      <c r="E14" s="22">
        <v>143212</v>
      </c>
      <c r="F14" s="23">
        <f t="shared" si="7"/>
        <v>-8.0828929414942241E-3</v>
      </c>
      <c r="G14" s="20">
        <v>114279</v>
      </c>
      <c r="H14" s="21">
        <f t="shared" si="8"/>
        <v>-7.5494899321257858E-2</v>
      </c>
      <c r="I14" s="22">
        <v>53973</v>
      </c>
      <c r="J14" s="23">
        <f t="shared" si="9"/>
        <v>-6.9398944791199679E-2</v>
      </c>
      <c r="K14" s="20">
        <v>16473</v>
      </c>
      <c r="L14" s="21">
        <f t="shared" si="10"/>
        <v>8.4677684862053182E-2</v>
      </c>
    </row>
    <row r="15" spans="2:18" outlineLevel="1" x14ac:dyDescent="0.25">
      <c r="B15" s="19" t="s">
        <v>35</v>
      </c>
      <c r="C15" s="20">
        <v>425063</v>
      </c>
      <c r="D15" s="21">
        <f t="shared" si="6"/>
        <v>-7.3644179533839615E-2</v>
      </c>
      <c r="E15" s="22">
        <v>154993</v>
      </c>
      <c r="F15" s="23">
        <f t="shared" si="7"/>
        <v>-8.7836485834343669E-2</v>
      </c>
      <c r="G15" s="20">
        <v>125388</v>
      </c>
      <c r="H15" s="21">
        <f t="shared" si="8"/>
        <v>-8.7018254101165704E-2</v>
      </c>
      <c r="I15" s="22">
        <v>56241</v>
      </c>
      <c r="J15" s="23">
        <f t="shared" si="9"/>
        <v>-5.6991951710261612E-2</v>
      </c>
      <c r="K15" s="20">
        <v>14534</v>
      </c>
      <c r="L15" s="21">
        <f t="shared" si="10"/>
        <v>8.204288266825488E-2</v>
      </c>
    </row>
    <row r="16" spans="2:18" outlineLevel="1" x14ac:dyDescent="0.25">
      <c r="B16" s="19" t="s">
        <v>36</v>
      </c>
      <c r="C16" s="20">
        <v>387625</v>
      </c>
      <c r="D16" s="21">
        <f t="shared" si="6"/>
        <v>-7.9780453005595553E-2</v>
      </c>
      <c r="E16" s="22">
        <v>136535</v>
      </c>
      <c r="F16" s="23">
        <f t="shared" si="7"/>
        <v>-9.5603041704202196E-2</v>
      </c>
      <c r="G16" s="20">
        <v>111233</v>
      </c>
      <c r="H16" s="21">
        <f t="shared" si="8"/>
        <v>-8.2667392397964612E-2</v>
      </c>
      <c r="I16" s="22">
        <v>60270</v>
      </c>
      <c r="J16" s="23">
        <f t="shared" si="9"/>
        <v>5.5738508968609768E-2</v>
      </c>
      <c r="K16" s="20">
        <v>11944</v>
      </c>
      <c r="L16" s="21">
        <f t="shared" si="10"/>
        <v>-9.6041777037765841E-2</v>
      </c>
    </row>
    <row r="17" spans="2:18" outlineLevel="1" x14ac:dyDescent="0.25">
      <c r="B17" s="19" t="s">
        <v>37</v>
      </c>
      <c r="C17" s="20">
        <v>462551</v>
      </c>
      <c r="D17" s="21">
        <f t="shared" si="6"/>
        <v>-4.9910650097566012E-2</v>
      </c>
      <c r="E17" s="22">
        <v>164741</v>
      </c>
      <c r="F17" s="23">
        <f t="shared" si="7"/>
        <v>-2.4987719204796366E-2</v>
      </c>
      <c r="G17" s="20">
        <v>134821</v>
      </c>
      <c r="H17" s="21">
        <f t="shared" si="8"/>
        <v>-5.8038958135375296E-2</v>
      </c>
      <c r="I17" s="22">
        <v>67636</v>
      </c>
      <c r="J17" s="23">
        <f t="shared" si="9"/>
        <v>-0.10106326422115897</v>
      </c>
      <c r="K17" s="20">
        <v>9830</v>
      </c>
      <c r="L17" s="21">
        <f t="shared" si="10"/>
        <v>0.16579696394686905</v>
      </c>
    </row>
    <row r="18" spans="2:18" outlineLevel="1" x14ac:dyDescent="0.25">
      <c r="B18" s="19" t="s">
        <v>38</v>
      </c>
      <c r="C18" s="20">
        <v>436853</v>
      </c>
      <c r="D18" s="21">
        <f t="shared" si="6"/>
        <v>-0.10901785623234517</v>
      </c>
      <c r="E18" s="22">
        <v>154461</v>
      </c>
      <c r="F18" s="23">
        <f t="shared" si="7"/>
        <v>-0.13450256352786261</v>
      </c>
      <c r="G18" s="20">
        <v>128792</v>
      </c>
      <c r="H18" s="21">
        <f t="shared" si="8"/>
        <v>-9.4805349976455067E-2</v>
      </c>
      <c r="I18" s="22">
        <v>51624</v>
      </c>
      <c r="J18" s="23">
        <f t="shared" si="9"/>
        <v>-0.25581663543318434</v>
      </c>
      <c r="K18" s="20">
        <v>11750</v>
      </c>
      <c r="L18" s="21">
        <f t="shared" si="10"/>
        <v>-2.3762047191758007E-2</v>
      </c>
    </row>
    <row r="19" spans="2:18" outlineLevel="1" x14ac:dyDescent="0.25">
      <c r="B19" s="19" t="s">
        <v>39</v>
      </c>
      <c r="C19" s="20">
        <v>396036</v>
      </c>
      <c r="D19" s="21">
        <f t="shared" si="6"/>
        <v>3.1120877518661327E-2</v>
      </c>
      <c r="E19" s="22">
        <v>140102</v>
      </c>
      <c r="F19" s="23">
        <f t="shared" si="7"/>
        <v>-2.8549812284950349E-5</v>
      </c>
      <c r="G19" s="20">
        <v>114076</v>
      </c>
      <c r="H19" s="21">
        <f t="shared" si="8"/>
        <v>-2.118495001930587E-2</v>
      </c>
      <c r="I19" s="22">
        <v>56527</v>
      </c>
      <c r="J19" s="23">
        <f t="shared" si="9"/>
        <v>-4.0874574957275867E-3</v>
      </c>
      <c r="K19" s="20">
        <v>13644</v>
      </c>
      <c r="L19" s="21">
        <f t="shared" si="10"/>
        <v>0.13068699759675151</v>
      </c>
      <c r="N19" s="24"/>
      <c r="O19" s="24"/>
      <c r="P19" s="24"/>
    </row>
    <row r="20" spans="2:18" outlineLevel="1" x14ac:dyDescent="0.25">
      <c r="B20" s="19" t="s">
        <v>40</v>
      </c>
      <c r="C20" s="20">
        <v>353326</v>
      </c>
      <c r="D20" s="21">
        <f t="shared" si="6"/>
        <v>-1.355184544083976E-2</v>
      </c>
      <c r="E20" s="22">
        <v>130586</v>
      </c>
      <c r="F20" s="23">
        <f t="shared" si="7"/>
        <v>8.5808071056188151E-3</v>
      </c>
      <c r="G20" s="20">
        <v>96938</v>
      </c>
      <c r="H20" s="21">
        <f t="shared" si="8"/>
        <v>-5.0641961041631989E-2</v>
      </c>
      <c r="I20" s="22">
        <v>50701</v>
      </c>
      <c r="J20" s="23">
        <f t="shared" si="9"/>
        <v>-1.3599221789883265E-2</v>
      </c>
      <c r="K20" s="20">
        <v>13681</v>
      </c>
      <c r="L20" s="21">
        <f t="shared" si="10"/>
        <v>3.974768201854384E-2</v>
      </c>
    </row>
    <row r="21" spans="2:18" outlineLevel="1" x14ac:dyDescent="0.25">
      <c r="B21" s="19" t="s">
        <v>41</v>
      </c>
      <c r="C21" s="20">
        <v>411544</v>
      </c>
      <c r="D21" s="21">
        <f t="shared" si="6"/>
        <v>-0.13285952983466043</v>
      </c>
      <c r="E21" s="22">
        <v>153896</v>
      </c>
      <c r="F21" s="23">
        <f t="shared" si="7"/>
        <v>-0.10844364626480896</v>
      </c>
      <c r="G21" s="20">
        <v>117238</v>
      </c>
      <c r="H21" s="21">
        <f t="shared" si="8"/>
        <v>-0.16602289136914294</v>
      </c>
      <c r="I21" s="22">
        <v>56267</v>
      </c>
      <c r="J21" s="23">
        <f t="shared" si="9"/>
        <v>-9.4585244186982109E-2</v>
      </c>
      <c r="K21" s="20">
        <v>13849</v>
      </c>
      <c r="L21" s="21">
        <f t="shared" si="10"/>
        <v>9.9912636009848343E-2</v>
      </c>
    </row>
    <row r="22" spans="2:18" outlineLevel="1" x14ac:dyDescent="0.25">
      <c r="B22" s="19" t="s">
        <v>42</v>
      </c>
      <c r="C22" s="20">
        <v>437023</v>
      </c>
      <c r="D22" s="21">
        <f t="shared" si="6"/>
        <v>-3.7919814726757206E-2</v>
      </c>
      <c r="E22" s="22">
        <v>156264</v>
      </c>
      <c r="F22" s="23">
        <f t="shared" si="7"/>
        <v>-2.4891889699412806E-2</v>
      </c>
      <c r="G22" s="20">
        <v>125012</v>
      </c>
      <c r="H22" s="21">
        <f t="shared" si="8"/>
        <v>-4.7745277269957365E-2</v>
      </c>
      <c r="I22" s="22">
        <v>62122</v>
      </c>
      <c r="J22" s="23">
        <f t="shared" si="9"/>
        <v>-6.7349267355272691E-2</v>
      </c>
      <c r="K22" s="20">
        <v>14435</v>
      </c>
      <c r="L22" s="21">
        <f t="shared" si="10"/>
        <v>-9.464375313597595E-2</v>
      </c>
    </row>
    <row r="23" spans="2:18" outlineLevel="1" x14ac:dyDescent="0.25">
      <c r="B23" s="19" t="s">
        <v>43</v>
      </c>
      <c r="C23" s="20">
        <v>400833</v>
      </c>
      <c r="D23" s="21">
        <f>C23/C36-1</f>
        <v>-4.0217513630518953E-2</v>
      </c>
      <c r="E23" s="22">
        <v>140244</v>
      </c>
      <c r="F23" s="23">
        <f t="shared" si="7"/>
        <v>-3.6415104710602941E-2</v>
      </c>
      <c r="G23" s="20">
        <v>112745</v>
      </c>
      <c r="H23" s="21">
        <f t="shared" si="8"/>
        <v>-7.5481754817548152E-2</v>
      </c>
      <c r="I23" s="22">
        <v>55519</v>
      </c>
      <c r="J23" s="23">
        <f t="shared" si="9"/>
        <v>-2.0517977488444306E-2</v>
      </c>
      <c r="K23" s="20">
        <v>18077</v>
      </c>
      <c r="L23" s="21">
        <f t="shared" si="10"/>
        <v>0.31958537119497765</v>
      </c>
    </row>
    <row r="24" spans="2:18" outlineLevel="1" x14ac:dyDescent="0.25">
      <c r="B24" s="19" t="s">
        <v>44</v>
      </c>
      <c r="C24" s="20">
        <v>401065</v>
      </c>
      <c r="D24" s="21">
        <f t="shared" ref="D24" si="11">C24/C37-1</f>
        <v>4.0214233841684877E-2</v>
      </c>
      <c r="E24" s="22">
        <v>145640</v>
      </c>
      <c r="F24" s="23">
        <f t="shared" si="7"/>
        <v>7.9390489742677595E-2</v>
      </c>
      <c r="G24" s="20">
        <v>112481</v>
      </c>
      <c r="H24" s="21">
        <f t="shared" si="8"/>
        <v>-4.5881754177623191E-2</v>
      </c>
      <c r="I24" s="22">
        <v>56917</v>
      </c>
      <c r="J24" s="23">
        <f t="shared" si="9"/>
        <v>2.1445748537382014E-2</v>
      </c>
      <c r="K24" s="20">
        <v>14950</v>
      </c>
      <c r="L24" s="21">
        <f t="shared" si="10"/>
        <v>0.18575507614213205</v>
      </c>
    </row>
    <row r="25" spans="2:18" x14ac:dyDescent="0.25">
      <c r="B25" s="30">
        <v>2012</v>
      </c>
      <c r="C25" s="31">
        <v>4900817</v>
      </c>
      <c r="D25" s="32">
        <f>C25/C38-1</f>
        <v>-5.0266627107499406E-2</v>
      </c>
      <c r="E25" s="31">
        <v>1758642</v>
      </c>
      <c r="F25" s="32">
        <f>E25/E38-1</f>
        <v>-4.8126744531568399E-2</v>
      </c>
      <c r="G25" s="31">
        <v>1402284</v>
      </c>
      <c r="H25" s="32">
        <f>G25/G38-1</f>
        <v>-7.4864094579616847E-2</v>
      </c>
      <c r="I25" s="31">
        <v>684289</v>
      </c>
      <c r="J25" s="32">
        <f>I25/I38-1</f>
        <v>-5.9722268025371283E-2</v>
      </c>
      <c r="K25" s="31">
        <v>167839</v>
      </c>
      <c r="L25" s="32">
        <f>K25/K38-1</f>
        <v>8.4210254323236589E-2</v>
      </c>
      <c r="O25" s="16"/>
      <c r="P25" s="16"/>
      <c r="Q25" s="16"/>
      <c r="R25" s="16"/>
    </row>
    <row r="26" spans="2:18" hidden="1" outlineLevel="1" x14ac:dyDescent="0.25">
      <c r="B26" s="19" t="s">
        <v>33</v>
      </c>
      <c r="C26" s="20">
        <v>416333</v>
      </c>
      <c r="D26" s="21">
        <f t="shared" ref="D26:D37" si="12">C26/C39-1</f>
        <v>2.541285420489392E-2</v>
      </c>
      <c r="E26" s="22">
        <v>151945</v>
      </c>
      <c r="F26" s="23">
        <f t="shared" ref="F26:F37" si="13">E26/E39-1</f>
        <v>7.0910039186941498E-2</v>
      </c>
      <c r="G26" s="20">
        <v>117793</v>
      </c>
      <c r="H26" s="21">
        <f t="shared" ref="H26:H37" si="14">G26/G39-1</f>
        <v>2.3912451494314535E-3</v>
      </c>
      <c r="I26" s="22">
        <v>59100</v>
      </c>
      <c r="J26" s="23">
        <f t="shared" ref="J26:J37" si="15">I26/I39-1</f>
        <v>2.3784364335579511E-2</v>
      </c>
      <c r="K26" s="20">
        <v>12436</v>
      </c>
      <c r="L26" s="21">
        <f t="shared" ref="L26:L37" si="16">K26/K39-1</f>
        <v>-7.5252825698988723E-2</v>
      </c>
    </row>
    <row r="27" spans="2:18" hidden="1" outlineLevel="1" x14ac:dyDescent="0.25">
      <c r="B27" s="19" t="s">
        <v>34</v>
      </c>
      <c r="C27" s="20">
        <v>412330</v>
      </c>
      <c r="D27" s="21">
        <f t="shared" si="12"/>
        <v>3.9559902077203724E-2</v>
      </c>
      <c r="E27" s="22">
        <v>144379</v>
      </c>
      <c r="F27" s="23">
        <f t="shared" si="13"/>
        <v>4.6679715818471745E-2</v>
      </c>
      <c r="G27" s="20">
        <v>123611</v>
      </c>
      <c r="H27" s="21">
        <f t="shared" si="14"/>
        <v>2.5289892337552411E-2</v>
      </c>
      <c r="I27" s="22">
        <v>57998</v>
      </c>
      <c r="J27" s="23">
        <f t="shared" si="15"/>
        <v>3.4533195390817228E-2</v>
      </c>
      <c r="K27" s="20">
        <v>15187</v>
      </c>
      <c r="L27" s="21">
        <f t="shared" si="16"/>
        <v>7.5631924633450254E-3</v>
      </c>
    </row>
    <row r="28" spans="2:18" hidden="1" outlineLevel="1" x14ac:dyDescent="0.25">
      <c r="B28" s="19" t="s">
        <v>35</v>
      </c>
      <c r="C28" s="20">
        <v>458855</v>
      </c>
      <c r="D28" s="21">
        <f t="shared" si="12"/>
        <v>5.8227842262694063E-2</v>
      </c>
      <c r="E28" s="22">
        <v>169918</v>
      </c>
      <c r="F28" s="23">
        <f t="shared" si="13"/>
        <v>9.4007739011183533E-2</v>
      </c>
      <c r="G28" s="20">
        <v>137339</v>
      </c>
      <c r="H28" s="21">
        <f t="shared" si="14"/>
        <v>2.0455322247484808E-2</v>
      </c>
      <c r="I28" s="22">
        <v>59640</v>
      </c>
      <c r="J28" s="23">
        <f t="shared" si="15"/>
        <v>8.8182166511576954E-2</v>
      </c>
      <c r="K28" s="20">
        <v>13432</v>
      </c>
      <c r="L28" s="21">
        <f t="shared" si="16"/>
        <v>-3.2625135037810615E-2</v>
      </c>
    </row>
    <row r="29" spans="2:18" hidden="1" outlineLevel="1" x14ac:dyDescent="0.25">
      <c r="B29" s="19" t="s">
        <v>36</v>
      </c>
      <c r="C29" s="20">
        <v>421231</v>
      </c>
      <c r="D29" s="21">
        <f t="shared" si="12"/>
        <v>0.15826855444313992</v>
      </c>
      <c r="E29" s="22">
        <v>150968</v>
      </c>
      <c r="F29" s="23">
        <f t="shared" si="13"/>
        <v>0.14045703493862138</v>
      </c>
      <c r="G29" s="20">
        <v>121257</v>
      </c>
      <c r="H29" s="21">
        <f t="shared" si="14"/>
        <v>0.17703530416719238</v>
      </c>
      <c r="I29" s="22">
        <v>57088</v>
      </c>
      <c r="J29" s="23">
        <f t="shared" si="15"/>
        <v>2.0905237933439347E-2</v>
      </c>
      <c r="K29" s="20">
        <v>13213</v>
      </c>
      <c r="L29" s="21">
        <f t="shared" si="16"/>
        <v>0.26367635807192036</v>
      </c>
    </row>
    <row r="30" spans="2:18" hidden="1" outlineLevel="1" x14ac:dyDescent="0.25">
      <c r="B30" s="19" t="s">
        <v>37</v>
      </c>
      <c r="C30" s="20">
        <v>486850</v>
      </c>
      <c r="D30" s="21">
        <f t="shared" si="12"/>
        <v>4.6543622285564412E-2</v>
      </c>
      <c r="E30" s="22">
        <v>168963</v>
      </c>
      <c r="F30" s="23">
        <f t="shared" si="13"/>
        <v>2.250611217351306E-2</v>
      </c>
      <c r="G30" s="20">
        <v>143128</v>
      </c>
      <c r="H30" s="21">
        <f t="shared" si="14"/>
        <v>3.4311316664257907E-2</v>
      </c>
      <c r="I30" s="22">
        <v>75240</v>
      </c>
      <c r="J30" s="23">
        <f t="shared" si="15"/>
        <v>4.3348032282219728E-2</v>
      </c>
      <c r="K30" s="20">
        <v>8432</v>
      </c>
      <c r="L30" s="21">
        <f t="shared" si="16"/>
        <v>-0.13862498723056493</v>
      </c>
    </row>
    <row r="31" spans="2:18" hidden="1" outlineLevel="1" x14ac:dyDescent="0.25">
      <c r="B31" s="19" t="s">
        <v>38</v>
      </c>
      <c r="C31" s="20">
        <v>490305</v>
      </c>
      <c r="D31" s="21">
        <f t="shared" si="12"/>
        <v>8.6526806113562227E-2</v>
      </c>
      <c r="E31" s="22">
        <v>178465</v>
      </c>
      <c r="F31" s="23">
        <f t="shared" si="13"/>
        <v>9.2390938416242685E-2</v>
      </c>
      <c r="G31" s="20">
        <v>142281</v>
      </c>
      <c r="H31" s="21">
        <f t="shared" si="14"/>
        <v>4.1542831207999731E-2</v>
      </c>
      <c r="I31" s="22">
        <v>69370</v>
      </c>
      <c r="J31" s="23">
        <f t="shared" si="15"/>
        <v>0.1180234338485342</v>
      </c>
      <c r="K31" s="20">
        <v>12036</v>
      </c>
      <c r="L31" s="21">
        <f t="shared" si="16"/>
        <v>0.13429459994345483</v>
      </c>
    </row>
    <row r="32" spans="2:18" hidden="1" outlineLevel="1" x14ac:dyDescent="0.25">
      <c r="B32" s="19" t="s">
        <v>39</v>
      </c>
      <c r="C32" s="20">
        <v>384083</v>
      </c>
      <c r="D32" s="21">
        <f t="shared" si="12"/>
        <v>2.4377038643207172E-2</v>
      </c>
      <c r="E32" s="22">
        <v>140106</v>
      </c>
      <c r="F32" s="23">
        <f t="shared" si="13"/>
        <v>8.6960906770522151E-2</v>
      </c>
      <c r="G32" s="20">
        <v>116545</v>
      </c>
      <c r="H32" s="21">
        <f t="shared" si="14"/>
        <v>8.5239917683977318E-2</v>
      </c>
      <c r="I32" s="22">
        <v>56759</v>
      </c>
      <c r="J32" s="23">
        <f t="shared" si="15"/>
        <v>-0.12245087277168787</v>
      </c>
      <c r="K32" s="20">
        <v>12067</v>
      </c>
      <c r="L32" s="21">
        <f t="shared" si="16"/>
        <v>-4.849392840246014E-2</v>
      </c>
      <c r="N32" s="24"/>
      <c r="O32" s="24"/>
      <c r="P32" s="24"/>
    </row>
    <row r="33" spans="2:18" hidden="1" outlineLevel="1" x14ac:dyDescent="0.25">
      <c r="B33" s="19" t="s">
        <v>40</v>
      </c>
      <c r="C33" s="20">
        <v>358180</v>
      </c>
      <c r="D33" s="21">
        <f t="shared" si="12"/>
        <v>-8.6272512641953902E-3</v>
      </c>
      <c r="E33" s="22">
        <v>129475</v>
      </c>
      <c r="F33" s="23">
        <f t="shared" si="13"/>
        <v>-2.2970291052603731E-2</v>
      </c>
      <c r="G33" s="20">
        <v>102109</v>
      </c>
      <c r="H33" s="21">
        <f t="shared" si="14"/>
        <v>4.2586254376646426E-3</v>
      </c>
      <c r="I33" s="22">
        <v>51400</v>
      </c>
      <c r="J33" s="23">
        <f t="shared" si="15"/>
        <v>-9.1936965585471042E-2</v>
      </c>
      <c r="K33" s="20">
        <v>13158</v>
      </c>
      <c r="L33" s="21">
        <f t="shared" si="16"/>
        <v>6.0530345772547678E-2</v>
      </c>
    </row>
    <row r="34" spans="2:18" hidden="1" outlineLevel="1" x14ac:dyDescent="0.25">
      <c r="B34" s="19" t="s">
        <v>41</v>
      </c>
      <c r="C34" s="20">
        <v>474599</v>
      </c>
      <c r="D34" s="21">
        <f t="shared" si="12"/>
        <v>0.12318098019401291</v>
      </c>
      <c r="E34" s="22">
        <v>172615</v>
      </c>
      <c r="F34" s="23">
        <f t="shared" si="13"/>
        <v>0.10218950137602079</v>
      </c>
      <c r="G34" s="20">
        <v>140577</v>
      </c>
      <c r="H34" s="21">
        <f t="shared" si="14"/>
        <v>0.1159827573888399</v>
      </c>
      <c r="I34" s="22">
        <v>62145</v>
      </c>
      <c r="J34" s="23">
        <f t="shared" si="15"/>
        <v>3.9214046822742432E-2</v>
      </c>
      <c r="K34" s="20">
        <v>12591</v>
      </c>
      <c r="L34" s="21">
        <f t="shared" si="16"/>
        <v>-3.1758634378720174E-4</v>
      </c>
    </row>
    <row r="35" spans="2:18" hidden="1" outlineLevel="1" x14ac:dyDescent="0.25">
      <c r="B35" s="19" t="s">
        <v>42</v>
      </c>
      <c r="C35" s="20">
        <v>454248</v>
      </c>
      <c r="D35" s="21">
        <f t="shared" si="12"/>
        <v>0.12337243205947157</v>
      </c>
      <c r="E35" s="22">
        <v>160253</v>
      </c>
      <c r="F35" s="23">
        <f t="shared" si="13"/>
        <v>0.14198063123089311</v>
      </c>
      <c r="G35" s="20">
        <v>131280</v>
      </c>
      <c r="H35" s="21">
        <f t="shared" si="14"/>
        <v>9.3835924611308297E-2</v>
      </c>
      <c r="I35" s="22">
        <v>66608</v>
      </c>
      <c r="J35" s="23">
        <f t="shared" si="15"/>
        <v>0.12437542201215401</v>
      </c>
      <c r="K35" s="20">
        <v>15944</v>
      </c>
      <c r="L35" s="21">
        <f t="shared" si="16"/>
        <v>9.4003019075065142E-2</v>
      </c>
    </row>
    <row r="36" spans="2:18" hidden="1" outlineLevel="1" x14ac:dyDescent="0.25">
      <c r="B36" s="19" t="s">
        <v>43</v>
      </c>
      <c r="C36" s="20">
        <v>417629</v>
      </c>
      <c r="D36" s="21">
        <f>C36/C49-1</f>
        <v>0.13011064898375579</v>
      </c>
      <c r="E36" s="22">
        <v>145544</v>
      </c>
      <c r="F36" s="23">
        <f t="shared" si="13"/>
        <v>0.16046213093709882</v>
      </c>
      <c r="G36" s="20">
        <v>121950</v>
      </c>
      <c r="H36" s="21">
        <f t="shared" si="14"/>
        <v>0.11483892200241352</v>
      </c>
      <c r="I36" s="22">
        <v>56682</v>
      </c>
      <c r="J36" s="23">
        <f t="shared" si="15"/>
        <v>3.2665925777478177E-2</v>
      </c>
      <c r="K36" s="20">
        <v>13699</v>
      </c>
      <c r="L36" s="21">
        <f t="shared" si="16"/>
        <v>-0.18258845993197681</v>
      </c>
    </row>
    <row r="37" spans="2:18" hidden="1" outlineLevel="1" x14ac:dyDescent="0.25">
      <c r="B37" s="19" t="s">
        <v>44</v>
      </c>
      <c r="C37" s="20">
        <v>385560</v>
      </c>
      <c r="D37" s="21">
        <f t="shared" si="12"/>
        <v>8.69355923157622E-3</v>
      </c>
      <c r="E37" s="22">
        <v>134928</v>
      </c>
      <c r="F37" s="23">
        <f t="shared" si="13"/>
        <v>2.5779818606171734E-2</v>
      </c>
      <c r="G37" s="20">
        <v>117890</v>
      </c>
      <c r="H37" s="21">
        <f t="shared" si="14"/>
        <v>4.3191944319023179E-3</v>
      </c>
      <c r="I37" s="22">
        <v>55722</v>
      </c>
      <c r="J37" s="23">
        <f t="shared" si="15"/>
        <v>-3.5283933518005517E-2</v>
      </c>
      <c r="K37" s="20">
        <v>12608</v>
      </c>
      <c r="L37" s="21">
        <f t="shared" si="16"/>
        <v>-4.3979375189566294E-2</v>
      </c>
    </row>
    <row r="38" spans="2:18" ht="15" customHeight="1" collapsed="1" x14ac:dyDescent="0.25">
      <c r="B38" s="33">
        <v>2011</v>
      </c>
      <c r="C38" s="34">
        <v>5160203</v>
      </c>
      <c r="D38" s="35">
        <f>C38/C51-1</f>
        <v>6.8072009231421982E-2</v>
      </c>
      <c r="E38" s="34">
        <v>1847559</v>
      </c>
      <c r="F38" s="35">
        <f>E38/E51-1</f>
        <v>7.9532885407226583E-2</v>
      </c>
      <c r="G38" s="34">
        <v>1515760</v>
      </c>
      <c r="H38" s="35">
        <f>G38/G51-1</f>
        <v>5.8131027973707283E-2</v>
      </c>
      <c r="I38" s="34">
        <v>727752</v>
      </c>
      <c r="J38" s="35">
        <f>I38/I51-1</f>
        <v>2.2629164980439764E-2</v>
      </c>
      <c r="K38" s="34">
        <v>154803</v>
      </c>
      <c r="L38" s="35">
        <f>K38/K51-1</f>
        <v>-4.2710028494793439E-3</v>
      </c>
      <c r="O38" s="16"/>
      <c r="P38" s="16"/>
      <c r="Q38" s="16"/>
      <c r="R38" s="16"/>
    </row>
    <row r="39" spans="2:18" hidden="1" outlineLevel="1" x14ac:dyDescent="0.25">
      <c r="B39" s="19" t="s">
        <v>33</v>
      </c>
      <c r="C39" s="20">
        <v>406015</v>
      </c>
      <c r="D39" s="21">
        <f>C39/C52-1</f>
        <v>6.7008832719694489E-2</v>
      </c>
      <c r="E39" s="22">
        <v>141884</v>
      </c>
      <c r="F39" s="23">
        <f>E39/E52-1</f>
        <v>7.4284675898934616E-2</v>
      </c>
      <c r="G39" s="20">
        <v>117512</v>
      </c>
      <c r="H39" s="21">
        <f>G39/G52-1</f>
        <v>6.2802980970986244E-2</v>
      </c>
      <c r="I39" s="22">
        <v>57727</v>
      </c>
      <c r="J39" s="23">
        <f>I39/I52-1</f>
        <v>-8.4294348122650353E-2</v>
      </c>
      <c r="K39" s="20">
        <v>13448</v>
      </c>
      <c r="L39" s="21">
        <f>K39/K52-1</f>
        <v>2.7663151459575097E-2</v>
      </c>
    </row>
    <row r="40" spans="2:18" hidden="1" outlineLevel="1" x14ac:dyDescent="0.25">
      <c r="B40" s="19" t="s">
        <v>34</v>
      </c>
      <c r="C40" s="20">
        <v>396639</v>
      </c>
      <c r="D40" s="21">
        <f t="shared" ref="D40:F90" si="17">C40/C53-1</f>
        <v>6.6801684767698877E-2</v>
      </c>
      <c r="E40" s="22">
        <v>137940</v>
      </c>
      <c r="F40" s="23">
        <f t="shared" si="17"/>
        <v>5.3725163665808484E-2</v>
      </c>
      <c r="G40" s="20">
        <v>120562</v>
      </c>
      <c r="H40" s="21">
        <f t="shared" ref="H40:H50" si="18">G40/G53-1</f>
        <v>0.13570594219827425</v>
      </c>
      <c r="I40" s="22">
        <v>56062</v>
      </c>
      <c r="J40" s="23">
        <f t="shared" ref="J40:J50" si="19">I40/I53-1</f>
        <v>-8.2124496545400993E-2</v>
      </c>
      <c r="K40" s="20">
        <v>15073</v>
      </c>
      <c r="L40" s="21">
        <f t="shared" ref="L40:L50" si="20">K40/K53-1</f>
        <v>7.7412437455325334E-2</v>
      </c>
    </row>
    <row r="41" spans="2:18" hidden="1" outlineLevel="1" x14ac:dyDescent="0.25">
      <c r="B41" s="19" t="s">
        <v>35</v>
      </c>
      <c r="C41" s="20">
        <v>433607</v>
      </c>
      <c r="D41" s="21">
        <f t="shared" si="17"/>
        <v>7.0975693492495218E-2</v>
      </c>
      <c r="E41" s="22">
        <v>155317</v>
      </c>
      <c r="F41" s="23">
        <f t="shared" si="17"/>
        <v>6.8513600902599059E-2</v>
      </c>
      <c r="G41" s="20">
        <v>134586</v>
      </c>
      <c r="H41" s="21">
        <f t="shared" si="18"/>
        <v>0.10715695952615989</v>
      </c>
      <c r="I41" s="22">
        <v>54807</v>
      </c>
      <c r="J41" s="23">
        <f t="shared" si="19"/>
        <v>-6.4088114754098369E-2</v>
      </c>
      <c r="K41" s="20">
        <v>13885</v>
      </c>
      <c r="L41" s="21">
        <f t="shared" si="20"/>
        <v>8.4003435084706091E-2</v>
      </c>
    </row>
    <row r="42" spans="2:18" hidden="1" outlineLevel="1" x14ac:dyDescent="0.25">
      <c r="B42" s="19" t="s">
        <v>36</v>
      </c>
      <c r="C42" s="20">
        <v>363673</v>
      </c>
      <c r="D42" s="21">
        <f t="shared" si="17"/>
        <v>2.6704195768659567E-2</v>
      </c>
      <c r="E42" s="22">
        <v>132375</v>
      </c>
      <c r="F42" s="23">
        <f t="shared" si="17"/>
        <v>6.244231309442605E-2</v>
      </c>
      <c r="G42" s="20">
        <v>103019</v>
      </c>
      <c r="H42" s="21">
        <f t="shared" si="18"/>
        <v>-1.918426414303942E-2</v>
      </c>
      <c r="I42" s="22">
        <v>55919</v>
      </c>
      <c r="J42" s="23">
        <f t="shared" si="19"/>
        <v>-2.0408520776399652E-2</v>
      </c>
      <c r="K42" s="20">
        <v>10456</v>
      </c>
      <c r="L42" s="21">
        <f t="shared" si="20"/>
        <v>-5.9965836554886298E-2</v>
      </c>
    </row>
    <row r="43" spans="2:18" hidden="1" outlineLevel="1" x14ac:dyDescent="0.25">
      <c r="B43" s="19" t="s">
        <v>37</v>
      </c>
      <c r="C43" s="20">
        <v>465198</v>
      </c>
      <c r="D43" s="21">
        <f t="shared" si="17"/>
        <v>-5.5239406390156232E-3</v>
      </c>
      <c r="E43" s="22">
        <v>165244</v>
      </c>
      <c r="F43" s="23">
        <f t="shared" si="17"/>
        <v>-2.9460824621167614E-2</v>
      </c>
      <c r="G43" s="20">
        <v>138380</v>
      </c>
      <c r="H43" s="21">
        <f t="shared" si="18"/>
        <v>2.8083209509658147E-2</v>
      </c>
      <c r="I43" s="22">
        <v>72114</v>
      </c>
      <c r="J43" s="23">
        <f t="shared" si="19"/>
        <v>-0.17295716497505587</v>
      </c>
      <c r="K43" s="20">
        <v>9789</v>
      </c>
      <c r="L43" s="21">
        <f t="shared" si="20"/>
        <v>0.25871158544425876</v>
      </c>
    </row>
    <row r="44" spans="2:18" hidden="1" outlineLevel="1" x14ac:dyDescent="0.25">
      <c r="B44" s="19" t="s">
        <v>38</v>
      </c>
      <c r="C44" s="20">
        <v>451259</v>
      </c>
      <c r="D44" s="21">
        <f t="shared" si="17"/>
        <v>3.9300314374877576E-2</v>
      </c>
      <c r="E44" s="22">
        <v>163371</v>
      </c>
      <c r="F44" s="23">
        <f t="shared" si="17"/>
        <v>7.2466717432975392E-2</v>
      </c>
      <c r="G44" s="20">
        <v>136606</v>
      </c>
      <c r="H44" s="21">
        <f t="shared" si="18"/>
        <v>6.2263314644748435E-2</v>
      </c>
      <c r="I44" s="22">
        <v>62047</v>
      </c>
      <c r="J44" s="23">
        <f t="shared" si="19"/>
        <v>-0.14973826294296599</v>
      </c>
      <c r="K44" s="20">
        <v>10611</v>
      </c>
      <c r="L44" s="21">
        <f t="shared" si="20"/>
        <v>-0.10756938603868793</v>
      </c>
    </row>
    <row r="45" spans="2:18" hidden="1" outlineLevel="1" x14ac:dyDescent="0.25">
      <c r="B45" s="19" t="s">
        <v>39</v>
      </c>
      <c r="C45" s="20">
        <v>374943</v>
      </c>
      <c r="D45" s="21">
        <f t="shared" si="17"/>
        <v>7.1700518496075505E-2</v>
      </c>
      <c r="E45" s="22">
        <v>128897</v>
      </c>
      <c r="F45" s="23">
        <f t="shared" si="17"/>
        <v>6.1868239597320906E-2</v>
      </c>
      <c r="G45" s="20">
        <v>107391</v>
      </c>
      <c r="H45" s="21">
        <f t="shared" si="18"/>
        <v>6.1532530692129717E-2</v>
      </c>
      <c r="I45" s="22">
        <v>64679</v>
      </c>
      <c r="J45" s="23">
        <f t="shared" si="19"/>
        <v>4.2469860099284329E-2</v>
      </c>
      <c r="K45" s="20">
        <v>12682</v>
      </c>
      <c r="L45" s="21">
        <f t="shared" si="20"/>
        <v>-5.3333333333333011E-3</v>
      </c>
      <c r="N45" s="24"/>
      <c r="O45" s="24"/>
      <c r="P45" s="24"/>
    </row>
    <row r="46" spans="2:18" hidden="1" outlineLevel="1" x14ac:dyDescent="0.25">
      <c r="B46" s="19" t="s">
        <v>40</v>
      </c>
      <c r="C46" s="20">
        <v>361297</v>
      </c>
      <c r="D46" s="21">
        <f t="shared" si="17"/>
        <v>3.1413702243550334E-2</v>
      </c>
      <c r="E46" s="22">
        <v>132519</v>
      </c>
      <c r="F46" s="23">
        <f t="shared" si="17"/>
        <v>6.9693667514227009E-2</v>
      </c>
      <c r="G46" s="20">
        <v>101676</v>
      </c>
      <c r="H46" s="21">
        <f t="shared" si="18"/>
        <v>1.1520324717960939E-2</v>
      </c>
      <c r="I46" s="22">
        <v>56604</v>
      </c>
      <c r="J46" s="23">
        <f t="shared" si="19"/>
        <v>8.6423492934657453E-3</v>
      </c>
      <c r="K46" s="20">
        <v>12407</v>
      </c>
      <c r="L46" s="21">
        <f t="shared" si="20"/>
        <v>-7.918955024491614E-2</v>
      </c>
    </row>
    <row r="47" spans="2:18" hidden="1" outlineLevel="1" x14ac:dyDescent="0.25">
      <c r="B47" s="19" t="s">
        <v>41</v>
      </c>
      <c r="C47" s="20">
        <v>422549</v>
      </c>
      <c r="D47" s="21">
        <f t="shared" si="17"/>
        <v>9.8439404440409106E-3</v>
      </c>
      <c r="E47" s="22">
        <v>156611</v>
      </c>
      <c r="F47" s="23">
        <f t="shared" si="17"/>
        <v>9.4975074636257428E-2</v>
      </c>
      <c r="G47" s="20">
        <v>125967</v>
      </c>
      <c r="H47" s="21">
        <f t="shared" si="18"/>
        <v>1.8548915284662071E-2</v>
      </c>
      <c r="I47" s="22">
        <v>59800</v>
      </c>
      <c r="J47" s="23">
        <f t="shared" si="19"/>
        <v>-0.15080942913944906</v>
      </c>
      <c r="K47" s="20">
        <v>12595</v>
      </c>
      <c r="L47" s="21">
        <f t="shared" si="20"/>
        <v>-3.7005887300252338E-2</v>
      </c>
    </row>
    <row r="48" spans="2:18" hidden="1" outlineLevel="1" x14ac:dyDescent="0.25">
      <c r="B48" s="19" t="s">
        <v>42</v>
      </c>
      <c r="C48" s="20">
        <v>404361</v>
      </c>
      <c r="D48" s="21">
        <f t="shared" si="17"/>
        <v>-1.2568741025816399E-2</v>
      </c>
      <c r="E48" s="22">
        <v>140329</v>
      </c>
      <c r="F48" s="23">
        <f t="shared" si="17"/>
        <v>3.8927675074590384E-2</v>
      </c>
      <c r="G48" s="20">
        <v>120018</v>
      </c>
      <c r="H48" s="21">
        <f t="shared" si="18"/>
        <v>-4.1397432927852029E-2</v>
      </c>
      <c r="I48" s="22">
        <v>59240</v>
      </c>
      <c r="J48" s="23">
        <f t="shared" si="19"/>
        <v>-9.1257727530718369E-2</v>
      </c>
      <c r="K48" s="20">
        <v>14574</v>
      </c>
      <c r="L48" s="21">
        <f t="shared" si="20"/>
        <v>-6.8932473008369022E-2</v>
      </c>
    </row>
    <row r="49" spans="2:17" hidden="1" outlineLevel="1" x14ac:dyDescent="0.25">
      <c r="B49" s="19" t="s">
        <v>43</v>
      </c>
      <c r="C49" s="20">
        <v>369547</v>
      </c>
      <c r="D49" s="21">
        <f t="shared" si="17"/>
        <v>-4.1586484846284355E-2</v>
      </c>
      <c r="E49" s="22">
        <v>125419</v>
      </c>
      <c r="F49" s="23">
        <f t="shared" si="17"/>
        <v>-6.2582217172925114E-2</v>
      </c>
      <c r="G49" s="20">
        <v>109388</v>
      </c>
      <c r="H49" s="21">
        <f t="shared" si="18"/>
        <v>-4.6960218857272307E-2</v>
      </c>
      <c r="I49" s="22">
        <v>54889</v>
      </c>
      <c r="J49" s="23">
        <f t="shared" si="19"/>
        <v>-7.1534896309076723E-2</v>
      </c>
      <c r="K49" s="20">
        <v>16759</v>
      </c>
      <c r="L49" s="21">
        <f t="shared" si="20"/>
        <v>0.10460058001581851</v>
      </c>
    </row>
    <row r="50" spans="2:17" hidden="1" outlineLevel="1" x14ac:dyDescent="0.25">
      <c r="B50" s="19" t="s">
        <v>44</v>
      </c>
      <c r="C50" s="20">
        <v>382237</v>
      </c>
      <c r="D50" s="21">
        <f t="shared" si="17"/>
        <v>3.9581855908386032E-3</v>
      </c>
      <c r="E50" s="22">
        <v>131537</v>
      </c>
      <c r="F50" s="23">
        <f t="shared" si="17"/>
        <v>-3.5256410256410242E-2</v>
      </c>
      <c r="G50" s="20">
        <v>117383</v>
      </c>
      <c r="H50" s="21">
        <f t="shared" si="18"/>
        <v>2.2963363195872777E-2</v>
      </c>
      <c r="I50" s="22">
        <v>57760</v>
      </c>
      <c r="J50" s="23">
        <f t="shared" si="19"/>
        <v>8.664009703691633E-4</v>
      </c>
      <c r="K50" s="20">
        <v>13188</v>
      </c>
      <c r="L50" s="21">
        <f t="shared" si="20"/>
        <v>-2.8150331613854052E-2</v>
      </c>
    </row>
    <row r="51" spans="2:17" collapsed="1" x14ac:dyDescent="0.25">
      <c r="B51" s="33">
        <v>2010</v>
      </c>
      <c r="C51" s="34">
        <v>4831325</v>
      </c>
      <c r="D51" s="35">
        <f>C51/C64-1</f>
        <v>2.6242294141912259E-2</v>
      </c>
      <c r="E51" s="34">
        <v>1711443</v>
      </c>
      <c r="F51" s="35">
        <f>E51/E64-1</f>
        <v>3.7847681456564475E-2</v>
      </c>
      <c r="G51" s="34">
        <v>1432488</v>
      </c>
      <c r="H51" s="35">
        <f>G51/G64-1</f>
        <v>3.3093153690210819E-2</v>
      </c>
      <c r="I51" s="34">
        <v>711648</v>
      </c>
      <c r="J51" s="35">
        <f>I51/I64-1</f>
        <v>-7.6419928049711094E-2</v>
      </c>
      <c r="K51" s="34">
        <v>155467</v>
      </c>
      <c r="L51" s="35">
        <f>K51/K64-1</f>
        <v>7.0867314880191934E-3</v>
      </c>
    </row>
    <row r="52" spans="2:17" ht="15" hidden="1" customHeight="1" outlineLevel="1" x14ac:dyDescent="0.25">
      <c r="B52" s="19" t="s">
        <v>33</v>
      </c>
      <c r="C52" s="20">
        <v>380517</v>
      </c>
      <c r="D52" s="21">
        <f t="shared" si="17"/>
        <v>-7.2369046545247118E-2</v>
      </c>
      <c r="E52" s="22">
        <v>132073</v>
      </c>
      <c r="F52" s="23">
        <f t="shared" si="17"/>
        <v>-6.8806757290315268E-2</v>
      </c>
      <c r="G52" s="20">
        <v>110568</v>
      </c>
      <c r="H52" s="21">
        <f t="shared" ref="H52:H90" si="21">G52/G65-1</f>
        <v>-6.6692552482083944E-2</v>
      </c>
      <c r="I52" s="22">
        <v>63041</v>
      </c>
      <c r="J52" s="23">
        <f t="shared" ref="J52:J90" si="22">I52/I65-1</f>
        <v>-9.4056275687638302E-2</v>
      </c>
      <c r="K52" s="20">
        <v>13086</v>
      </c>
      <c r="L52" s="21">
        <f t="shared" ref="L52:L90" si="23">K52/K65-1</f>
        <v>-0.18881725762459711</v>
      </c>
      <c r="N52" s="24"/>
      <c r="O52" s="24"/>
      <c r="P52" s="24"/>
    </row>
    <row r="53" spans="2:17" ht="15" hidden="1" customHeight="1" outlineLevel="1" x14ac:dyDescent="0.25">
      <c r="B53" s="19" t="s">
        <v>34</v>
      </c>
      <c r="C53" s="20">
        <v>371802</v>
      </c>
      <c r="D53" s="21">
        <f t="shared" si="17"/>
        <v>-0.1388289248158614</v>
      </c>
      <c r="E53" s="22">
        <v>130907</v>
      </c>
      <c r="F53" s="23">
        <f t="shared" si="17"/>
        <v>-0.12197166849998664</v>
      </c>
      <c r="G53" s="20">
        <v>106156</v>
      </c>
      <c r="H53" s="21">
        <f t="shared" si="21"/>
        <v>-0.18952511833867769</v>
      </c>
      <c r="I53" s="22">
        <v>61078</v>
      </c>
      <c r="J53" s="23">
        <f t="shared" si="22"/>
        <v>-0.10979289035285889</v>
      </c>
      <c r="K53" s="20">
        <v>13990</v>
      </c>
      <c r="L53" s="21">
        <f t="shared" si="23"/>
        <v>-0.21593902370677576</v>
      </c>
      <c r="O53" s="24"/>
      <c r="P53" s="24"/>
      <c r="Q53" s="24"/>
    </row>
    <row r="54" spans="2:17" ht="15" hidden="1" customHeight="1" outlineLevel="1" x14ac:dyDescent="0.25">
      <c r="B54" s="19" t="s">
        <v>35</v>
      </c>
      <c r="C54" s="20">
        <v>404871</v>
      </c>
      <c r="D54" s="21">
        <f t="shared" si="17"/>
        <v>-8.3705814324543937E-2</v>
      </c>
      <c r="E54" s="22">
        <v>145358</v>
      </c>
      <c r="F54" s="23">
        <f t="shared" si="17"/>
        <v>-9.402092955130481E-2</v>
      </c>
      <c r="G54" s="20">
        <v>121560</v>
      </c>
      <c r="H54" s="21">
        <f t="shared" si="21"/>
        <v>-6.9176225554007043E-2</v>
      </c>
      <c r="I54" s="22">
        <v>58560</v>
      </c>
      <c r="J54" s="23">
        <f t="shared" si="22"/>
        <v>-0.12160439197804007</v>
      </c>
      <c r="K54" s="20">
        <v>12809</v>
      </c>
      <c r="L54" s="21">
        <f t="shared" si="23"/>
        <v>-0.31524644499091203</v>
      </c>
    </row>
    <row r="55" spans="2:17" ht="15" hidden="1" customHeight="1" outlineLevel="1" x14ac:dyDescent="0.25">
      <c r="B55" s="19" t="s">
        <v>36</v>
      </c>
      <c r="C55" s="20">
        <v>354214</v>
      </c>
      <c r="D55" s="21">
        <f t="shared" si="17"/>
        <v>-9.4912854949036563E-2</v>
      </c>
      <c r="E55" s="22">
        <v>124595</v>
      </c>
      <c r="F55" s="23">
        <f t="shared" si="17"/>
        <v>-9.3458963911525084E-2</v>
      </c>
      <c r="G55" s="20">
        <v>105034</v>
      </c>
      <c r="H55" s="21">
        <f t="shared" si="21"/>
        <v>-3.8475974257806467E-2</v>
      </c>
      <c r="I55" s="22">
        <v>57084</v>
      </c>
      <c r="J55" s="23">
        <f t="shared" si="22"/>
        <v>-0.18748576634024139</v>
      </c>
      <c r="K55" s="20">
        <v>11123</v>
      </c>
      <c r="L55" s="21">
        <f t="shared" si="23"/>
        <v>-0.2650323774283071</v>
      </c>
    </row>
    <row r="56" spans="2:17" ht="15" hidden="1" customHeight="1" outlineLevel="1" x14ac:dyDescent="0.25">
      <c r="B56" s="19" t="s">
        <v>37</v>
      </c>
      <c r="C56" s="20">
        <v>467782</v>
      </c>
      <c r="D56" s="21">
        <f t="shared" si="17"/>
        <v>-0.12032194672458696</v>
      </c>
      <c r="E56" s="22">
        <v>170260</v>
      </c>
      <c r="F56" s="23">
        <f t="shared" si="17"/>
        <v>-9.4352067575186993E-2</v>
      </c>
      <c r="G56" s="20">
        <v>134600</v>
      </c>
      <c r="H56" s="21">
        <f t="shared" si="21"/>
        <v>-7.405496508788223E-2</v>
      </c>
      <c r="I56" s="22">
        <v>87195</v>
      </c>
      <c r="J56" s="23">
        <f t="shared" si="22"/>
        <v>-0.18687170113956397</v>
      </c>
      <c r="K56" s="20">
        <v>7777</v>
      </c>
      <c r="L56" s="21">
        <f t="shared" si="23"/>
        <v>-0.36813454663633405</v>
      </c>
    </row>
    <row r="57" spans="2:17" ht="15" hidden="1" customHeight="1" outlineLevel="1" x14ac:dyDescent="0.25">
      <c r="B57" s="19" t="s">
        <v>38</v>
      </c>
      <c r="C57" s="20">
        <v>434195</v>
      </c>
      <c r="D57" s="21">
        <f t="shared" si="17"/>
        <v>-7.129030533126568E-2</v>
      </c>
      <c r="E57" s="22">
        <v>152332</v>
      </c>
      <c r="F57" s="23">
        <f t="shared" si="17"/>
        <v>-5.5440154272568876E-2</v>
      </c>
      <c r="G57" s="20">
        <v>128599</v>
      </c>
      <c r="H57" s="21">
        <f t="shared" si="21"/>
        <v>-3.1969347966818717E-2</v>
      </c>
      <c r="I57" s="22">
        <v>72974</v>
      </c>
      <c r="J57" s="23">
        <f t="shared" si="22"/>
        <v>-0.17509947549285587</v>
      </c>
      <c r="K57" s="20">
        <v>11890</v>
      </c>
      <c r="L57" s="21">
        <f t="shared" si="23"/>
        <v>-0.27220419905735449</v>
      </c>
      <c r="O57" s="16"/>
      <c r="P57" s="16"/>
      <c r="Q57" s="16"/>
    </row>
    <row r="58" spans="2:17" ht="15" hidden="1" customHeight="1" outlineLevel="1" x14ac:dyDescent="0.25">
      <c r="B58" s="19" t="s">
        <v>39</v>
      </c>
      <c r="C58" s="20">
        <v>349858</v>
      </c>
      <c r="D58" s="21">
        <f t="shared" si="17"/>
        <v>-0.13063854424733679</v>
      </c>
      <c r="E58" s="22">
        <v>121387</v>
      </c>
      <c r="F58" s="23">
        <f t="shared" si="17"/>
        <v>-0.17064422019226166</v>
      </c>
      <c r="G58" s="20">
        <v>101166</v>
      </c>
      <c r="H58" s="21">
        <f t="shared" si="21"/>
        <v>-0.16294194060847766</v>
      </c>
      <c r="I58" s="22">
        <v>62044</v>
      </c>
      <c r="J58" s="23">
        <f t="shared" si="22"/>
        <v>-0.1513029204568771</v>
      </c>
      <c r="K58" s="20">
        <v>12750</v>
      </c>
      <c r="L58" s="21">
        <f t="shared" si="23"/>
        <v>-0.17422279792746109</v>
      </c>
    </row>
    <row r="59" spans="2:17" ht="15" hidden="1" customHeight="1" outlineLevel="1" x14ac:dyDescent="0.25">
      <c r="B59" s="19" t="s">
        <v>40</v>
      </c>
      <c r="C59" s="20">
        <v>350293</v>
      </c>
      <c r="D59" s="21">
        <f t="shared" si="17"/>
        <v>-0.152212689231216</v>
      </c>
      <c r="E59" s="22">
        <v>123885</v>
      </c>
      <c r="F59" s="23">
        <f t="shared" si="17"/>
        <v>-0.19295788410800951</v>
      </c>
      <c r="G59" s="20">
        <v>100518</v>
      </c>
      <c r="H59" s="21">
        <f t="shared" si="21"/>
        <v>-0.11585891459231246</v>
      </c>
      <c r="I59" s="22">
        <v>56119</v>
      </c>
      <c r="J59" s="23">
        <f t="shared" si="22"/>
        <v>-0.2458340052679675</v>
      </c>
      <c r="K59" s="20">
        <v>13474</v>
      </c>
      <c r="L59" s="21">
        <f t="shared" si="23"/>
        <v>-0.22727533405975797</v>
      </c>
    </row>
    <row r="60" spans="2:17" ht="15" hidden="1" customHeight="1" outlineLevel="1" x14ac:dyDescent="0.25">
      <c r="B60" s="19" t="s">
        <v>41</v>
      </c>
      <c r="C60" s="20">
        <v>418430</v>
      </c>
      <c r="D60" s="21">
        <f t="shared" si="17"/>
        <v>-1.4331682818470082E-2</v>
      </c>
      <c r="E60" s="22">
        <v>143027</v>
      </c>
      <c r="F60" s="23">
        <f t="shared" si="17"/>
        <v>-7.1385905909545411E-2</v>
      </c>
      <c r="G60" s="20">
        <v>123673</v>
      </c>
      <c r="H60" s="21">
        <f t="shared" si="21"/>
        <v>4.0475509414278799E-2</v>
      </c>
      <c r="I60" s="22">
        <v>70420</v>
      </c>
      <c r="J60" s="23">
        <f t="shared" si="22"/>
        <v>-8.3955563649608433E-2</v>
      </c>
      <c r="K60" s="20">
        <v>13079</v>
      </c>
      <c r="L60" s="21">
        <f t="shared" si="23"/>
        <v>-0.25657932132097994</v>
      </c>
    </row>
    <row r="61" spans="2:17" ht="15" hidden="1" customHeight="1" outlineLevel="1" x14ac:dyDescent="0.25">
      <c r="B61" s="19" t="s">
        <v>42</v>
      </c>
      <c r="C61" s="20">
        <v>409508</v>
      </c>
      <c r="D61" s="21">
        <f t="shared" si="17"/>
        <v>-0.19401357652194617</v>
      </c>
      <c r="E61" s="22">
        <v>135071</v>
      </c>
      <c r="F61" s="23">
        <f t="shared" si="17"/>
        <v>-0.2637055934411574</v>
      </c>
      <c r="G61" s="20">
        <v>125201</v>
      </c>
      <c r="H61" s="21">
        <f t="shared" si="21"/>
        <v>-0.15002138507389728</v>
      </c>
      <c r="I61" s="22">
        <v>65189</v>
      </c>
      <c r="J61" s="23">
        <f t="shared" si="22"/>
        <v>-0.26371727393887368</v>
      </c>
      <c r="K61" s="20">
        <v>15653</v>
      </c>
      <c r="L61" s="21">
        <f t="shared" si="23"/>
        <v>-5.4256540390308694E-2</v>
      </c>
    </row>
    <row r="62" spans="2:17" ht="15" hidden="1" customHeight="1" outlineLevel="1" x14ac:dyDescent="0.25">
      <c r="B62" s="19" t="s">
        <v>43</v>
      </c>
      <c r="C62" s="20">
        <v>385582</v>
      </c>
      <c r="D62" s="21">
        <f t="shared" si="17"/>
        <v>-0.16162881209259039</v>
      </c>
      <c r="E62" s="22">
        <v>133792</v>
      </c>
      <c r="F62" s="23">
        <f t="shared" si="17"/>
        <v>-0.20482128210919204</v>
      </c>
      <c r="G62" s="20">
        <v>114778</v>
      </c>
      <c r="H62" s="21">
        <f t="shared" si="21"/>
        <v>-0.16227775669284439</v>
      </c>
      <c r="I62" s="22">
        <v>59118</v>
      </c>
      <c r="J62" s="23">
        <f t="shared" si="22"/>
        <v>-0.13854807215923992</v>
      </c>
      <c r="K62" s="20">
        <v>15172</v>
      </c>
      <c r="L62" s="21">
        <f t="shared" si="23"/>
        <v>-0.21611986566778607</v>
      </c>
    </row>
    <row r="63" spans="2:17" ht="15" hidden="1" customHeight="1" outlineLevel="1" x14ac:dyDescent="0.25">
      <c r="B63" s="19" t="s">
        <v>44</v>
      </c>
      <c r="C63" s="20">
        <v>380730</v>
      </c>
      <c r="D63" s="21">
        <f t="shared" si="17"/>
        <v>-7.081686992217151E-2</v>
      </c>
      <c r="E63" s="22">
        <v>136344</v>
      </c>
      <c r="F63" s="23">
        <f t="shared" si="17"/>
        <v>-7.3315616695325936E-2</v>
      </c>
      <c r="G63" s="20">
        <v>114748</v>
      </c>
      <c r="H63" s="21">
        <f t="shared" si="21"/>
        <v>-8.6466734071603102E-2</v>
      </c>
      <c r="I63" s="22">
        <v>57710</v>
      </c>
      <c r="J63" s="23">
        <f t="shared" si="22"/>
        <v>-0.12425263285683941</v>
      </c>
      <c r="K63" s="20">
        <v>13570</v>
      </c>
      <c r="L63" s="21">
        <f t="shared" si="23"/>
        <v>-0.20091861971499236</v>
      </c>
    </row>
    <row r="64" spans="2:17" collapsed="1" x14ac:dyDescent="0.25">
      <c r="B64" s="33">
        <v>2009</v>
      </c>
      <c r="C64" s="34">
        <v>4707782</v>
      </c>
      <c r="D64" s="35">
        <f t="shared" si="17"/>
        <v>-0.11045141390545221</v>
      </c>
      <c r="E64" s="34">
        <v>1649031</v>
      </c>
      <c r="F64" s="35">
        <f t="shared" si="17"/>
        <v>-0.12786598265284532</v>
      </c>
      <c r="G64" s="34">
        <v>1386601</v>
      </c>
      <c r="H64" s="35">
        <f t="shared" si="21"/>
        <v>-9.4211475926005761E-2</v>
      </c>
      <c r="I64" s="34">
        <v>770532</v>
      </c>
      <c r="J64" s="35">
        <f t="shared" si="22"/>
        <v>-0.16088823451900369</v>
      </c>
      <c r="K64" s="34">
        <v>154373</v>
      </c>
      <c r="L64" s="35">
        <f t="shared" si="23"/>
        <v>-0.22743196308640867</v>
      </c>
    </row>
    <row r="65" spans="2:12" ht="15" hidden="1" customHeight="1" outlineLevel="1" x14ac:dyDescent="0.25">
      <c r="B65" s="19" t="s">
        <v>33</v>
      </c>
      <c r="C65" s="20">
        <v>410203</v>
      </c>
      <c r="D65" s="21">
        <f t="shared" si="17"/>
        <v>-6.4181358592495297E-2</v>
      </c>
      <c r="E65" s="22">
        <v>141832</v>
      </c>
      <c r="F65" s="23">
        <f t="shared" si="17"/>
        <v>-5.1887107771702023E-2</v>
      </c>
      <c r="G65" s="20">
        <v>118469</v>
      </c>
      <c r="H65" s="21">
        <f t="shared" si="21"/>
        <v>-8.6831516795905506E-2</v>
      </c>
      <c r="I65" s="22">
        <v>69586</v>
      </c>
      <c r="J65" s="23">
        <f t="shared" si="22"/>
        <v>-0.11733218326652795</v>
      </c>
      <c r="K65" s="20">
        <v>16132</v>
      </c>
      <c r="L65" s="21">
        <f t="shared" si="23"/>
        <v>-4.5104770924588644E-2</v>
      </c>
    </row>
    <row r="66" spans="2:12" ht="15" hidden="1" customHeight="1" outlineLevel="1" x14ac:dyDescent="0.25">
      <c r="B66" s="19" t="s">
        <v>34</v>
      </c>
      <c r="C66" s="20">
        <v>431740</v>
      </c>
      <c r="D66" s="21">
        <f t="shared" si="17"/>
        <v>-5.6367888444473602E-2</v>
      </c>
      <c r="E66" s="22">
        <v>149092</v>
      </c>
      <c r="F66" s="23">
        <f t="shared" si="17"/>
        <v>-0.10064182993919502</v>
      </c>
      <c r="G66" s="20">
        <v>130980</v>
      </c>
      <c r="H66" s="21">
        <f t="shared" si="21"/>
        <v>-5.6934639034388335E-3</v>
      </c>
      <c r="I66" s="22">
        <v>68611</v>
      </c>
      <c r="J66" s="23">
        <f t="shared" si="22"/>
        <v>-9.9096614932114857E-2</v>
      </c>
      <c r="K66" s="20">
        <v>17843</v>
      </c>
      <c r="L66" s="21">
        <f t="shared" si="23"/>
        <v>-5.6375271034956875E-2</v>
      </c>
    </row>
    <row r="67" spans="2:12" ht="15" hidden="1" customHeight="1" outlineLevel="1" x14ac:dyDescent="0.25">
      <c r="B67" s="19" t="s">
        <v>35</v>
      </c>
      <c r="C67" s="20">
        <v>441857</v>
      </c>
      <c r="D67" s="21">
        <f t="shared" si="17"/>
        <v>-5.4131060229822059E-2</v>
      </c>
      <c r="E67" s="22">
        <v>160443</v>
      </c>
      <c r="F67" s="23">
        <f t="shared" si="17"/>
        <v>-6.0896591687299217E-2</v>
      </c>
      <c r="G67" s="20">
        <v>130594</v>
      </c>
      <c r="H67" s="21">
        <f t="shared" si="21"/>
        <v>-1.7691393498111996E-2</v>
      </c>
      <c r="I67" s="22">
        <v>66667</v>
      </c>
      <c r="J67" s="23">
        <f t="shared" si="22"/>
        <v>-0.15801106367930484</v>
      </c>
      <c r="K67" s="20">
        <v>18706</v>
      </c>
      <c r="L67" s="21">
        <f t="shared" si="23"/>
        <v>7.8404243053153522E-2</v>
      </c>
    </row>
    <row r="68" spans="2:12" ht="15" hidden="1" customHeight="1" outlineLevel="1" x14ac:dyDescent="0.25">
      <c r="B68" s="19" t="s">
        <v>36</v>
      </c>
      <c r="C68" s="20">
        <v>391359</v>
      </c>
      <c r="D68" s="21">
        <f t="shared" si="17"/>
        <v>-4.4741254951926934E-2</v>
      </c>
      <c r="E68" s="22">
        <v>137440</v>
      </c>
      <c r="F68" s="23">
        <f t="shared" si="17"/>
        <v>-3.4648423507266157E-2</v>
      </c>
      <c r="G68" s="20">
        <v>109237</v>
      </c>
      <c r="H68" s="21">
        <f t="shared" si="21"/>
        <v>-6.2497725701393669E-3</v>
      </c>
      <c r="I68" s="22">
        <v>70256</v>
      </c>
      <c r="J68" s="23">
        <f t="shared" si="22"/>
        <v>-0.13965221650746995</v>
      </c>
      <c r="K68" s="20">
        <v>15134</v>
      </c>
      <c r="L68" s="21">
        <f t="shared" si="23"/>
        <v>7.6004265908282909E-2</v>
      </c>
    </row>
    <row r="69" spans="2:12" ht="13.5" hidden="1" customHeight="1" outlineLevel="1" x14ac:dyDescent="0.25">
      <c r="B69" s="19" t="s">
        <v>37</v>
      </c>
      <c r="C69" s="20">
        <v>531765</v>
      </c>
      <c r="D69" s="21">
        <f t="shared" si="17"/>
        <v>6.0027393528467865E-3</v>
      </c>
      <c r="E69" s="22">
        <v>187998</v>
      </c>
      <c r="F69" s="23">
        <f t="shared" si="17"/>
        <v>1.26910936102822E-2</v>
      </c>
      <c r="G69" s="20">
        <v>145365</v>
      </c>
      <c r="H69" s="21">
        <f t="shared" si="21"/>
        <v>4.7388823241202305E-2</v>
      </c>
      <c r="I69" s="22">
        <v>107234</v>
      </c>
      <c r="J69" s="23">
        <f t="shared" si="22"/>
        <v>-6.2992057181304184E-2</v>
      </c>
      <c r="K69" s="20">
        <v>12308</v>
      </c>
      <c r="L69" s="21">
        <f t="shared" si="23"/>
        <v>0.23487508778970612</v>
      </c>
    </row>
    <row r="70" spans="2:12" ht="13.5" hidden="1" customHeight="1" outlineLevel="1" x14ac:dyDescent="0.25">
      <c r="B70" s="19" t="s">
        <v>38</v>
      </c>
      <c r="C70" s="20">
        <v>467525</v>
      </c>
      <c r="D70" s="21">
        <f t="shared" si="17"/>
        <v>2.8873029458640342E-3</v>
      </c>
      <c r="E70" s="22">
        <v>161273</v>
      </c>
      <c r="F70" s="23">
        <f t="shared" si="17"/>
        <v>5.9506359196352943E-3</v>
      </c>
      <c r="G70" s="20">
        <v>132846</v>
      </c>
      <c r="H70" s="21">
        <f t="shared" si="21"/>
        <v>6.1799638729478801E-2</v>
      </c>
      <c r="I70" s="22">
        <v>88464</v>
      </c>
      <c r="J70" s="23">
        <f t="shared" si="22"/>
        <v>-0.11488203629960181</v>
      </c>
      <c r="K70" s="20">
        <v>16337</v>
      </c>
      <c r="L70" s="21">
        <f t="shared" si="23"/>
        <v>0.13767409470752079</v>
      </c>
    </row>
    <row r="71" spans="2:12" ht="15" hidden="1" customHeight="1" outlineLevel="1" x14ac:dyDescent="0.25">
      <c r="B71" s="19" t="s">
        <v>39</v>
      </c>
      <c r="C71" s="20">
        <v>402431</v>
      </c>
      <c r="D71" s="21">
        <f t="shared" si="17"/>
        <v>-2.1998478673481037E-2</v>
      </c>
      <c r="E71" s="22">
        <v>146363</v>
      </c>
      <c r="F71" s="23">
        <f t="shared" si="17"/>
        <v>1.2850677480519934E-2</v>
      </c>
      <c r="G71" s="20">
        <v>120859</v>
      </c>
      <c r="H71" s="21">
        <f t="shared" si="21"/>
        <v>8.3237729896389778E-2</v>
      </c>
      <c r="I71" s="22">
        <v>73105</v>
      </c>
      <c r="J71" s="23">
        <f t="shared" si="22"/>
        <v>-0.11287876029948907</v>
      </c>
      <c r="K71" s="20">
        <v>15440</v>
      </c>
      <c r="L71" s="21">
        <f t="shared" si="23"/>
        <v>0.17227241667299364</v>
      </c>
    </row>
    <row r="72" spans="2:12" ht="15" hidden="1" customHeight="1" outlineLevel="1" x14ac:dyDescent="0.25">
      <c r="B72" s="19" t="s">
        <v>40</v>
      </c>
      <c r="C72" s="20">
        <v>413185</v>
      </c>
      <c r="D72" s="21">
        <f t="shared" si="17"/>
        <v>0.20972440587551566</v>
      </c>
      <c r="E72" s="22">
        <v>153505</v>
      </c>
      <c r="F72" s="23">
        <f t="shared" si="17"/>
        <v>0.32186036098098647</v>
      </c>
      <c r="G72" s="20">
        <v>113690</v>
      </c>
      <c r="H72" s="21">
        <f t="shared" si="21"/>
        <v>0.16663759222583652</v>
      </c>
      <c r="I72" s="22">
        <v>74412</v>
      </c>
      <c r="J72" s="23">
        <f t="shared" si="22"/>
        <v>0.20277369195209083</v>
      </c>
      <c r="K72" s="20">
        <v>17437</v>
      </c>
      <c r="L72" s="21">
        <f t="shared" si="23"/>
        <v>0.18409615645796551</v>
      </c>
    </row>
    <row r="73" spans="2:12" ht="15" hidden="1" customHeight="1" outlineLevel="1" x14ac:dyDescent="0.25">
      <c r="B73" s="19" t="s">
        <v>41</v>
      </c>
      <c r="C73" s="20">
        <v>424514</v>
      </c>
      <c r="D73" s="21">
        <f t="shared" si="17"/>
        <v>-3.1314106294082933E-2</v>
      </c>
      <c r="E73" s="22">
        <v>154022</v>
      </c>
      <c r="F73" s="23">
        <f t="shared" si="17"/>
        <v>-4.3288134119298549E-2</v>
      </c>
      <c r="G73" s="20">
        <v>118862</v>
      </c>
      <c r="H73" s="21">
        <f t="shared" si="21"/>
        <v>4.3509560514810364E-2</v>
      </c>
      <c r="I73" s="22">
        <v>76874</v>
      </c>
      <c r="J73" s="23">
        <f t="shared" si="22"/>
        <v>-4.4972296071756901E-2</v>
      </c>
      <c r="K73" s="20">
        <v>17593</v>
      </c>
      <c r="L73" s="21">
        <f t="shared" si="23"/>
        <v>0.13561838368190027</v>
      </c>
    </row>
    <row r="74" spans="2:12" ht="15" hidden="1" customHeight="1" outlineLevel="1" x14ac:dyDescent="0.25">
      <c r="B74" s="19" t="s">
        <v>42</v>
      </c>
      <c r="C74" s="20">
        <v>508083</v>
      </c>
      <c r="D74" s="21">
        <f t="shared" si="17"/>
        <v>3.8962924489140738E-2</v>
      </c>
      <c r="E74" s="22">
        <v>183447</v>
      </c>
      <c r="F74" s="23">
        <f t="shared" si="17"/>
        <v>5.2170621332828571E-2</v>
      </c>
      <c r="G74" s="20">
        <v>147299</v>
      </c>
      <c r="H74" s="21">
        <f t="shared" si="21"/>
        <v>6.5538668537822087E-2</v>
      </c>
      <c r="I74" s="22">
        <v>88538</v>
      </c>
      <c r="J74" s="23">
        <f t="shared" si="22"/>
        <v>0.10897066559783553</v>
      </c>
      <c r="K74" s="20">
        <v>16551</v>
      </c>
      <c r="L74" s="21">
        <f t="shared" si="23"/>
        <v>-0.12916973587288227</v>
      </c>
    </row>
    <row r="75" spans="2:12" ht="15" hidden="1" customHeight="1" outlineLevel="1" x14ac:dyDescent="0.25">
      <c r="B75" s="19" t="s">
        <v>43</v>
      </c>
      <c r="C75" s="20">
        <v>459918</v>
      </c>
      <c r="D75" s="21">
        <f t="shared" si="17"/>
        <v>8.5003986921011743E-2</v>
      </c>
      <c r="E75" s="22">
        <v>168254</v>
      </c>
      <c r="F75" s="23">
        <f t="shared" si="17"/>
        <v>0.11124026655923291</v>
      </c>
      <c r="G75" s="20">
        <v>137012</v>
      </c>
      <c r="H75" s="21">
        <f t="shared" si="21"/>
        <v>9.899735301195145E-2</v>
      </c>
      <c r="I75" s="22">
        <v>68626</v>
      </c>
      <c r="J75" s="23">
        <f t="shared" si="22"/>
        <v>6.2020732225855912E-3</v>
      </c>
      <c r="K75" s="20">
        <v>19355</v>
      </c>
      <c r="L75" s="21">
        <f t="shared" si="23"/>
        <v>0.27151491262646177</v>
      </c>
    </row>
    <row r="76" spans="2:12" ht="15" hidden="1" customHeight="1" outlineLevel="1" x14ac:dyDescent="0.25">
      <c r="B76" s="19" t="s">
        <v>44</v>
      </c>
      <c r="C76" s="20">
        <v>409747</v>
      </c>
      <c r="D76" s="21">
        <f t="shared" si="17"/>
        <v>6.4378104075888398E-3</v>
      </c>
      <c r="E76" s="22">
        <v>147131</v>
      </c>
      <c r="F76" s="23">
        <f t="shared" si="17"/>
        <v>6.0652060939252461E-3</v>
      </c>
      <c r="G76" s="20">
        <v>125609</v>
      </c>
      <c r="H76" s="21">
        <f t="shared" si="21"/>
        <v>3.8176708818910665E-2</v>
      </c>
      <c r="I76" s="22">
        <v>65898</v>
      </c>
      <c r="J76" s="23">
        <f t="shared" si="22"/>
        <v>-6.3481053695019218E-3</v>
      </c>
      <c r="K76" s="20">
        <v>16982</v>
      </c>
      <c r="L76" s="21">
        <f t="shared" si="23"/>
        <v>0.17060729303095057</v>
      </c>
    </row>
    <row r="77" spans="2:12" collapsed="1" x14ac:dyDescent="0.25">
      <c r="B77" s="33">
        <v>2008</v>
      </c>
      <c r="C77" s="34">
        <v>5292327</v>
      </c>
      <c r="D77" s="35">
        <f t="shared" si="17"/>
        <v>2.5655529758368267E-3</v>
      </c>
      <c r="E77" s="34">
        <v>1890800</v>
      </c>
      <c r="F77" s="35">
        <f t="shared" si="17"/>
        <v>1.2106957459176781E-2</v>
      </c>
      <c r="G77" s="34">
        <v>1530822</v>
      </c>
      <c r="H77" s="35">
        <f t="shared" si="21"/>
        <v>3.780039374562727E-2</v>
      </c>
      <c r="I77" s="34">
        <v>918271</v>
      </c>
      <c r="J77" s="35">
        <f t="shared" si="22"/>
        <v>-5.2693096088199387E-2</v>
      </c>
      <c r="K77" s="34">
        <v>199818</v>
      </c>
      <c r="L77" s="35">
        <f t="shared" si="23"/>
        <v>8.7948166498788449E-2</v>
      </c>
    </row>
    <row r="78" spans="2:12" ht="15" hidden="1" customHeight="1" outlineLevel="1" x14ac:dyDescent="0.25">
      <c r="B78" s="19" t="s">
        <v>33</v>
      </c>
      <c r="C78" s="20">
        <v>438336</v>
      </c>
      <c r="D78" s="21">
        <f t="shared" si="17"/>
        <v>-3.96487545817239E-2</v>
      </c>
      <c r="E78" s="22">
        <v>149594</v>
      </c>
      <c r="F78" s="23">
        <f t="shared" si="17"/>
        <v>-6.4154295616488111E-2</v>
      </c>
      <c r="G78" s="20">
        <v>129734</v>
      </c>
      <c r="H78" s="21">
        <f t="shared" si="21"/>
        <v>-2.2218537555960816E-2</v>
      </c>
      <c r="I78" s="22">
        <v>78836</v>
      </c>
      <c r="J78" s="23">
        <f t="shared" si="22"/>
        <v>3.436241258511874E-2</v>
      </c>
      <c r="K78" s="20">
        <v>16894</v>
      </c>
      <c r="L78" s="21">
        <f t="shared" si="23"/>
        <v>3.8623804147601692E-3</v>
      </c>
    </row>
    <row r="79" spans="2:12" ht="15" hidden="1" customHeight="1" outlineLevel="1" x14ac:dyDescent="0.25">
      <c r="B79" s="19" t="s">
        <v>34</v>
      </c>
      <c r="C79" s="20">
        <v>457530</v>
      </c>
      <c r="D79" s="21">
        <f t="shared" si="17"/>
        <v>5.778234000790694E-2</v>
      </c>
      <c r="E79" s="22">
        <v>165776</v>
      </c>
      <c r="F79" s="23">
        <f t="shared" si="17"/>
        <v>8.8654811001076972E-2</v>
      </c>
      <c r="G79" s="20">
        <v>131730</v>
      </c>
      <c r="H79" s="21">
        <f t="shared" si="21"/>
        <v>7.21000073247553E-2</v>
      </c>
      <c r="I79" s="22">
        <v>76158</v>
      </c>
      <c r="J79" s="23">
        <f t="shared" si="22"/>
        <v>3.5895482800364586E-2</v>
      </c>
      <c r="K79" s="20">
        <v>18909</v>
      </c>
      <c r="L79" s="21">
        <f t="shared" si="23"/>
        <v>4.5447006137004475E-2</v>
      </c>
    </row>
    <row r="80" spans="2:12" ht="15" hidden="1" customHeight="1" outlineLevel="1" x14ac:dyDescent="0.25">
      <c r="B80" s="19" t="s">
        <v>35</v>
      </c>
      <c r="C80" s="20">
        <v>467144</v>
      </c>
      <c r="D80" s="21">
        <f t="shared" si="17"/>
        <v>-4.2374670725582431E-2</v>
      </c>
      <c r="E80" s="22">
        <v>170847</v>
      </c>
      <c r="F80" s="23">
        <f t="shared" si="17"/>
        <v>-3.4004104918551881E-2</v>
      </c>
      <c r="G80" s="20">
        <v>132946</v>
      </c>
      <c r="H80" s="21">
        <f t="shared" si="21"/>
        <v>-8.5439511302505378E-2</v>
      </c>
      <c r="I80" s="22">
        <v>79178</v>
      </c>
      <c r="J80" s="23">
        <f t="shared" si="22"/>
        <v>1.6699137211244608E-3</v>
      </c>
      <c r="K80" s="20">
        <v>17346</v>
      </c>
      <c r="L80" s="21">
        <f t="shared" si="23"/>
        <v>0.10266353060835298</v>
      </c>
    </row>
    <row r="81" spans="2:14" ht="15" hidden="1" customHeight="1" outlineLevel="1" x14ac:dyDescent="0.25">
      <c r="B81" s="19" t="s">
        <v>36</v>
      </c>
      <c r="C81" s="20">
        <v>409689</v>
      </c>
      <c r="D81" s="21">
        <f t="shared" si="17"/>
        <v>-0.11690873113384459</v>
      </c>
      <c r="E81" s="22">
        <v>142373</v>
      </c>
      <c r="F81" s="23">
        <f t="shared" si="17"/>
        <v>-0.12996211195306773</v>
      </c>
      <c r="G81" s="20">
        <v>109924</v>
      </c>
      <c r="H81" s="21">
        <f t="shared" si="21"/>
        <v>-0.12626977187822908</v>
      </c>
      <c r="I81" s="22">
        <v>81660</v>
      </c>
      <c r="J81" s="23">
        <f t="shared" si="22"/>
        <v>-0.10450707314398511</v>
      </c>
      <c r="K81" s="20">
        <v>14065</v>
      </c>
      <c r="L81" s="21">
        <f t="shared" si="23"/>
        <v>-2.3467333194473361E-2</v>
      </c>
    </row>
    <row r="82" spans="2:14" ht="15" hidden="1" customHeight="1" outlineLevel="1" x14ac:dyDescent="0.25">
      <c r="B82" s="19" t="s">
        <v>37</v>
      </c>
      <c r="C82" s="20">
        <v>528592</v>
      </c>
      <c r="D82" s="21">
        <f t="shared" si="17"/>
        <v>-8.2683081957001248E-3</v>
      </c>
      <c r="E82" s="22">
        <v>185642</v>
      </c>
      <c r="F82" s="23">
        <f t="shared" si="17"/>
        <v>1.8695640244738909E-2</v>
      </c>
      <c r="G82" s="20">
        <v>138788</v>
      </c>
      <c r="H82" s="21">
        <f t="shared" si="21"/>
        <v>-3.8484720422881646E-2</v>
      </c>
      <c r="I82" s="22">
        <v>114443</v>
      </c>
      <c r="J82" s="23">
        <f t="shared" si="22"/>
        <v>1.3406653738189389E-2</v>
      </c>
      <c r="K82" s="20">
        <v>9967</v>
      </c>
      <c r="L82" s="21">
        <f t="shared" si="23"/>
        <v>-0.1125456326239872</v>
      </c>
    </row>
    <row r="83" spans="2:14" ht="15" hidden="1" customHeight="1" outlineLevel="1" x14ac:dyDescent="0.25">
      <c r="B83" s="19" t="s">
        <v>38</v>
      </c>
      <c r="C83" s="20">
        <v>466179</v>
      </c>
      <c r="D83" s="21">
        <f t="shared" si="17"/>
        <v>-4.1072023630761123E-2</v>
      </c>
      <c r="E83" s="22">
        <v>160319</v>
      </c>
      <c r="F83" s="23">
        <f t="shared" si="17"/>
        <v>-4.5686155457932975E-2</v>
      </c>
      <c r="G83" s="20">
        <v>125114</v>
      </c>
      <c r="H83" s="21">
        <f t="shared" si="21"/>
        <v>-2.0051067562698699E-2</v>
      </c>
      <c r="I83" s="22">
        <v>99946</v>
      </c>
      <c r="J83" s="23">
        <f t="shared" si="22"/>
        <v>-3.1343283582089598E-2</v>
      </c>
      <c r="K83" s="20">
        <v>14360</v>
      </c>
      <c r="L83" s="21">
        <f t="shared" si="23"/>
        <v>-2.6968423905678329E-2</v>
      </c>
    </row>
    <row r="84" spans="2:14" ht="15" hidden="1" customHeight="1" outlineLevel="1" thickBot="1" x14ac:dyDescent="0.3">
      <c r="B84" s="19" t="s">
        <v>39</v>
      </c>
      <c r="C84" s="20">
        <v>411483</v>
      </c>
      <c r="D84" s="21">
        <f t="shared" si="17"/>
        <v>-3.2075724679442752E-2</v>
      </c>
      <c r="E84" s="22">
        <v>144506</v>
      </c>
      <c r="F84" s="23">
        <f t="shared" si="17"/>
        <v>-4.3272732087763721E-2</v>
      </c>
      <c r="G84" s="20">
        <v>111572</v>
      </c>
      <c r="H84" s="21">
        <f t="shared" si="21"/>
        <v>-2.6031391308902307E-2</v>
      </c>
      <c r="I84" s="22">
        <v>82407</v>
      </c>
      <c r="J84" s="23">
        <f t="shared" si="22"/>
        <v>2.8737282316958934E-2</v>
      </c>
      <c r="K84" s="20">
        <v>13171</v>
      </c>
      <c r="L84" s="21">
        <f t="shared" si="23"/>
        <v>-0.1635867149298279</v>
      </c>
    </row>
    <row r="85" spans="2:14" ht="16.5" hidden="1" customHeight="1" outlineLevel="1" thickBot="1" x14ac:dyDescent="0.3">
      <c r="B85" s="19" t="s">
        <v>40</v>
      </c>
      <c r="C85" s="20">
        <v>341553</v>
      </c>
      <c r="D85" s="21">
        <f t="shared" si="17"/>
        <v>-9.2574880844212726E-2</v>
      </c>
      <c r="E85" s="22">
        <v>116128</v>
      </c>
      <c r="F85" s="23">
        <f t="shared" si="17"/>
        <v>-0.12235674662555363</v>
      </c>
      <c r="G85" s="20">
        <v>97451</v>
      </c>
      <c r="H85" s="21">
        <f t="shared" si="21"/>
        <v>-5.3726792511458066E-2</v>
      </c>
      <c r="I85" s="22">
        <v>61867</v>
      </c>
      <c r="J85" s="23">
        <f t="shared" si="22"/>
        <v>-0.10985295387183103</v>
      </c>
      <c r="K85" s="20">
        <v>14726</v>
      </c>
      <c r="L85" s="21">
        <f t="shared" si="23"/>
        <v>-1.6948003525184552E-3</v>
      </c>
      <c r="N85" s="36" t="s">
        <v>45</v>
      </c>
    </row>
    <row r="86" spans="2:14" ht="15" hidden="1" customHeight="1" outlineLevel="1" x14ac:dyDescent="0.25">
      <c r="B86" s="19" t="s">
        <v>41</v>
      </c>
      <c r="C86" s="20">
        <v>438237</v>
      </c>
      <c r="D86" s="21">
        <f t="shared" si="17"/>
        <v>-8.0464135463768294E-2</v>
      </c>
      <c r="E86" s="22">
        <v>160991</v>
      </c>
      <c r="F86" s="23">
        <f t="shared" si="17"/>
        <v>-7.4987646660001572E-2</v>
      </c>
      <c r="G86" s="20">
        <v>113906</v>
      </c>
      <c r="H86" s="21">
        <f t="shared" si="21"/>
        <v>-0.14106460150965594</v>
      </c>
      <c r="I86" s="22">
        <v>80494</v>
      </c>
      <c r="J86" s="23">
        <f t="shared" si="22"/>
        <v>-5.4646669876801335E-2</v>
      </c>
      <c r="K86" s="20">
        <v>15492</v>
      </c>
      <c r="L86" s="21">
        <f t="shared" si="23"/>
        <v>0.11863672467326158</v>
      </c>
    </row>
    <row r="87" spans="2:14" ht="15" hidden="1" customHeight="1" outlineLevel="1" x14ac:dyDescent="0.25">
      <c r="B87" s="19" t="s">
        <v>42</v>
      </c>
      <c r="C87" s="20">
        <v>489029</v>
      </c>
      <c r="D87" s="21">
        <f t="shared" si="17"/>
        <v>4.1072006403596983E-2</v>
      </c>
      <c r="E87" s="22">
        <v>174351</v>
      </c>
      <c r="F87" s="23">
        <f t="shared" si="17"/>
        <v>3.9356419412336363E-2</v>
      </c>
      <c r="G87" s="20">
        <v>138239</v>
      </c>
      <c r="H87" s="21">
        <f t="shared" si="21"/>
        <v>2.4425127646487743E-2</v>
      </c>
      <c r="I87" s="22">
        <v>79838</v>
      </c>
      <c r="J87" s="23">
        <f t="shared" si="22"/>
        <v>1.7446380099147341E-2</v>
      </c>
      <c r="K87" s="20">
        <v>19006</v>
      </c>
      <c r="L87" s="21">
        <f t="shared" si="23"/>
        <v>9.0481381605370448E-2</v>
      </c>
    </row>
    <row r="88" spans="2:14" ht="15" hidden="1" customHeight="1" outlineLevel="1" x14ac:dyDescent="0.25">
      <c r="B88" s="19" t="s">
        <v>43</v>
      </c>
      <c r="C88" s="20">
        <v>423886</v>
      </c>
      <c r="D88" s="21">
        <f t="shared" si="17"/>
        <v>5.3911999867177762E-3</v>
      </c>
      <c r="E88" s="22">
        <v>151411</v>
      </c>
      <c r="F88" s="23">
        <f t="shared" si="17"/>
        <v>4.4180569836478334E-3</v>
      </c>
      <c r="G88" s="20">
        <v>124670</v>
      </c>
      <c r="H88" s="21">
        <f t="shared" si="21"/>
        <v>4.8625188200758673E-2</v>
      </c>
      <c r="I88" s="22">
        <v>68203</v>
      </c>
      <c r="J88" s="23">
        <f t="shared" si="22"/>
        <v>-3.6667184564753708E-2</v>
      </c>
      <c r="K88" s="20">
        <v>15222</v>
      </c>
      <c r="L88" s="21">
        <f t="shared" si="23"/>
        <v>-2.9951567677797608E-2</v>
      </c>
    </row>
    <row r="89" spans="2:14" ht="15" hidden="1" customHeight="1" outlineLevel="1" x14ac:dyDescent="0.25">
      <c r="B89" s="19" t="s">
        <v>44</v>
      </c>
      <c r="C89" s="20">
        <v>407126</v>
      </c>
      <c r="D89" s="21">
        <f t="shared" si="17"/>
        <v>-3.4573850028218667E-2</v>
      </c>
      <c r="E89" s="22">
        <v>146244</v>
      </c>
      <c r="F89" s="23">
        <f t="shared" si="17"/>
        <v>-4.2078235124584085E-2</v>
      </c>
      <c r="G89" s="20">
        <v>120990</v>
      </c>
      <c r="H89" s="21">
        <f t="shared" si="21"/>
        <v>-6.7686901844745462E-2</v>
      </c>
      <c r="I89" s="22">
        <v>66319</v>
      </c>
      <c r="J89" s="23">
        <f t="shared" si="22"/>
        <v>-6.6302005635665573E-4</v>
      </c>
      <c r="K89" s="20">
        <v>14507</v>
      </c>
      <c r="L89" s="21">
        <f t="shared" si="23"/>
        <v>1.6893312771624869E-2</v>
      </c>
    </row>
    <row r="90" spans="2:14" collapsed="1" x14ac:dyDescent="0.25">
      <c r="B90" s="33">
        <v>2007</v>
      </c>
      <c r="C90" s="34">
        <v>5278784</v>
      </c>
      <c r="D90" s="35">
        <f t="shared" si="17"/>
        <v>-3.1595778619496917E-2</v>
      </c>
      <c r="E90" s="34">
        <v>1868182</v>
      </c>
      <c r="F90" s="35">
        <f t="shared" si="17"/>
        <v>-3.2741212548908383E-2</v>
      </c>
      <c r="G90" s="34">
        <v>1475064</v>
      </c>
      <c r="H90" s="35">
        <f t="shared" si="21"/>
        <v>-3.7480513904377344E-2</v>
      </c>
      <c r="I90" s="34">
        <v>969349</v>
      </c>
      <c r="J90" s="35">
        <f t="shared" si="22"/>
        <v>-1.7351839799851221E-2</v>
      </c>
      <c r="K90" s="34">
        <v>183665</v>
      </c>
      <c r="L90" s="35">
        <f t="shared" si="23"/>
        <v>4.8803707330951074E-3</v>
      </c>
    </row>
    <row r="91" spans="2:14" ht="15" hidden="1" customHeight="1" outlineLevel="1" x14ac:dyDescent="0.25">
      <c r="B91" s="19" t="s">
        <v>33</v>
      </c>
      <c r="C91" s="20">
        <v>456433</v>
      </c>
      <c r="D91" s="20"/>
      <c r="E91" s="22">
        <v>159849</v>
      </c>
      <c r="F91" s="23"/>
      <c r="G91" s="20">
        <v>132682</v>
      </c>
      <c r="H91" s="20"/>
      <c r="I91" s="22">
        <v>76217</v>
      </c>
      <c r="J91" s="23"/>
      <c r="K91" s="20">
        <v>16829</v>
      </c>
      <c r="L91" s="20"/>
    </row>
    <row r="92" spans="2:14" ht="15" hidden="1" customHeight="1" outlineLevel="1" x14ac:dyDescent="0.25">
      <c r="B92" s="19" t="s">
        <v>34</v>
      </c>
      <c r="C92" s="20">
        <v>432537</v>
      </c>
      <c r="D92" s="20"/>
      <c r="E92" s="22">
        <v>152276</v>
      </c>
      <c r="F92" s="23"/>
      <c r="G92" s="20">
        <v>122871</v>
      </c>
      <c r="H92" s="20"/>
      <c r="I92" s="22">
        <v>73519</v>
      </c>
      <c r="J92" s="23"/>
      <c r="K92" s="20">
        <v>18087</v>
      </c>
      <c r="L92" s="20"/>
    </row>
    <row r="93" spans="2:14" ht="15" hidden="1" customHeight="1" outlineLevel="1" x14ac:dyDescent="0.25">
      <c r="B93" s="19" t="s">
        <v>35</v>
      </c>
      <c r="C93" s="20">
        <v>487815</v>
      </c>
      <c r="D93" s="20"/>
      <c r="E93" s="22">
        <v>176861</v>
      </c>
      <c r="F93" s="23"/>
      <c r="G93" s="20">
        <v>145366</v>
      </c>
      <c r="H93" s="20"/>
      <c r="I93" s="22">
        <v>79046</v>
      </c>
      <c r="J93" s="23"/>
      <c r="K93" s="20">
        <v>15731</v>
      </c>
      <c r="L93" s="20"/>
    </row>
    <row r="94" spans="2:14" ht="15" hidden="1" customHeight="1" outlineLevel="1" x14ac:dyDescent="0.25">
      <c r="B94" s="19" t="s">
        <v>36</v>
      </c>
      <c r="C94" s="20">
        <v>463926</v>
      </c>
      <c r="D94" s="20"/>
      <c r="E94" s="22">
        <v>163640</v>
      </c>
      <c r="F94" s="23"/>
      <c r="G94" s="20">
        <v>125810</v>
      </c>
      <c r="H94" s="20"/>
      <c r="I94" s="22">
        <v>91190</v>
      </c>
      <c r="J94" s="23"/>
      <c r="K94" s="20">
        <v>14403</v>
      </c>
      <c r="L94" s="20"/>
    </row>
    <row r="95" spans="2:14" ht="15" hidden="1" customHeight="1" outlineLevel="1" x14ac:dyDescent="0.25">
      <c r="B95" s="19" t="s">
        <v>37</v>
      </c>
      <c r="C95" s="20">
        <v>532999</v>
      </c>
      <c r="D95" s="20"/>
      <c r="E95" s="22">
        <v>182235</v>
      </c>
      <c r="F95" s="23"/>
      <c r="G95" s="20">
        <v>144343</v>
      </c>
      <c r="H95" s="20"/>
      <c r="I95" s="22">
        <v>112929</v>
      </c>
      <c r="J95" s="23"/>
      <c r="K95" s="20">
        <v>11231</v>
      </c>
      <c r="L95" s="20"/>
    </row>
    <row r="96" spans="2:14" ht="15" hidden="1" customHeight="1" outlineLevel="1" x14ac:dyDescent="0.25">
      <c r="B96" s="19" t="s">
        <v>38</v>
      </c>
      <c r="C96" s="20">
        <v>486146</v>
      </c>
      <c r="D96" s="20"/>
      <c r="E96" s="22">
        <v>167994</v>
      </c>
      <c r="F96" s="23"/>
      <c r="G96" s="20">
        <v>127674</v>
      </c>
      <c r="H96" s="20"/>
      <c r="I96" s="22">
        <v>103180</v>
      </c>
      <c r="J96" s="23"/>
      <c r="K96" s="20">
        <v>14758</v>
      </c>
      <c r="L96" s="20"/>
    </row>
    <row r="97" spans="2:12" ht="15" hidden="1" customHeight="1" outlineLevel="1" x14ac:dyDescent="0.25">
      <c r="B97" s="19" t="s">
        <v>39</v>
      </c>
      <c r="C97" s="20">
        <v>425119</v>
      </c>
      <c r="D97" s="20"/>
      <c r="E97" s="22">
        <v>151042</v>
      </c>
      <c r="F97" s="23"/>
      <c r="G97" s="20">
        <v>114554</v>
      </c>
      <c r="H97" s="20"/>
      <c r="I97" s="22">
        <v>80105</v>
      </c>
      <c r="J97" s="23"/>
      <c r="K97" s="20">
        <v>15747</v>
      </c>
      <c r="L97" s="20"/>
    </row>
    <row r="98" spans="2:12" ht="15" hidden="1" customHeight="1" outlineLevel="1" x14ac:dyDescent="0.25">
      <c r="B98" s="19" t="s">
        <v>40</v>
      </c>
      <c r="C98" s="20">
        <v>376398</v>
      </c>
      <c r="D98" s="20"/>
      <c r="E98" s="22">
        <v>132318</v>
      </c>
      <c r="F98" s="23"/>
      <c r="G98" s="20">
        <v>102984</v>
      </c>
      <c r="H98" s="20"/>
      <c r="I98" s="22">
        <v>69502</v>
      </c>
      <c r="J98" s="23"/>
      <c r="K98" s="20">
        <v>14751</v>
      </c>
      <c r="L98" s="20"/>
    </row>
    <row r="99" spans="2:12" ht="15" hidden="1" customHeight="1" outlineLevel="1" x14ac:dyDescent="0.25">
      <c r="B99" s="19" t="s">
        <v>41</v>
      </c>
      <c r="C99" s="20">
        <v>476585</v>
      </c>
      <c r="D99" s="20"/>
      <c r="E99" s="22">
        <v>174042</v>
      </c>
      <c r="F99" s="23"/>
      <c r="G99" s="20">
        <v>132613</v>
      </c>
      <c r="H99" s="20"/>
      <c r="I99" s="22">
        <v>85147</v>
      </c>
      <c r="J99" s="23"/>
      <c r="K99" s="20">
        <v>13849</v>
      </c>
      <c r="L99" s="20"/>
    </row>
    <row r="100" spans="2:12" ht="15" hidden="1" customHeight="1" outlineLevel="1" x14ac:dyDescent="0.25">
      <c r="B100" s="19" t="s">
        <v>42</v>
      </c>
      <c r="C100" s="20">
        <v>469736</v>
      </c>
      <c r="D100" s="20"/>
      <c r="E100" s="22">
        <v>167749</v>
      </c>
      <c r="F100" s="23"/>
      <c r="G100" s="20">
        <v>134943</v>
      </c>
      <c r="H100" s="20"/>
      <c r="I100" s="22">
        <v>78469</v>
      </c>
      <c r="J100" s="23"/>
      <c r="K100" s="20">
        <v>17429</v>
      </c>
      <c r="L100" s="20"/>
    </row>
    <row r="101" spans="2:12" ht="15" hidden="1" customHeight="1" outlineLevel="1" x14ac:dyDescent="0.25">
      <c r="B101" s="19" t="s">
        <v>43</v>
      </c>
      <c r="C101" s="20">
        <v>421613</v>
      </c>
      <c r="D101" s="20"/>
      <c r="E101" s="22">
        <v>150745</v>
      </c>
      <c r="F101" s="23"/>
      <c r="G101" s="20">
        <v>118889</v>
      </c>
      <c r="H101" s="20"/>
      <c r="I101" s="22">
        <v>70799</v>
      </c>
      <c r="J101" s="23"/>
      <c r="K101" s="20">
        <v>15692</v>
      </c>
      <c r="L101" s="20"/>
    </row>
    <row r="102" spans="2:12" ht="15" hidden="1" customHeight="1" outlineLevel="1" x14ac:dyDescent="0.25">
      <c r="B102" s="19" t="s">
        <v>44</v>
      </c>
      <c r="C102" s="20">
        <v>421706</v>
      </c>
      <c r="D102" s="20"/>
      <c r="E102" s="22">
        <v>152668</v>
      </c>
      <c r="F102" s="23"/>
      <c r="G102" s="20">
        <v>129774</v>
      </c>
      <c r="H102" s="20"/>
      <c r="I102" s="22">
        <v>66363</v>
      </c>
      <c r="J102" s="23"/>
      <c r="K102" s="20">
        <v>14266</v>
      </c>
      <c r="L102" s="20"/>
    </row>
    <row r="103" spans="2:12" collapsed="1" x14ac:dyDescent="0.25">
      <c r="B103" s="33">
        <v>2006</v>
      </c>
      <c r="C103" s="34">
        <v>5451013</v>
      </c>
      <c r="D103" s="34"/>
      <c r="E103" s="34">
        <v>1931419</v>
      </c>
      <c r="F103" s="35"/>
      <c r="G103" s="34">
        <v>1532503</v>
      </c>
      <c r="H103" s="34"/>
      <c r="I103" s="34">
        <v>986466</v>
      </c>
      <c r="J103" s="35"/>
      <c r="K103" s="34">
        <v>182773</v>
      </c>
      <c r="L103" s="34"/>
    </row>
    <row r="104" spans="2:12" ht="15" customHeight="1" x14ac:dyDescent="0.25">
      <c r="B104" s="218" t="s">
        <v>46</v>
      </c>
      <c r="C104" s="218"/>
      <c r="D104" s="218"/>
      <c r="E104" s="218"/>
      <c r="F104" s="218"/>
      <c r="G104" s="218"/>
      <c r="H104" s="218"/>
      <c r="I104" s="37"/>
      <c r="J104" s="37"/>
      <c r="K104" s="37"/>
      <c r="L104" s="37"/>
    </row>
  </sheetData>
  <mergeCells count="7">
    <mergeCell ref="B104:H104"/>
    <mergeCell ref="B5:L5"/>
    <mergeCell ref="C6:D6"/>
    <mergeCell ref="E6:F6"/>
    <mergeCell ref="G6:H6"/>
    <mergeCell ref="I6:J6"/>
    <mergeCell ref="K6:L6"/>
  </mergeCells>
  <hyperlinks>
    <hyperlink ref="N8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acum. abril 2012</v>
      </c>
      <c r="D6" s="40" t="str">
        <f>actualizaciones!$A$2</f>
        <v xml:space="preserve">acum. abril 2013 </v>
      </c>
      <c r="E6" s="61" t="s">
        <v>113</v>
      </c>
      <c r="G6" s="59" t="s">
        <v>63</v>
      </c>
      <c r="H6" s="40" t="str">
        <f>actualizaciones!$A$3</f>
        <v>acum. abril 2012</v>
      </c>
      <c r="I6" s="40" t="str">
        <f>actualizaciones!$A$2</f>
        <v xml:space="preserve">acum. abril 2013 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8.4921348088396158</v>
      </c>
      <c r="D8" s="125">
        <v>8.2972999741100555</v>
      </c>
      <c r="E8" s="126">
        <f>(D8-C8)</f>
        <v>-0.19483483472956031</v>
      </c>
      <c r="G8" s="62" t="s">
        <v>114</v>
      </c>
      <c r="H8" s="125">
        <v>8.7740525716828248</v>
      </c>
      <c r="I8" s="125">
        <v>8.5663790462242488</v>
      </c>
      <c r="J8" s="126">
        <f>(I8-H8)</f>
        <v>-0.20767352545857598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8.0594243067284506</v>
      </c>
      <c r="D10" s="128">
        <v>8.0024601880877739</v>
      </c>
      <c r="E10" s="129">
        <f>(D10-C10)</f>
        <v>-5.6964118640676631E-2</v>
      </c>
      <c r="G10" s="64" t="s">
        <v>67</v>
      </c>
      <c r="H10" s="128">
        <v>8.5112044381765042</v>
      </c>
      <c r="I10" s="128">
        <v>8.4506637099180217</v>
      </c>
      <c r="J10" s="129">
        <f>(I10-H10)</f>
        <v>-6.0540728258482446E-2</v>
      </c>
    </row>
    <row r="11" spans="2:10" x14ac:dyDescent="0.2">
      <c r="B11" s="67" t="s">
        <v>68</v>
      </c>
      <c r="C11" s="130">
        <v>7.7309646772901761</v>
      </c>
      <c r="D11" s="130">
        <v>7.3717172721510336</v>
      </c>
      <c r="E11" s="131">
        <f>(D11-C11)</f>
        <v>-0.35924740513914255</v>
      </c>
      <c r="G11" s="67" t="s">
        <v>68</v>
      </c>
      <c r="H11" s="130">
        <v>7.4475524475524475</v>
      </c>
      <c r="I11" s="130">
        <v>7.6369266197796728</v>
      </c>
      <c r="J11" s="131">
        <f>(I11-H11)</f>
        <v>0.1893741722272253</v>
      </c>
    </row>
    <row r="12" spans="2:10" x14ac:dyDescent="0.2">
      <c r="B12" s="67" t="s">
        <v>69</v>
      </c>
      <c r="C12" s="130">
        <v>7.9501244610635498</v>
      </c>
      <c r="D12" s="130">
        <v>8.0063911223812489</v>
      </c>
      <c r="E12" s="131">
        <f>(D12-C12)</f>
        <v>5.6266661317699196E-2</v>
      </c>
      <c r="G12" s="67" t="s">
        <v>69</v>
      </c>
      <c r="H12" s="130">
        <v>8.8258404529401169</v>
      </c>
      <c r="I12" s="130">
        <v>8.7577527019480303</v>
      </c>
      <c r="J12" s="131">
        <f>(I12-H12)</f>
        <v>-6.8087750992086526E-2</v>
      </c>
    </row>
    <row r="13" spans="2:10" x14ac:dyDescent="0.2">
      <c r="B13" s="67" t="s">
        <v>70</v>
      </c>
      <c r="C13" s="130">
        <v>8.9216320196566556</v>
      </c>
      <c r="D13" s="130">
        <v>8.9231684030685745</v>
      </c>
      <c r="E13" s="131">
        <f>(D13-C13)</f>
        <v>1.5363834119188624E-3</v>
      </c>
      <c r="G13" s="67" t="s">
        <v>70</v>
      </c>
      <c r="H13" s="130">
        <v>8.5473469189241769</v>
      </c>
      <c r="I13" s="130">
        <v>8.4804376760454385</v>
      </c>
      <c r="J13" s="131">
        <f>(I13-H13)</f>
        <v>-6.690924287873834E-2</v>
      </c>
    </row>
    <row r="14" spans="2:10" x14ac:dyDescent="0.2">
      <c r="B14" s="67" t="s">
        <v>71</v>
      </c>
      <c r="C14" s="130">
        <v>8.1222939068100359</v>
      </c>
      <c r="D14" s="130">
        <v>7.2573676680972818</v>
      </c>
      <c r="E14" s="131">
        <f>(D14-C14)</f>
        <v>-0.86492623871275409</v>
      </c>
      <c r="G14" s="67" t="s">
        <v>71</v>
      </c>
      <c r="H14" s="130">
        <v>6.7162390536180672</v>
      </c>
      <c r="I14" s="130">
        <v>6.2774385212081203</v>
      </c>
      <c r="J14" s="131">
        <f>(I14-H14)</f>
        <v>-0.43880053240994688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9.4890580135915652</v>
      </c>
      <c r="D16" s="128">
        <v>8.9624129484111492</v>
      </c>
      <c r="E16" s="129">
        <f>(D16-C16)</f>
        <v>-0.52664506518041598</v>
      </c>
      <c r="G16" s="64" t="s">
        <v>73</v>
      </c>
      <c r="H16" s="128">
        <v>9.0174908013630048</v>
      </c>
      <c r="I16" s="128">
        <v>8.6766578114258071</v>
      </c>
      <c r="J16" s="129">
        <f>(I16-H16)</f>
        <v>-0.34083298993719779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acum. abril 2012</v>
      </c>
      <c r="D20" s="40" t="str">
        <f>actualizaciones!$A$2</f>
        <v xml:space="preserve">acum. abril 2013 </v>
      </c>
      <c r="E20" s="61" t="s">
        <v>113</v>
      </c>
      <c r="G20" s="59" t="s">
        <v>63</v>
      </c>
      <c r="H20" s="40" t="str">
        <f>actualizaciones!$A$3</f>
        <v>acum. abril 2012</v>
      </c>
      <c r="I20" s="40" t="str">
        <f>actualizaciones!$A$2</f>
        <v xml:space="preserve">acum. abril 2013 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8.7718098126286144</v>
      </c>
      <c r="D22" s="125">
        <v>8.6068548918921302</v>
      </c>
      <c r="E22" s="126">
        <f>(D22-C22)</f>
        <v>-0.16495492073648421</v>
      </c>
      <c r="G22" s="62" t="s">
        <v>114</v>
      </c>
      <c r="H22" s="125">
        <v>2.181843388625206</v>
      </c>
      <c r="I22" s="125">
        <v>2.1834737657492451</v>
      </c>
      <c r="J22" s="126">
        <f>(I22-H22)</f>
        <v>1.6303771240391285E-3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8.5021399485950262</v>
      </c>
      <c r="D24" s="128">
        <v>8.2880911093405825</v>
      </c>
      <c r="E24" s="129">
        <f>(D24-C24)</f>
        <v>-0.21404883925444373</v>
      </c>
      <c r="G24" s="64" t="s">
        <v>67</v>
      </c>
      <c r="H24" s="128">
        <v>2.181843388625206</v>
      </c>
      <c r="I24" s="128">
        <v>2.1834737657492451</v>
      </c>
      <c r="J24" s="129">
        <f>(I24-H24)</f>
        <v>1.6303771240391285E-3</v>
      </c>
    </row>
    <row r="25" spans="2:12" x14ac:dyDescent="0.2">
      <c r="B25" s="67" t="s">
        <v>77</v>
      </c>
      <c r="C25" s="130">
        <v>8.7367592527810825</v>
      </c>
      <c r="D25" s="130">
        <v>8.5478217751646959</v>
      </c>
      <c r="E25" s="131">
        <f>(D25-C25)</f>
        <v>-0.18893747761638657</v>
      </c>
      <c r="G25" s="67" t="s">
        <v>77</v>
      </c>
      <c r="H25" s="130">
        <v>1.9874800350352928</v>
      </c>
      <c r="I25" s="130">
        <v>2.2007980331304662</v>
      </c>
      <c r="J25" s="131">
        <f>(I25-H25)</f>
        <v>0.21331799809517338</v>
      </c>
    </row>
    <row r="26" spans="2:12" x14ac:dyDescent="0.2">
      <c r="B26" s="67" t="s">
        <v>70</v>
      </c>
      <c r="C26" s="130">
        <v>8.311959855032061</v>
      </c>
      <c r="D26" s="130">
        <v>8.0433639947437587</v>
      </c>
      <c r="E26" s="131">
        <f>(D26-C26)</f>
        <v>-0.26859586028830229</v>
      </c>
      <c r="G26" s="67" t="s">
        <v>70</v>
      </c>
      <c r="H26" s="130">
        <v>2.2430963358408151</v>
      </c>
      <c r="I26" s="130">
        <v>2.2163323147779108</v>
      </c>
      <c r="J26" s="131">
        <f>(I26-H26)</f>
        <v>-2.676402106290432E-2</v>
      </c>
    </row>
    <row r="27" spans="2:12" x14ac:dyDescent="0.2">
      <c r="B27" s="67" t="s">
        <v>71</v>
      </c>
      <c r="C27" s="130">
        <v>2.8587127158555732</v>
      </c>
      <c r="D27" s="130">
        <v>2.3533049864708158</v>
      </c>
      <c r="E27" s="131">
        <f>(D27-C27)</f>
        <v>-0.50540772938475742</v>
      </c>
      <c r="G27" s="67" t="s">
        <v>78</v>
      </c>
      <c r="H27" s="130">
        <v>2.1166712291267453</v>
      </c>
      <c r="I27" s="130">
        <v>2.0169755759570416</v>
      </c>
      <c r="J27" s="131">
        <f>(I27-H27)</f>
        <v>-9.9695653169703746E-2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3.4023746701846966</v>
      </c>
      <c r="I28" s="130">
        <v>2.3572586246816392</v>
      </c>
      <c r="J28" s="131">
        <f>(I28-H28)</f>
        <v>-1.0451160455030575</v>
      </c>
    </row>
    <row r="29" spans="2:12" x14ac:dyDescent="0.2">
      <c r="B29" s="64" t="s">
        <v>73</v>
      </c>
      <c r="C29" s="128">
        <v>9.5811232449297972</v>
      </c>
      <c r="D29" s="128">
        <v>9.5654487156900743</v>
      </c>
      <c r="E29" s="129">
        <f>(D29-C29)</f>
        <v>-1.5674529239722901E-2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acum. abril 2012</v>
      </c>
      <c r="D36" s="40" t="str">
        <f>actualizaciones!$A$2</f>
        <v xml:space="preserve">acum. abril 2013 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8.1467253168046589</v>
      </c>
      <c r="D38" s="125">
        <v>7.9900639824457311</v>
      </c>
      <c r="E38" s="126">
        <f>($D$38-$C$38)</f>
        <v>-0.15666133435892782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7.6000778933143138</v>
      </c>
      <c r="D40" s="128">
        <v>7.4964267817172638</v>
      </c>
      <c r="E40" s="129">
        <f>($D$40-$C$40)</f>
        <v>-0.10365111159704998</v>
      </c>
    </row>
    <row r="41" spans="2:5" x14ac:dyDescent="0.2">
      <c r="B41" s="67" t="s">
        <v>68</v>
      </c>
      <c r="C41" s="130">
        <v>7.0597589013856954</v>
      </c>
      <c r="D41" s="130">
        <v>6.7700167818579287</v>
      </c>
      <c r="E41" s="131">
        <f>($D$41-$C$41)</f>
        <v>-0.28974211952776674</v>
      </c>
    </row>
    <row r="42" spans="2:5" x14ac:dyDescent="0.2">
      <c r="B42" s="67" t="s">
        <v>69</v>
      </c>
      <c r="C42" s="130">
        <v>8.0241391182436832</v>
      </c>
      <c r="D42" s="130">
        <v>7.965306802571793</v>
      </c>
      <c r="E42" s="131">
        <f>($D$42-$C$42)</f>
        <v>-5.8832315671890179E-2</v>
      </c>
    </row>
    <row r="43" spans="2:5" x14ac:dyDescent="0.2">
      <c r="B43" s="67" t="s">
        <v>70</v>
      </c>
      <c r="C43" s="130">
        <v>7.5883353667131672</v>
      </c>
      <c r="D43" s="130">
        <v>7.5889745191973894</v>
      </c>
      <c r="E43" s="131">
        <f>($D$43-$C$43)</f>
        <v>6.3915248422219406E-4</v>
      </c>
    </row>
    <row r="44" spans="2:5" x14ac:dyDescent="0.2">
      <c r="B44" s="67" t="s">
        <v>78</v>
      </c>
      <c r="C44" s="130">
        <v>3.662749018555997</v>
      </c>
      <c r="D44" s="130">
        <v>3.8119954840530625</v>
      </c>
      <c r="E44" s="131">
        <f>($D$44-$C$44)</f>
        <v>0.14924646549706555</v>
      </c>
    </row>
    <row r="45" spans="2:5" x14ac:dyDescent="0.2">
      <c r="B45" s="67" t="s">
        <v>79</v>
      </c>
      <c r="C45" s="130">
        <v>5.8730316465372265</v>
      </c>
      <c r="D45" s="130">
        <v>4.3524475524475523</v>
      </c>
      <c r="E45" s="131">
        <f>($D$45-$C$45)</f>
        <v>-1.5205840940896742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9.1425889674391563</v>
      </c>
      <c r="D47" s="128">
        <v>8.894179801681096</v>
      </c>
      <c r="E47" s="129">
        <f>($D$47-$C$47)</f>
        <v>-0.24840916575806027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 xml:space="preserve">acum. abril 2013 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493572</v>
      </c>
      <c r="D8" s="135">
        <v>2348</v>
      </c>
      <c r="E8" s="135">
        <v>19531</v>
      </c>
      <c r="F8" s="135">
        <v>189223</v>
      </c>
      <c r="G8" s="135">
        <v>182509</v>
      </c>
    </row>
    <row r="9" spans="1:8" ht="15" customHeight="1" x14ac:dyDescent="0.2">
      <c r="B9" s="67" t="s">
        <v>121</v>
      </c>
      <c r="C9" s="134">
        <v>309548</v>
      </c>
      <c r="D9" s="135">
        <v>44831</v>
      </c>
      <c r="E9" s="135">
        <v>98934</v>
      </c>
      <c r="F9" s="135">
        <v>67567</v>
      </c>
      <c r="G9" s="135">
        <v>37076</v>
      </c>
    </row>
    <row r="10" spans="1:8" ht="15" customHeight="1" x14ac:dyDescent="0.2">
      <c r="B10" s="67" t="s">
        <v>122</v>
      </c>
      <c r="C10" s="134">
        <v>191898</v>
      </c>
      <c r="D10" s="135">
        <v>2419</v>
      </c>
      <c r="E10" s="135">
        <v>58870</v>
      </c>
      <c r="F10" s="135">
        <v>72361</v>
      </c>
      <c r="G10" s="135">
        <v>24753</v>
      </c>
    </row>
    <row r="11" spans="1:8" ht="15" customHeight="1" x14ac:dyDescent="0.2">
      <c r="B11" s="67" t="s">
        <v>123</v>
      </c>
      <c r="C11" s="134">
        <v>253901</v>
      </c>
      <c r="D11" s="135">
        <v>2503</v>
      </c>
      <c r="E11" s="135">
        <v>27752</v>
      </c>
      <c r="F11" s="135">
        <v>82547</v>
      </c>
      <c r="G11" s="135">
        <v>110041</v>
      </c>
    </row>
    <row r="12" spans="1:8" ht="15" customHeight="1" x14ac:dyDescent="0.2">
      <c r="B12" s="67" t="s">
        <v>124</v>
      </c>
      <c r="C12" s="134">
        <v>91867</v>
      </c>
      <c r="D12" s="135">
        <v>865</v>
      </c>
      <c r="E12" s="135">
        <v>7672</v>
      </c>
      <c r="F12" s="135">
        <v>32491</v>
      </c>
      <c r="G12" s="135">
        <v>39970</v>
      </c>
    </row>
    <row r="13" spans="1:8" ht="15" customHeight="1" x14ac:dyDescent="0.2">
      <c r="B13" s="67" t="s">
        <v>125</v>
      </c>
      <c r="C13" s="134">
        <v>60934</v>
      </c>
      <c r="D13" s="135">
        <v>519</v>
      </c>
      <c r="E13" s="135">
        <v>12517</v>
      </c>
      <c r="F13" s="135">
        <v>16734</v>
      </c>
      <c r="G13" s="135">
        <v>22299</v>
      </c>
      <c r="H13" s="136"/>
    </row>
    <row r="14" spans="1:8" ht="15" customHeight="1" x14ac:dyDescent="0.2">
      <c r="B14" s="67" t="s">
        <v>126</v>
      </c>
      <c r="C14" s="134">
        <v>43274</v>
      </c>
      <c r="D14" s="135">
        <v>419</v>
      </c>
      <c r="E14" s="135">
        <v>2886</v>
      </c>
      <c r="F14" s="135">
        <v>16321</v>
      </c>
      <c r="G14" s="135">
        <v>18862</v>
      </c>
      <c r="H14" s="136"/>
    </row>
    <row r="15" spans="1:8" ht="15" customHeight="1" x14ac:dyDescent="0.2">
      <c r="B15" s="67" t="s">
        <v>127</v>
      </c>
      <c r="C15" s="134">
        <v>57826</v>
      </c>
      <c r="D15" s="135">
        <v>700</v>
      </c>
      <c r="E15" s="135">
        <v>4677</v>
      </c>
      <c r="F15" s="135">
        <v>17001</v>
      </c>
      <c r="G15" s="135">
        <v>28910</v>
      </c>
      <c r="H15" s="136"/>
    </row>
    <row r="16" spans="1:8" ht="15" customHeight="1" x14ac:dyDescent="0.2">
      <c r="A16" s="67"/>
      <c r="B16" s="67" t="s">
        <v>128</v>
      </c>
      <c r="C16" s="134">
        <v>55610</v>
      </c>
      <c r="D16" s="135">
        <v>456</v>
      </c>
      <c r="E16" s="135">
        <v>1578</v>
      </c>
      <c r="F16" s="135">
        <v>27227</v>
      </c>
      <c r="G16" s="135">
        <v>19361</v>
      </c>
      <c r="H16" s="67"/>
    </row>
    <row r="17" spans="1:11" ht="15" customHeight="1" x14ac:dyDescent="0.2">
      <c r="A17" s="67"/>
      <c r="B17" s="67" t="s">
        <v>129</v>
      </c>
      <c r="C17" s="134">
        <v>54485</v>
      </c>
      <c r="D17" s="135">
        <v>2068</v>
      </c>
      <c r="E17" s="135">
        <v>6359</v>
      </c>
      <c r="F17" s="135">
        <v>21659</v>
      </c>
      <c r="G17" s="135">
        <v>10368</v>
      </c>
      <c r="H17" s="67"/>
    </row>
    <row r="18" spans="1:11" ht="15" customHeight="1" x14ac:dyDescent="0.2">
      <c r="B18" s="67" t="s">
        <v>130</v>
      </c>
      <c r="C18" s="134">
        <v>47267</v>
      </c>
      <c r="D18" s="135">
        <v>737</v>
      </c>
      <c r="E18" s="135">
        <v>2065</v>
      </c>
      <c r="F18" s="135">
        <v>25729</v>
      </c>
      <c r="G18" s="135">
        <v>11432</v>
      </c>
      <c r="H18" s="67"/>
    </row>
    <row r="19" spans="1:11" ht="15" customHeight="1" x14ac:dyDescent="0.2">
      <c r="B19" s="67" t="s">
        <v>131</v>
      </c>
      <c r="C19" s="134">
        <v>48572</v>
      </c>
      <c r="D19" s="135">
        <v>470</v>
      </c>
      <c r="E19" s="135">
        <v>579</v>
      </c>
      <c r="F19" s="135">
        <v>24851</v>
      </c>
      <c r="G19" s="135">
        <v>17370</v>
      </c>
    </row>
    <row r="20" spans="1:11" ht="15" customHeight="1" x14ac:dyDescent="0.2">
      <c r="B20" s="67" t="s">
        <v>132</v>
      </c>
      <c r="C20" s="134">
        <v>28755</v>
      </c>
      <c r="D20" s="135">
        <v>1103</v>
      </c>
      <c r="E20" s="135">
        <v>843</v>
      </c>
      <c r="F20" s="135">
        <v>17389</v>
      </c>
      <c r="G20" s="135">
        <v>5446</v>
      </c>
      <c r="H20" s="67"/>
    </row>
    <row r="21" spans="1:11" ht="15" customHeight="1" x14ac:dyDescent="0.2">
      <c r="B21" s="67" t="s">
        <v>133</v>
      </c>
      <c r="C21" s="134">
        <v>31118</v>
      </c>
      <c r="D21" s="135">
        <v>1464</v>
      </c>
      <c r="E21" s="135">
        <v>1588</v>
      </c>
      <c r="F21" s="135">
        <v>12562</v>
      </c>
      <c r="G21" s="135">
        <v>11717</v>
      </c>
    </row>
    <row r="22" spans="1:11" ht="15" customHeight="1" x14ac:dyDescent="0.2">
      <c r="B22" s="67" t="s">
        <v>134</v>
      </c>
      <c r="C22" s="134">
        <v>23141</v>
      </c>
      <c r="D22" s="135">
        <v>467</v>
      </c>
      <c r="E22" s="135">
        <v>843</v>
      </c>
      <c r="F22" s="135">
        <v>6824</v>
      </c>
      <c r="G22" s="135">
        <v>11599</v>
      </c>
    </row>
    <row r="23" spans="1:11" ht="15" customHeight="1" x14ac:dyDescent="0.2">
      <c r="B23" s="67" t="s">
        <v>135</v>
      </c>
      <c r="C23" s="134">
        <v>14874</v>
      </c>
      <c r="D23" s="135">
        <v>363</v>
      </c>
      <c r="E23" s="135">
        <v>1207</v>
      </c>
      <c r="F23" s="135">
        <v>7045</v>
      </c>
      <c r="G23" s="135">
        <v>3445</v>
      </c>
    </row>
    <row r="24" spans="1:11" ht="15" customHeight="1" x14ac:dyDescent="0.2">
      <c r="B24" s="67" t="s">
        <v>136</v>
      </c>
      <c r="C24" s="134">
        <v>11309</v>
      </c>
      <c r="D24" s="135">
        <v>322</v>
      </c>
      <c r="E24" s="135">
        <v>1721</v>
      </c>
      <c r="F24" s="135">
        <v>5265</v>
      </c>
      <c r="G24" s="135">
        <v>2708</v>
      </c>
    </row>
    <row r="25" spans="1:11" ht="15" customHeight="1" x14ac:dyDescent="0.2">
      <c r="B25" s="67" t="s">
        <v>137</v>
      </c>
      <c r="C25" s="134">
        <v>30464</v>
      </c>
      <c r="D25" s="135">
        <v>971</v>
      </c>
      <c r="E25" s="135">
        <v>2492</v>
      </c>
      <c r="F25" s="135">
        <v>11141</v>
      </c>
      <c r="G25" s="135">
        <v>7254</v>
      </c>
    </row>
    <row r="26" spans="1:11" ht="15" customHeight="1" x14ac:dyDescent="0.2">
      <c r="B26" s="67" t="s">
        <v>138</v>
      </c>
      <c r="C26" s="134">
        <v>4803</v>
      </c>
      <c r="D26" s="135">
        <v>398</v>
      </c>
      <c r="E26" s="135">
        <v>442</v>
      </c>
      <c r="F26" s="135">
        <v>1210</v>
      </c>
      <c r="G26" s="135">
        <v>827</v>
      </c>
    </row>
    <row r="27" spans="1:11" ht="15" customHeight="1" x14ac:dyDescent="0.2">
      <c r="B27" s="67" t="s">
        <v>139</v>
      </c>
      <c r="C27" s="134">
        <v>4361</v>
      </c>
      <c r="D27" s="135">
        <v>1122</v>
      </c>
      <c r="E27" s="135">
        <v>849</v>
      </c>
      <c r="F27" s="135">
        <v>823</v>
      </c>
      <c r="G27" s="135">
        <v>676</v>
      </c>
    </row>
    <row r="28" spans="1:11" ht="15" customHeight="1" x14ac:dyDescent="0.2">
      <c r="B28" s="67" t="s">
        <v>140</v>
      </c>
      <c r="C28" s="134">
        <v>15985</v>
      </c>
      <c r="D28" s="135">
        <v>1215</v>
      </c>
      <c r="E28" s="135">
        <v>1805</v>
      </c>
      <c r="F28" s="135">
        <v>2090</v>
      </c>
      <c r="G28" s="135">
        <v>3631</v>
      </c>
    </row>
    <row r="29" spans="1:11" ht="15" customHeight="1" x14ac:dyDescent="0.25">
      <c r="B29" s="95" t="s">
        <v>141</v>
      </c>
      <c r="C29" s="137">
        <v>1310115</v>
      </c>
      <c r="D29" s="137">
        <v>18426</v>
      </c>
      <c r="E29" s="137">
        <v>128524</v>
      </c>
      <c r="F29" s="137">
        <v>507946</v>
      </c>
      <c r="G29" s="137">
        <v>423137</v>
      </c>
    </row>
    <row r="30" spans="1:11" ht="15" customHeight="1" x14ac:dyDescent="0.25">
      <c r="B30" s="138" t="s">
        <v>96</v>
      </c>
      <c r="C30" s="139">
        <v>1619663</v>
      </c>
      <c r="D30" s="139">
        <v>63257</v>
      </c>
      <c r="E30" s="139">
        <v>227458</v>
      </c>
      <c r="F30" s="139">
        <v>575513</v>
      </c>
      <c r="G30" s="139">
        <v>460213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 xml:space="preserve">acum. abril 2013 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-1.1155186921504967E-2</v>
      </c>
      <c r="D8" s="142">
        <v>9.8736546560598937E-2</v>
      </c>
      <c r="E8" s="142">
        <v>-7.0085225920106686E-2</v>
      </c>
      <c r="F8" s="142">
        <v>-1.774794696898907E-2</v>
      </c>
      <c r="G8" s="142">
        <v>2.1069356562215091E-2</v>
      </c>
    </row>
    <row r="9" spans="2:7" ht="15" customHeight="1" x14ac:dyDescent="0.25">
      <c r="B9" s="67" t="str">
        <f>'Nacionalidad-Zona (datos)'!B9</f>
        <v>España</v>
      </c>
      <c r="C9" s="141">
        <v>-5.7735567630093021E-2</v>
      </c>
      <c r="D9" s="142">
        <v>-2.0558419994756605E-2</v>
      </c>
      <c r="E9" s="142">
        <v>2.7682847022405976E-2</v>
      </c>
      <c r="F9" s="142">
        <v>-0.1528286273133056</v>
      </c>
      <c r="G9" s="142">
        <v>-1.236014917421413E-2</v>
      </c>
    </row>
    <row r="10" spans="2:7" ht="15" customHeight="1" x14ac:dyDescent="0.25">
      <c r="B10" s="67" t="str">
        <f>'Nacionalidad-Zona (datos)'!B10</f>
        <v>Alemania</v>
      </c>
      <c r="C10" s="141">
        <v>-0.10055682627770068</v>
      </c>
      <c r="D10" s="142">
        <v>5.8212058212057105E-3</v>
      </c>
      <c r="E10" s="142">
        <v>-0.11147669645013281</v>
      </c>
      <c r="F10" s="142">
        <v>-0.13233089919301655</v>
      </c>
      <c r="G10" s="142">
        <v>-0.10873870305692579</v>
      </c>
    </row>
    <row r="11" spans="2:7" ht="15" customHeight="1" x14ac:dyDescent="0.25">
      <c r="B11" s="67" t="str">
        <f>'Nacionalidad-Zona (datos)'!B11</f>
        <v>Países Nórdicos</v>
      </c>
      <c r="C11" s="141">
        <v>1.3390754591971143E-2</v>
      </c>
      <c r="D11" s="142">
        <v>0.75402943237561315</v>
      </c>
      <c r="E11" s="142">
        <v>5.57309696808308E-2</v>
      </c>
      <c r="F11" s="142">
        <v>4.5533995338940203E-2</v>
      </c>
      <c r="G11" s="142">
        <v>-4.8376356639425744E-2</v>
      </c>
    </row>
    <row r="12" spans="2:7" ht="15" customHeight="1" x14ac:dyDescent="0.25">
      <c r="B12" s="67" t="str">
        <f>'Nacionalidad-Zona (datos)'!B12</f>
        <v>Suecia</v>
      </c>
      <c r="C12" s="141">
        <v>4.3543102228316144E-5</v>
      </c>
      <c r="D12" s="142">
        <v>0.90528634361233484</v>
      </c>
      <c r="E12" s="142">
        <v>8.0147155432925832E-3</v>
      </c>
      <c r="F12" s="142">
        <v>0.16731335776388589</v>
      </c>
      <c r="G12" s="142">
        <v>-0.12238714210433865</v>
      </c>
    </row>
    <row r="13" spans="2:7" ht="15" customHeight="1" x14ac:dyDescent="0.25">
      <c r="B13" s="67" t="str">
        <f>'Nacionalidad-Zona (datos)'!B13</f>
        <v>Finlandia</v>
      </c>
      <c r="C13" s="141">
        <v>5.7533105399260709E-2</v>
      </c>
      <c r="D13" s="142">
        <v>0.1768707482993197</v>
      </c>
      <c r="E13" s="142">
        <v>3.6885574532916632E-3</v>
      </c>
      <c r="F13" s="142">
        <v>2.298569507274717E-2</v>
      </c>
      <c r="G13" s="142">
        <v>-1.9694904822613934E-2</v>
      </c>
    </row>
    <row r="14" spans="2:7" ht="15" customHeight="1" x14ac:dyDescent="0.25">
      <c r="B14" s="67" t="str">
        <f>'Nacionalidad-Zona (datos)'!B14</f>
        <v>Dinamarca</v>
      </c>
      <c r="C14" s="141">
        <v>-0.1382599518091483</v>
      </c>
      <c r="D14" s="142">
        <v>0.79828326180257503</v>
      </c>
      <c r="E14" s="142">
        <v>-0.15267175572519087</v>
      </c>
      <c r="F14" s="142">
        <v>-0.14835107493216448</v>
      </c>
      <c r="G14" s="142">
        <v>-3.568507157464218E-2</v>
      </c>
    </row>
    <row r="15" spans="2:7" ht="15" customHeight="1" x14ac:dyDescent="0.25">
      <c r="B15" s="67" t="str">
        <f>'Nacionalidad-Zona (datos)'!B15</f>
        <v>Noruega</v>
      </c>
      <c r="C15" s="141">
        <v>0.13725490196078427</v>
      </c>
      <c r="D15" s="142">
        <v>1.3411371237458196</v>
      </c>
      <c r="E15" s="142">
        <v>0.67095391211146849</v>
      </c>
      <c r="F15" s="142">
        <v>9.008720184662744E-2</v>
      </c>
      <c r="G15" s="142">
        <v>4.0526921969478824E-2</v>
      </c>
    </row>
    <row r="16" spans="2:7" ht="15" customHeight="1" x14ac:dyDescent="0.25">
      <c r="B16" s="67" t="str">
        <f>'Nacionalidad-Zona (datos)'!B16</f>
        <v>Holanda</v>
      </c>
      <c r="C16" s="141">
        <v>0.11029030068282553</v>
      </c>
      <c r="D16" s="142">
        <v>0.20634920634920628</v>
      </c>
      <c r="E16" s="142">
        <v>0.45706371191135742</v>
      </c>
      <c r="F16" s="142">
        <v>0.19874080922819526</v>
      </c>
      <c r="G16" s="142">
        <v>-0.10095193870443464</v>
      </c>
    </row>
    <row r="17" spans="2:7" ht="15" customHeight="1" x14ac:dyDescent="0.25">
      <c r="B17" s="67" t="str">
        <f>'Nacionalidad-Zona (datos)'!B17</f>
        <v>Francia</v>
      </c>
      <c r="C17" s="141">
        <v>-8.0375377656252689E-2</v>
      </c>
      <c r="D17" s="142">
        <v>0.56548069644208931</v>
      </c>
      <c r="E17" s="142">
        <v>-4.1886394455326159E-2</v>
      </c>
      <c r="F17" s="142">
        <v>-0.12091078821332901</v>
      </c>
      <c r="G17" s="142">
        <v>-0.12851979490627885</v>
      </c>
    </row>
    <row r="18" spans="2:7" ht="15" customHeight="1" x14ac:dyDescent="0.25">
      <c r="B18" s="67" t="str">
        <f>'Nacionalidad-Zona (datos)'!B18</f>
        <v>Rusia</v>
      </c>
      <c r="C18" s="141">
        <v>0.29371031311583096</v>
      </c>
      <c r="D18" s="142">
        <v>0.20819672131147549</v>
      </c>
      <c r="E18" s="142">
        <v>0.73383711167086485</v>
      </c>
      <c r="F18" s="142">
        <v>0.22210611314301998</v>
      </c>
      <c r="G18" s="142">
        <v>0.44653928887764138</v>
      </c>
    </row>
    <row r="19" spans="2:7" ht="15" customHeight="1" x14ac:dyDescent="0.25">
      <c r="B19" s="67" t="str">
        <f>'Nacionalidad-Zona (datos)'!B19</f>
        <v>Bélgica</v>
      </c>
      <c r="C19" s="141">
        <v>1.330996787249128E-2</v>
      </c>
      <c r="D19" s="142">
        <v>0.22077922077922074</v>
      </c>
      <c r="E19" s="142">
        <v>-5.7003257328990253E-2</v>
      </c>
      <c r="F19" s="142">
        <v>-6.5119253630276153E-2</v>
      </c>
      <c r="G19" s="142">
        <v>5.759863614223093E-2</v>
      </c>
    </row>
    <row r="20" spans="2:7" ht="15" customHeight="1" x14ac:dyDescent="0.25">
      <c r="B20" s="67" t="str">
        <f>'Nacionalidad-Zona (datos)'!B20</f>
        <v>Países del Este</v>
      </c>
      <c r="C20" s="141">
        <v>-2.4692195502492909E-2</v>
      </c>
      <c r="D20" s="142">
        <v>0.65367316341829085</v>
      </c>
      <c r="E20" s="142">
        <v>-0.10604453870625663</v>
      </c>
      <c r="F20" s="142">
        <v>-1.9509444601071291E-2</v>
      </c>
      <c r="G20" s="142">
        <v>-6.7465753424657549E-2</v>
      </c>
    </row>
    <row r="21" spans="2:7" ht="15" customHeight="1" x14ac:dyDescent="0.25">
      <c r="B21" s="67" t="str">
        <f>'Nacionalidad-Zona (datos)'!B21</f>
        <v>Italia</v>
      </c>
      <c r="C21" s="141">
        <v>-7.240587831996903E-2</v>
      </c>
      <c r="D21" s="142">
        <v>4.9462365591397939E-2</v>
      </c>
      <c r="E21" s="142">
        <v>-5.635566687539173E-3</v>
      </c>
      <c r="F21" s="142">
        <v>-9.9304509930451035E-2</v>
      </c>
      <c r="G21" s="142">
        <v>-0.11355727038886365</v>
      </c>
    </row>
    <row r="22" spans="2:7" ht="15" customHeight="1" x14ac:dyDescent="0.25">
      <c r="B22" s="67" t="str">
        <f>'Nacionalidad-Zona (datos)'!B22</f>
        <v>Irlanda</v>
      </c>
      <c r="C22" s="141">
        <v>8.0698641012469041E-2</v>
      </c>
      <c r="D22" s="142">
        <v>1.1620370370370372</v>
      </c>
      <c r="E22" s="142">
        <v>0.15796703296703307</v>
      </c>
      <c r="F22" s="142">
        <v>-2.4306548470117262E-2</v>
      </c>
      <c r="G22" s="142">
        <v>0.11389609142418133</v>
      </c>
    </row>
    <row r="23" spans="2:7" ht="15" customHeight="1" x14ac:dyDescent="0.25">
      <c r="B23" s="67" t="str">
        <f>'Nacionalidad-Zona (datos)'!B23</f>
        <v>Suiza</v>
      </c>
      <c r="C23" s="141">
        <v>0.22088155626692929</v>
      </c>
      <c r="D23" s="142">
        <v>-2.4193548387096753E-2</v>
      </c>
      <c r="E23" s="142">
        <v>0.18565815324165036</v>
      </c>
      <c r="F23" s="142">
        <v>0.29909644108427069</v>
      </c>
      <c r="G23" s="142">
        <v>6.8879925535215714E-2</v>
      </c>
    </row>
    <row r="24" spans="2:7" ht="15" customHeight="1" x14ac:dyDescent="0.25">
      <c r="B24" s="67" t="str">
        <f>'Nacionalidad-Zona (datos)'!B24</f>
        <v>Austria</v>
      </c>
      <c r="C24" s="141">
        <v>-6.7529683377308691E-2</v>
      </c>
      <c r="D24" s="142">
        <v>0.67708333333333326</v>
      </c>
      <c r="E24" s="142">
        <v>-0.18008575512148639</v>
      </c>
      <c r="F24" s="142">
        <v>3.4305317324185847E-3</v>
      </c>
      <c r="G24" s="142">
        <v>-0.126733311834892</v>
      </c>
    </row>
    <row r="25" spans="2:7" ht="15" customHeight="1" x14ac:dyDescent="0.25">
      <c r="B25" s="67" t="str">
        <f>'Nacionalidad-Zona (datos)'!B25</f>
        <v>Resto de Europa</v>
      </c>
      <c r="C25" s="141">
        <v>3.4852911203206771E-2</v>
      </c>
      <c r="D25" s="142">
        <v>0.25128865979381443</v>
      </c>
      <c r="E25" s="142">
        <v>1.8806214227309992E-2</v>
      </c>
      <c r="F25" s="142">
        <v>-2.6646863533111964E-2</v>
      </c>
      <c r="G25" s="142">
        <v>-2.9435375970029432E-2</v>
      </c>
    </row>
    <row r="26" spans="2:7" ht="15" customHeight="1" x14ac:dyDescent="0.25">
      <c r="B26" s="67" t="str">
        <f>'Nacionalidad-Zona (datos)'!B26</f>
        <v>Usa</v>
      </c>
      <c r="C26" s="141">
        <v>3.8486486486486449E-2</v>
      </c>
      <c r="D26" s="142">
        <v>-6.5727699530516381E-2</v>
      </c>
      <c r="E26" s="142">
        <v>0</v>
      </c>
      <c r="F26" s="142">
        <v>-0.12698412698412698</v>
      </c>
      <c r="G26" s="142">
        <v>4.5512010113780033E-2</v>
      </c>
    </row>
    <row r="27" spans="2:7" ht="15" customHeight="1" x14ac:dyDescent="0.25">
      <c r="B27" s="67" t="str">
        <f>'Nacionalidad-Zona (datos)'!B27</f>
        <v>Resto de América</v>
      </c>
      <c r="C27" s="141">
        <v>-0.10304401480872072</v>
      </c>
      <c r="D27" s="142">
        <v>-0.21811846689895475</v>
      </c>
      <c r="E27" s="142">
        <v>0.19746121297602248</v>
      </c>
      <c r="F27" s="142">
        <v>-0.23227611940298509</v>
      </c>
      <c r="G27" s="142">
        <v>-0.10344827586206895</v>
      </c>
    </row>
    <row r="28" spans="2:7" ht="15" customHeight="1" x14ac:dyDescent="0.25">
      <c r="B28" s="67" t="str">
        <f>'Nacionalidad-Zona (datos)'!B28</f>
        <v>Resto del Mundo</v>
      </c>
      <c r="C28" s="141">
        <v>-8.2903040734366051E-2</v>
      </c>
      <c r="D28" s="142">
        <v>-0.13027916964924835</v>
      </c>
      <c r="E28" s="142">
        <v>0.20093147039254822</v>
      </c>
      <c r="F28" s="142">
        <v>-0.3172165958836981</v>
      </c>
      <c r="G28" s="142">
        <v>-0.30333844973138913</v>
      </c>
    </row>
    <row r="29" spans="2:7" ht="15" customHeight="1" x14ac:dyDescent="0.25">
      <c r="B29" s="95" t="s">
        <v>141</v>
      </c>
      <c r="C29" s="143">
        <v>-8.9526835356859014E-3</v>
      </c>
      <c r="D29" s="143">
        <v>0.18579059141514898</v>
      </c>
      <c r="E29" s="143">
        <v>-4.4828918814471264E-2</v>
      </c>
      <c r="F29" s="143">
        <v>-1.6157648444279138E-2</v>
      </c>
      <c r="G29" s="143">
        <v>-1.5813981615868444E-2</v>
      </c>
    </row>
    <row r="30" spans="2:7" ht="15" customHeight="1" x14ac:dyDescent="0.25">
      <c r="B30" s="138" t="s">
        <v>96</v>
      </c>
      <c r="C30" s="144">
        <v>-1.8662619322433405E-2</v>
      </c>
      <c r="D30" s="144">
        <v>3.1739818303403888E-2</v>
      </c>
      <c r="E30" s="144">
        <v>-1.4586808188021272E-2</v>
      </c>
      <c r="F30" s="144">
        <v>-3.4445443624967265E-2</v>
      </c>
      <c r="G30" s="144">
        <v>-1.5536626479220272E-2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 xml:space="preserve">acum. abril 2013 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0.30473746699159021</v>
      </c>
      <c r="D8" s="142">
        <f>'Nacionalidad-Zona (datos)'!D8/'Nacionalidad-Zona (datos)'!D$30</f>
        <v>3.7118421676652386E-2</v>
      </c>
      <c r="E8" s="142">
        <f>'Nacionalidad-Zona (datos)'!E8/'Nacionalidad-Zona (datos)'!E$30</f>
        <v>8.5866401709326551E-2</v>
      </c>
      <c r="F8" s="142">
        <f>'Nacionalidad-Zona (datos)'!F8/'Nacionalidad-Zona (datos)'!F$30</f>
        <v>0.32879014027485043</v>
      </c>
      <c r="G8" s="142">
        <f>'Nacionalidad-Zona (datos)'!G8/'Nacionalidad-Zona (datos)'!G$30</f>
        <v>0.39657506415507604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0.1911187697687729</v>
      </c>
      <c r="D9" s="142">
        <f>'Nacionalidad-Zona (datos)'!D9/'Nacionalidad-Zona (datos)'!D$30</f>
        <v>0.70871207929557201</v>
      </c>
      <c r="E9" s="142">
        <f>'Nacionalidad-Zona (datos)'!E9/'Nacionalidad-Zona (datos)'!E$30</f>
        <v>0.43495502466389402</v>
      </c>
      <c r="F9" s="142">
        <f>'Nacionalidad-Zona (datos)'!F9/'Nacionalidad-Zona (datos)'!F$30</f>
        <v>0.11740308211977836</v>
      </c>
      <c r="G9" s="142">
        <f>'Nacionalidad-Zona (datos)'!G9/'Nacionalidad-Zona (datos)'!G$30</f>
        <v>8.0562695969040421E-2</v>
      </c>
    </row>
    <row r="10" spans="2:10" ht="15" customHeight="1" x14ac:dyDescent="0.2">
      <c r="B10" s="67" t="str">
        <f>'Nacionalidad-Zona (datos)'!B10</f>
        <v>Alemania</v>
      </c>
      <c r="C10" s="141">
        <f>'Nacionalidad-Zona (datos)'!C10/'Nacionalidad-Zona (datos)'!C$30</f>
        <v>0.11848020236308417</v>
      </c>
      <c r="D10" s="142">
        <f>'Nacionalidad-Zona (datos)'!D10/'Nacionalidad-Zona (datos)'!D$30</f>
        <v>3.8240827102138893E-2</v>
      </c>
      <c r="E10" s="142">
        <f>'Nacionalidad-Zona (datos)'!E10/'Nacionalidad-Zona (datos)'!E$30</f>
        <v>0.25881701237151472</v>
      </c>
      <c r="F10" s="142">
        <f>'Nacionalidad-Zona (datos)'!F10/'Nacionalidad-Zona (datos)'!F$30</f>
        <v>0.12573304165153523</v>
      </c>
      <c r="G10" s="142">
        <f>'Nacionalidad-Zona (datos)'!G10/'Nacionalidad-Zona (datos)'!G$30</f>
        <v>5.3785964325214632E-2</v>
      </c>
    </row>
    <row r="11" spans="2:10" ht="15" customHeight="1" x14ac:dyDescent="0.2">
      <c r="B11" s="67" t="str">
        <f>'Nacionalidad-Zona (datos)'!B11</f>
        <v>Países Nórdicos</v>
      </c>
      <c r="C11" s="141">
        <f>'Nacionalidad-Zona (datos)'!C11/'Nacionalidad-Zona (datos)'!C$30</f>
        <v>0.15676162263384419</v>
      </c>
      <c r="D11" s="142">
        <f>'Nacionalidad-Zona (datos)'!D11/'Nacionalidad-Zona (datos)'!D$30</f>
        <v>3.9568743380179267E-2</v>
      </c>
      <c r="E11" s="142">
        <f>'Nacionalidad-Zona (datos)'!E11/'Nacionalidad-Zona (datos)'!E$30</f>
        <v>0.12200933798767245</v>
      </c>
      <c r="F11" s="142">
        <f>'Nacionalidad-Zona (datos)'!F11/'Nacionalidad-Zona (datos)'!F$30</f>
        <v>0.14343203368125482</v>
      </c>
      <c r="G11" s="142">
        <f>'Nacionalidad-Zona (datos)'!G11/'Nacionalidad-Zona (datos)'!G$30</f>
        <v>0.23910884742499669</v>
      </c>
    </row>
    <row r="12" spans="2:10" ht="15" customHeight="1" x14ac:dyDescent="0.2">
      <c r="B12" s="67" t="str">
        <f>'Nacionalidad-Zona (datos)'!B12</f>
        <v>Suecia</v>
      </c>
      <c r="C12" s="141">
        <f>'Nacionalidad-Zona (datos)'!C12/'Nacionalidad-Zona (datos)'!C$30</f>
        <v>5.6719823815201062E-2</v>
      </c>
      <c r="D12" s="142">
        <f>'Nacionalidad-Zona (datos)'!D12/'Nacionalidad-Zona (datos)'!D$30</f>
        <v>1.3674375958391957E-2</v>
      </c>
      <c r="E12" s="142">
        <f>'Nacionalidad-Zona (datos)'!E12/'Nacionalidad-Zona (datos)'!E$30</f>
        <v>3.3729303871483964E-2</v>
      </c>
      <c r="F12" s="142">
        <f>'Nacionalidad-Zona (datos)'!F12/'Nacionalidad-Zona (datos)'!F$30</f>
        <v>5.6455718637111588E-2</v>
      </c>
      <c r="G12" s="142">
        <f>'Nacionalidad-Zona (datos)'!G12/'Nacionalidad-Zona (datos)'!G$30</f>
        <v>8.6851088517708105E-2</v>
      </c>
    </row>
    <row r="13" spans="2:10" ht="15" customHeight="1" x14ac:dyDescent="0.2">
      <c r="B13" s="67" t="str">
        <f>'Nacionalidad-Zona (datos)'!B13</f>
        <v>Finlandia</v>
      </c>
      <c r="C13" s="141">
        <f>'Nacionalidad-Zona (datos)'!C13/'Nacionalidad-Zona (datos)'!C$30</f>
        <v>3.7621406428374297E-2</v>
      </c>
      <c r="D13" s="142">
        <f>'Nacionalidad-Zona (datos)'!D13/'Nacionalidad-Zona (datos)'!D$30</f>
        <v>8.2046255750351741E-3</v>
      </c>
      <c r="E13" s="142">
        <f>'Nacionalidad-Zona (datos)'!E13/'Nacionalidad-Zona (datos)'!E$30</f>
        <v>5.5029939593243586E-2</v>
      </c>
      <c r="F13" s="142">
        <f>'Nacionalidad-Zona (datos)'!F13/'Nacionalidad-Zona (datos)'!F$30</f>
        <v>2.9076667251652005E-2</v>
      </c>
      <c r="G13" s="142">
        <f>'Nacionalidad-Zona (datos)'!G13/'Nacionalidad-Zona (datos)'!G$30</f>
        <v>4.8453650809516462E-2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2.6717903662675506E-2</v>
      </c>
      <c r="D14" s="142">
        <f>'Nacionalidad-Zona (datos)'!D14/'Nacionalidad-Zona (datos)'!D$30</f>
        <v>6.6237728630823469E-3</v>
      </c>
      <c r="E14" s="142">
        <f>'Nacionalidad-Zona (datos)'!E14/'Nacionalidad-Zona (datos)'!E$30</f>
        <v>1.2688056696181274E-2</v>
      </c>
      <c r="F14" s="142">
        <f>'Nacionalidad-Zona (datos)'!F14/'Nacionalidad-Zona (datos)'!F$30</f>
        <v>2.8359046624489802E-2</v>
      </c>
      <c r="G14" s="142">
        <f>'Nacionalidad-Zona (datos)'!G14/'Nacionalidad-Zona (datos)'!G$30</f>
        <v>4.0985369817888674E-2</v>
      </c>
    </row>
    <row r="15" spans="2:10" ht="15" customHeight="1" x14ac:dyDescent="0.2">
      <c r="B15" s="67" t="str">
        <f>'Nacionalidad-Zona (datos)'!B15</f>
        <v>Noruega</v>
      </c>
      <c r="C15" s="141">
        <f>'Nacionalidad-Zona (datos)'!C15/'Nacionalidad-Zona (datos)'!C$30</f>
        <v>3.570248872759333E-2</v>
      </c>
      <c r="D15" s="142">
        <f>'Nacionalidad-Zona (datos)'!D15/'Nacionalidad-Zona (datos)'!D$30</f>
        <v>1.1065968983669792E-2</v>
      </c>
      <c r="E15" s="142">
        <f>'Nacionalidad-Zona (datos)'!E15/'Nacionalidad-Zona (datos)'!E$30</f>
        <v>2.0562037826763621E-2</v>
      </c>
      <c r="F15" s="142">
        <f>'Nacionalidad-Zona (datos)'!F15/'Nacionalidad-Zona (datos)'!F$30</f>
        <v>2.9540601168001418E-2</v>
      </c>
      <c r="G15" s="142">
        <f>'Nacionalidad-Zona (datos)'!G15/'Nacionalidad-Zona (datos)'!G$30</f>
        <v>6.2818738279883449E-2</v>
      </c>
    </row>
    <row r="16" spans="2:10" ht="15" customHeight="1" x14ac:dyDescent="0.2">
      <c r="B16" s="67" t="str">
        <f>'Nacionalidad-Zona (datos)'!B16</f>
        <v>Holanda</v>
      </c>
      <c r="C16" s="141">
        <f>'Nacionalidad-Zona (datos)'!C16/'Nacionalidad-Zona (datos)'!C$30</f>
        <v>3.4334302876586058E-2</v>
      </c>
      <c r="D16" s="142">
        <f>'Nacionalidad-Zona (datos)'!D16/'Nacionalidad-Zona (datos)'!D$30</f>
        <v>7.2086883665048928E-3</v>
      </c>
      <c r="E16" s="142">
        <f>'Nacionalidad-Zona (datos)'!E16/'Nacionalidad-Zona (datos)'!E$30</f>
        <v>6.9375445137124219E-3</v>
      </c>
      <c r="F16" s="142">
        <f>'Nacionalidad-Zona (datos)'!F16/'Nacionalidad-Zona (datos)'!F$30</f>
        <v>4.7309096406162848E-2</v>
      </c>
      <c r="G16" s="142">
        <f>'Nacionalidad-Zona (datos)'!G16/'Nacionalidad-Zona (datos)'!G$30</f>
        <v>4.2069650357551829E-2</v>
      </c>
    </row>
    <row r="17" spans="2:11" ht="15" customHeight="1" x14ac:dyDescent="0.2">
      <c r="B17" s="67" t="str">
        <f>'Nacionalidad-Zona (datos)'!B17</f>
        <v>Francia</v>
      </c>
      <c r="C17" s="141">
        <f>'Nacionalidad-Zona (datos)'!C17/'Nacionalidad-Zona (datos)'!C$30</f>
        <v>3.363971394049256E-2</v>
      </c>
      <c r="D17" s="142">
        <f>'Nacionalidad-Zona (datos)'!D17/'Nacionalidad-Zona (datos)'!D$30</f>
        <v>3.2692034083184468E-2</v>
      </c>
      <c r="E17" s="142">
        <f>'Nacionalidad-Zona (datos)'!E17/'Nacionalidad-Zona (datos)'!E$30</f>
        <v>2.79568096088069E-2</v>
      </c>
      <c r="F17" s="142">
        <f>'Nacionalidad-Zona (datos)'!F17/'Nacionalidad-Zona (datos)'!F$30</f>
        <v>3.7634249791055979E-2</v>
      </c>
      <c r="G17" s="142">
        <f>'Nacionalidad-Zona (datos)'!G17/'Nacionalidad-Zona (datos)'!G$30</f>
        <v>2.2528698667790784E-2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2.9183231326516689E-2</v>
      </c>
      <c r="D18" s="142">
        <f>'Nacionalidad-Zona (datos)'!D18/'Nacionalidad-Zona (datos)'!D$30</f>
        <v>1.1650884487092337E-2</v>
      </c>
      <c r="E18" s="142">
        <f>'Nacionalidad-Zona (datos)'!E18/'Nacionalidad-Zona (datos)'!E$30</f>
        <v>9.0785991259924904E-3</v>
      </c>
      <c r="F18" s="142">
        <f>'Nacionalidad-Zona (datos)'!F18/'Nacionalidad-Zona (datos)'!F$30</f>
        <v>4.4706201250015204E-2</v>
      </c>
      <c r="G18" s="142">
        <f>'Nacionalidad-Zona (datos)'!G18/'Nacionalidad-Zona (datos)'!G$30</f>
        <v>2.4840671602062523E-2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2.9988954492385145E-2</v>
      </c>
      <c r="D19" s="142">
        <f>'Nacionalidad-Zona (datos)'!D19/'Nacionalidad-Zona (datos)'!D$30</f>
        <v>7.4300077461782882E-3</v>
      </c>
      <c r="E19" s="142">
        <f>'Nacionalidad-Zona (datos)'!E19/'Nacionalidad-Zona (datos)'!E$30</f>
        <v>2.5455248881112117E-3</v>
      </c>
      <c r="F19" s="142">
        <f>'Nacionalidad-Zona (datos)'!F19/'Nacionalidad-Zona (datos)'!F$30</f>
        <v>4.3180605824716382E-2</v>
      </c>
      <c r="G19" s="142">
        <f>'Nacionalidad-Zona (datos)'!G19/'Nacionalidad-Zona (datos)'!G$30</f>
        <v>3.7743392733364765E-2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1.7753693206549757E-2</v>
      </c>
      <c r="D20" s="142">
        <f>'Nacionalidad-Zona (datos)'!D20/'Nacionalidad-Zona (datos)'!D$30</f>
        <v>1.7436805412839686E-2</v>
      </c>
      <c r="E20" s="142">
        <f>'Nacionalidad-Zona (datos)'!E20/'Nacionalidad-Zona (datos)'!E$30</f>
        <v>3.706178723104925E-3</v>
      </c>
      <c r="F20" s="142">
        <f>'Nacionalidad-Zona (datos)'!F20/'Nacionalidad-Zona (datos)'!F$30</f>
        <v>3.0214782289887457E-2</v>
      </c>
      <c r="G20" s="142">
        <f>'Nacionalidad-Zona (datos)'!G20/'Nacionalidad-Zona (datos)'!G$30</f>
        <v>1.1833650939890876E-2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1.9212638678539919E-2</v>
      </c>
      <c r="D21" s="142">
        <f>'Nacionalidad-Zona (datos)'!D21/'Nacionalidad-Zona (datos)'!D$30</f>
        <v>2.3143683702989394E-2</v>
      </c>
      <c r="E21" s="142">
        <f>'Nacionalidad-Zona (datos)'!E21/'Nacionalidad-Zona (datos)'!E$30</f>
        <v>6.9815086741288499E-3</v>
      </c>
      <c r="F21" s="142">
        <f>'Nacionalidad-Zona (datos)'!F21/'Nacionalidad-Zona (datos)'!F$30</f>
        <v>2.1827482611166037E-2</v>
      </c>
      <c r="G21" s="142">
        <f>'Nacionalidad-Zona (datos)'!G21/'Nacionalidad-Zona (datos)'!G$30</f>
        <v>2.5459950066599596E-2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1.4287540062346303E-2</v>
      </c>
      <c r="D22" s="142">
        <f>'Nacionalidad-Zona (datos)'!D22/'Nacionalidad-Zona (datos)'!D$30</f>
        <v>7.3825821648197034E-3</v>
      </c>
      <c r="E22" s="142">
        <f>'Nacionalidad-Zona (datos)'!E22/'Nacionalidad-Zona (datos)'!E$30</f>
        <v>3.706178723104925E-3</v>
      </c>
      <c r="F22" s="142">
        <f>'Nacionalidad-Zona (datos)'!F22/'Nacionalidad-Zona (datos)'!F$30</f>
        <v>1.1857247360181265E-2</v>
      </c>
      <c r="G22" s="142">
        <f>'Nacionalidad-Zona (datos)'!G22/'Nacionalidad-Zona (datos)'!G$30</f>
        <v>2.5203547053212316E-2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9.1833918537374756E-3</v>
      </c>
      <c r="D23" s="142">
        <f>'Nacionalidad-Zona (datos)'!D23/'Nacionalidad-Zona (datos)'!D$30</f>
        <v>5.7384953443887629E-3</v>
      </c>
      <c r="E23" s="142">
        <f>'Nacionalidad-Zona (datos)'!E23/'Nacionalidad-Zona (datos)'!E$30</f>
        <v>5.306474162262923E-3</v>
      </c>
      <c r="F23" s="142">
        <f>'Nacionalidad-Zona (datos)'!F23/'Nacionalidad-Zona (datos)'!F$30</f>
        <v>1.224125258682254E-2</v>
      </c>
      <c r="G23" s="142">
        <f>'Nacionalidad-Zona (datos)'!G23/'Nacionalidad-Zona (datos)'!G$30</f>
        <v>7.4856642467726903E-3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6.9823166918056411E-3</v>
      </c>
      <c r="D24" s="142">
        <f>'Nacionalidad-Zona (datos)'!D24/'Nacionalidad-Zona (datos)'!D$30</f>
        <v>5.0903457324881045E-3</v>
      </c>
      <c r="E24" s="142">
        <f>'Nacionalidad-Zona (datos)'!E24/'Nacionalidad-Zona (datos)'!E$30</f>
        <v>7.5662320076673494E-3</v>
      </c>
      <c r="F24" s="142">
        <f>'Nacionalidad-Zona (datos)'!F24/'Nacionalidad-Zona (datos)'!F$30</f>
        <v>9.1483598111597834E-3</v>
      </c>
      <c r="G24" s="142">
        <f>'Nacionalidad-Zona (datos)'!G24/'Nacionalidad-Zona (datos)'!G$30</f>
        <v>5.8842318665487505E-3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1.8808850977024234E-2</v>
      </c>
      <c r="D25" s="142">
        <f>'Nacionalidad-Zona (datos)'!D25/'Nacionalidad-Zona (datos)'!D$30</f>
        <v>1.5350079833061954E-2</v>
      </c>
      <c r="E25" s="142">
        <f>'Nacionalidad-Zona (datos)'!E25/'Nacionalidad-Zona (datos)'!E$30</f>
        <v>1.0955868775773989E-2</v>
      </c>
      <c r="F25" s="142">
        <f>'Nacionalidad-Zona (datos)'!F25/'Nacionalidad-Zona (datos)'!F$30</f>
        <v>1.9358381131268972E-2</v>
      </c>
      <c r="G25" s="142">
        <f>'Nacionalidad-Zona (datos)'!G25/'Nacionalidad-Zona (datos)'!G$30</f>
        <v>1.5762266602638342E-2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2.9654316978284987E-3</v>
      </c>
      <c r="D26" s="142">
        <f>'Nacionalidad-Zona (datos)'!D26/'Nacionalidad-Zona (datos)'!D$30</f>
        <v>6.2917937935722526E-3</v>
      </c>
      <c r="E26" s="142">
        <f>'Nacionalidad-Zona (datos)'!E26/'Nacionalidad-Zona (datos)'!E$30</f>
        <v>1.9432158904061408E-3</v>
      </c>
      <c r="F26" s="142">
        <f>'Nacionalidad-Zona (datos)'!F26/'Nacionalidad-Zona (datos)'!F$30</f>
        <v>2.102472055366256E-3</v>
      </c>
      <c r="G26" s="142">
        <f>'Nacionalidad-Zona (datos)'!G26/'Nacionalidad-Zona (datos)'!G$30</f>
        <v>1.7969940006040681E-3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2.6925354224922099E-3</v>
      </c>
      <c r="D27" s="142">
        <f>'Nacionalidad-Zona (datos)'!D27/'Nacionalidad-Zona (datos)'!D$30</f>
        <v>1.7737167428110722E-2</v>
      </c>
      <c r="E27" s="142">
        <f>'Nacionalidad-Zona (datos)'!E27/'Nacionalidad-Zona (datos)'!E$30</f>
        <v>3.7325572193547818E-3</v>
      </c>
      <c r="F27" s="142">
        <f>'Nacionalidad-Zona (datos)'!F27/'Nacionalidad-Zona (datos)'!F$30</f>
        <v>1.4300285136912632E-3</v>
      </c>
      <c r="G27" s="142">
        <f>'Nacionalidad-Zona (datos)'!G27/'Nacionalidad-Zona (datos)'!G$30</f>
        <v>1.468885059744075E-3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9.8693370164040298E-3</v>
      </c>
      <c r="D28" s="142">
        <f>'Nacionalidad-Zona (datos)'!D28/'Nacionalidad-Zona (datos)'!D$30</f>
        <v>1.9207360450226852E-2</v>
      </c>
      <c r="E28" s="142">
        <f>'Nacionalidad-Zona (datos)'!E28/'Nacionalidad-Zona (datos)'!E$30</f>
        <v>7.9355309551653493E-3</v>
      </c>
      <c r="F28" s="142">
        <f>'Nacionalidad-Zona (datos)'!F28/'Nacionalidad-Zona (datos)'!F$30</f>
        <v>3.6315426410871692E-3</v>
      </c>
      <c r="G28" s="142">
        <f>'Nacionalidad-Zona (datos)'!G28/'Nacionalidad-Zona (datos)'!G$30</f>
        <v>7.8898249288916217E-3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0.80888123023122716</v>
      </c>
      <c r="D29" s="143">
        <f>'Nacionalidad-Zona (datos)'!D29/'Nacionalidad-Zona (datos)'!D$30</f>
        <v>0.29128792070442799</v>
      </c>
      <c r="E29" s="143">
        <f>'Nacionalidad-Zona (datos)'!E29/'Nacionalidad-Zona (datos)'!E$30</f>
        <v>0.56504497533610598</v>
      </c>
      <c r="F29" s="143">
        <f>'Nacionalidad-Zona (datos)'!F29/'Nacionalidad-Zona (datos)'!F$30</f>
        <v>0.88259691788022165</v>
      </c>
      <c r="G29" s="143">
        <f>'Nacionalidad-Zona (datos)'!G29/'Nacionalidad-Zona (datos)'!G$30</f>
        <v>0.91943730403095958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5" t="s">
        <v>144</v>
      </c>
      <c r="C5" s="225"/>
      <c r="D5" s="225"/>
      <c r="E5" s="225"/>
      <c r="F5" s="225"/>
      <c r="G5" s="225"/>
    </row>
    <row r="6" spans="2:7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</row>
    <row r="7" spans="2:7" ht="15" customHeight="1" x14ac:dyDescent="0.25">
      <c r="B7" s="43" t="s">
        <v>146</v>
      </c>
      <c r="C7" s="44"/>
      <c r="D7" s="44"/>
      <c r="E7" s="44"/>
      <c r="F7" s="44"/>
      <c r="G7" s="44"/>
    </row>
    <row r="8" spans="2:7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150</v>
      </c>
      <c r="C11" s="49"/>
      <c r="D11" s="44"/>
      <c r="E11" s="49"/>
      <c r="F11" s="44"/>
      <c r="G11" s="50"/>
    </row>
    <row r="12" spans="2:7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</row>
    <row r="15" spans="2:7" ht="15" customHeight="1" x14ac:dyDescent="0.25">
      <c r="B15" s="43" t="s">
        <v>151</v>
      </c>
      <c r="C15" s="49"/>
      <c r="D15" s="44"/>
      <c r="E15" s="49"/>
      <c r="F15" s="44"/>
      <c r="G15" s="50"/>
    </row>
    <row r="16" spans="2:7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152</v>
      </c>
      <c r="C19" s="49"/>
      <c r="D19" s="44"/>
      <c r="E19" s="49"/>
      <c r="F19" s="44"/>
      <c r="G19" s="50"/>
    </row>
    <row r="20" spans="2:7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3" t="s">
        <v>57</v>
      </c>
      <c r="C23" s="154"/>
      <c r="D23" s="155"/>
      <c r="E23" s="154"/>
      <c r="F23" s="155"/>
      <c r="G23" s="156"/>
    </row>
    <row r="24" spans="2:7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153</v>
      </c>
      <c r="C27" s="49"/>
      <c r="D27" s="44"/>
      <c r="E27" s="49"/>
      <c r="F27" s="44"/>
      <c r="G27" s="50"/>
    </row>
    <row r="28" spans="2:7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3" t="s">
        <v>55</v>
      </c>
      <c r="C31" s="154"/>
      <c r="D31" s="155"/>
      <c r="E31" s="154"/>
      <c r="F31" s="155"/>
      <c r="G31" s="156"/>
    </row>
    <row r="32" spans="2:7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3" t="s">
        <v>56</v>
      </c>
      <c r="C35" s="154"/>
      <c r="D35" s="155"/>
      <c r="E35" s="154"/>
      <c r="F35" s="155"/>
      <c r="G35" s="156"/>
    </row>
    <row r="36" spans="2:7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3" t="s">
        <v>154</v>
      </c>
      <c r="C39" s="223"/>
      <c r="D39" s="223"/>
      <c r="E39" s="223"/>
      <c r="F39" s="223"/>
      <c r="G39" s="223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thickBot="1" x14ac:dyDescent="0.3"/>
    <row r="68" spans="2:8" ht="30" customHeight="1" thickBot="1" x14ac:dyDescent="0.3">
      <c r="B68" s="11"/>
      <c r="C68" s="11"/>
      <c r="D68" s="11"/>
      <c r="F68" s="11"/>
      <c r="G68" s="36" t="s">
        <v>45</v>
      </c>
      <c r="H68" s="11"/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2" t="s">
        <v>155</v>
      </c>
      <c r="C5" s="222"/>
      <c r="D5" s="222"/>
      <c r="E5" s="222"/>
      <c r="F5" s="222"/>
      <c r="G5" s="222"/>
    </row>
    <row r="6" spans="2:9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</row>
    <row r="7" spans="2:9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3" t="s">
        <v>163</v>
      </c>
      <c r="C14" s="223"/>
      <c r="D14" s="223"/>
      <c r="E14" s="223"/>
      <c r="F14" s="223"/>
      <c r="G14" s="223"/>
      <c r="I14" s="36" t="s">
        <v>164</v>
      </c>
    </row>
    <row r="15" spans="2:9" ht="16.5" thickBot="1" x14ac:dyDescent="0.3">
      <c r="B15" s="38"/>
      <c r="I15" s="36" t="s">
        <v>165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2" t="s">
        <v>166</v>
      </c>
      <c r="C18" s="222"/>
      <c r="D18" s="222"/>
      <c r="E18" s="222"/>
      <c r="F18" s="222"/>
      <c r="G18" s="222"/>
    </row>
    <row r="19" spans="2:7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</row>
    <row r="20" spans="2:7" ht="15" customHeight="1" x14ac:dyDescent="0.25">
      <c r="B20" s="45" t="s">
        <v>156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3" t="s">
        <v>157</v>
      </c>
      <c r="C21" s="154">
        <v>20296</v>
      </c>
      <c r="D21" s="66">
        <f t="shared" si="3"/>
        <v>0.41679843926481158</v>
      </c>
      <c r="E21" s="154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158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159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160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161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3" t="s">
        <v>162</v>
      </c>
      <c r="C26" s="154">
        <v>28399</v>
      </c>
      <c r="D26" s="66">
        <f t="shared" si="3"/>
        <v>0.58320156073518836</v>
      </c>
      <c r="E26" s="154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3" t="s">
        <v>163</v>
      </c>
      <c r="C27" s="223"/>
      <c r="D27" s="223"/>
      <c r="E27" s="223"/>
      <c r="F27" s="223"/>
      <c r="G27" s="223"/>
    </row>
    <row r="28" spans="2:7" ht="15" customHeight="1" x14ac:dyDescent="0.25"/>
    <row r="30" spans="2:7" ht="36" customHeight="1" x14ac:dyDescent="0.25">
      <c r="B30" s="222" t="s">
        <v>167</v>
      </c>
      <c r="C30" s="222"/>
      <c r="D30" s="222"/>
      <c r="E30" s="222"/>
      <c r="F30" s="222"/>
      <c r="G30" s="222"/>
    </row>
    <row r="31" spans="2:7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</row>
    <row r="32" spans="2:7" ht="15" customHeight="1" x14ac:dyDescent="0.25">
      <c r="B32" s="45" t="s">
        <v>156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3" t="s">
        <v>157</v>
      </c>
      <c r="C33" s="154">
        <v>16360</v>
      </c>
      <c r="D33" s="66">
        <f t="shared" si="6"/>
        <v>0.67380560131795719</v>
      </c>
      <c r="E33" s="154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168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160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161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3" t="s">
        <v>162</v>
      </c>
      <c r="C37" s="154">
        <v>7920</v>
      </c>
      <c r="D37" s="66">
        <f t="shared" si="6"/>
        <v>0.32619439868204281</v>
      </c>
      <c r="E37" s="154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3" t="s">
        <v>163</v>
      </c>
      <c r="C38" s="223"/>
      <c r="D38" s="223"/>
      <c r="E38" s="223"/>
      <c r="F38" s="223"/>
      <c r="G38" s="223"/>
    </row>
    <row r="41" spans="2:7" ht="36" customHeight="1" x14ac:dyDescent="0.25">
      <c r="B41" s="222" t="s">
        <v>169</v>
      </c>
      <c r="C41" s="222"/>
      <c r="D41" s="222"/>
      <c r="E41" s="222"/>
      <c r="F41" s="222"/>
      <c r="G41" s="222"/>
    </row>
    <row r="42" spans="2:7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</row>
    <row r="43" spans="2:7" ht="15" customHeight="1" x14ac:dyDescent="0.25">
      <c r="B43" s="45" t="s">
        <v>156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3" t="s">
        <v>157</v>
      </c>
      <c r="C44" s="154">
        <v>2501</v>
      </c>
      <c r="D44" s="66">
        <f t="shared" si="9"/>
        <v>1</v>
      </c>
      <c r="E44" s="154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168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160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170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171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3" t="s">
        <v>162</v>
      </c>
      <c r="C49" s="154">
        <v>0</v>
      </c>
      <c r="D49" s="66">
        <f t="shared" si="9"/>
        <v>0</v>
      </c>
      <c r="E49" s="154">
        <v>0</v>
      </c>
      <c r="F49" s="66">
        <f t="shared" si="10"/>
        <v>0</v>
      </c>
      <c r="G49" s="159" t="s">
        <v>86</v>
      </c>
      <c r="I49" s="36" t="s">
        <v>164</v>
      </c>
    </row>
    <row r="50" spans="2:9" ht="30" customHeight="1" thickBot="1" x14ac:dyDescent="0.3">
      <c r="B50" s="223" t="s">
        <v>163</v>
      </c>
      <c r="C50" s="223"/>
      <c r="D50" s="223"/>
      <c r="E50" s="223"/>
      <c r="F50" s="223"/>
      <c r="G50" s="223"/>
      <c r="I50" s="36" t="s">
        <v>165</v>
      </c>
    </row>
    <row r="53" spans="2:9" ht="36" customHeight="1" x14ac:dyDescent="0.25">
      <c r="B53" s="222" t="s">
        <v>172</v>
      </c>
      <c r="C53" s="222"/>
      <c r="D53" s="222"/>
      <c r="E53" s="222"/>
      <c r="F53" s="222"/>
      <c r="G53" s="222"/>
    </row>
    <row r="54" spans="2:9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</row>
    <row r="55" spans="2:9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3" t="s">
        <v>157</v>
      </c>
      <c r="C56" s="154">
        <v>88943</v>
      </c>
      <c r="D56" s="66">
        <f t="shared" ref="D56:D62" si="12">C56/$C$55</f>
        <v>0.53447788908185156</v>
      </c>
      <c r="E56" s="154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158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159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160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170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173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3" t="s">
        <v>162</v>
      </c>
      <c r="C62" s="154">
        <v>77468</v>
      </c>
      <c r="D62" s="66">
        <f t="shared" si="12"/>
        <v>0.46552211091814844</v>
      </c>
      <c r="E62" s="154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3" t="s">
        <v>163</v>
      </c>
      <c r="C63" s="223"/>
      <c r="D63" s="223"/>
      <c r="E63" s="223"/>
      <c r="F63" s="223"/>
      <c r="G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L59"/>
  <sheetViews>
    <sheetView showGridLines="0" showOutlineSymbols="0" zoomScaleNormal="100" workbookViewId="0">
      <selection activeCell="Q24" sqref="Q24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8" width="11.42578125" style="2"/>
    <col min="249" max="249" width="15.7109375" style="2" customWidth="1"/>
    <col min="250" max="256" width="11.42578125" style="2"/>
    <col min="257" max="257" width="12.5703125" style="2" customWidth="1"/>
    <col min="258" max="504" width="11.42578125" style="2"/>
    <col min="505" max="505" width="15.7109375" style="2" customWidth="1"/>
    <col min="506" max="512" width="11.42578125" style="2"/>
    <col min="513" max="513" width="12.5703125" style="2" customWidth="1"/>
    <col min="514" max="760" width="11.42578125" style="2"/>
    <col min="761" max="761" width="15.7109375" style="2" customWidth="1"/>
    <col min="762" max="768" width="11.42578125" style="2"/>
    <col min="769" max="769" width="12.5703125" style="2" customWidth="1"/>
    <col min="770" max="1016" width="11.42578125" style="2"/>
    <col min="1017" max="1017" width="15.7109375" style="2" customWidth="1"/>
    <col min="1018" max="1024" width="11.42578125" style="2"/>
    <col min="1025" max="1025" width="12.5703125" style="2" customWidth="1"/>
    <col min="1026" max="1272" width="11.42578125" style="2"/>
    <col min="1273" max="1273" width="15.7109375" style="2" customWidth="1"/>
    <col min="1274" max="1280" width="11.42578125" style="2"/>
    <col min="1281" max="1281" width="12.5703125" style="2" customWidth="1"/>
    <col min="1282" max="1528" width="11.42578125" style="2"/>
    <col min="1529" max="1529" width="15.7109375" style="2" customWidth="1"/>
    <col min="1530" max="1536" width="11.42578125" style="2"/>
    <col min="1537" max="1537" width="12.5703125" style="2" customWidth="1"/>
    <col min="1538" max="1784" width="11.42578125" style="2"/>
    <col min="1785" max="1785" width="15.7109375" style="2" customWidth="1"/>
    <col min="1786" max="1792" width="11.42578125" style="2"/>
    <col min="1793" max="1793" width="12.5703125" style="2" customWidth="1"/>
    <col min="1794" max="2040" width="11.42578125" style="2"/>
    <col min="2041" max="2041" width="15.7109375" style="2" customWidth="1"/>
    <col min="2042" max="2048" width="11.42578125" style="2"/>
    <col min="2049" max="2049" width="12.5703125" style="2" customWidth="1"/>
    <col min="2050" max="2296" width="11.42578125" style="2"/>
    <col min="2297" max="2297" width="15.7109375" style="2" customWidth="1"/>
    <col min="2298" max="2304" width="11.42578125" style="2"/>
    <col min="2305" max="2305" width="12.5703125" style="2" customWidth="1"/>
    <col min="2306" max="2552" width="11.42578125" style="2"/>
    <col min="2553" max="2553" width="15.7109375" style="2" customWidth="1"/>
    <col min="2554" max="2560" width="11.42578125" style="2"/>
    <col min="2561" max="2561" width="12.5703125" style="2" customWidth="1"/>
    <col min="2562" max="2808" width="11.42578125" style="2"/>
    <col min="2809" max="2809" width="15.7109375" style="2" customWidth="1"/>
    <col min="2810" max="2816" width="11.42578125" style="2"/>
    <col min="2817" max="2817" width="12.5703125" style="2" customWidth="1"/>
    <col min="2818" max="3064" width="11.42578125" style="2"/>
    <col min="3065" max="3065" width="15.7109375" style="2" customWidth="1"/>
    <col min="3066" max="3072" width="11.42578125" style="2"/>
    <col min="3073" max="3073" width="12.5703125" style="2" customWidth="1"/>
    <col min="3074" max="3320" width="11.42578125" style="2"/>
    <col min="3321" max="3321" width="15.7109375" style="2" customWidth="1"/>
    <col min="3322" max="3328" width="11.42578125" style="2"/>
    <col min="3329" max="3329" width="12.5703125" style="2" customWidth="1"/>
    <col min="3330" max="3576" width="11.42578125" style="2"/>
    <col min="3577" max="3577" width="15.7109375" style="2" customWidth="1"/>
    <col min="3578" max="3584" width="11.42578125" style="2"/>
    <col min="3585" max="3585" width="12.5703125" style="2" customWidth="1"/>
    <col min="3586" max="3832" width="11.42578125" style="2"/>
    <col min="3833" max="3833" width="15.7109375" style="2" customWidth="1"/>
    <col min="3834" max="3840" width="11.42578125" style="2"/>
    <col min="3841" max="3841" width="12.5703125" style="2" customWidth="1"/>
    <col min="3842" max="4088" width="11.42578125" style="2"/>
    <col min="4089" max="4089" width="15.7109375" style="2" customWidth="1"/>
    <col min="4090" max="4096" width="11.42578125" style="2"/>
    <col min="4097" max="4097" width="12.5703125" style="2" customWidth="1"/>
    <col min="4098" max="4344" width="11.42578125" style="2"/>
    <col min="4345" max="4345" width="15.7109375" style="2" customWidth="1"/>
    <col min="4346" max="4352" width="11.42578125" style="2"/>
    <col min="4353" max="4353" width="12.5703125" style="2" customWidth="1"/>
    <col min="4354" max="4600" width="11.42578125" style="2"/>
    <col min="4601" max="4601" width="15.7109375" style="2" customWidth="1"/>
    <col min="4602" max="4608" width="11.42578125" style="2"/>
    <col min="4609" max="4609" width="12.5703125" style="2" customWidth="1"/>
    <col min="4610" max="4856" width="11.42578125" style="2"/>
    <col min="4857" max="4857" width="15.7109375" style="2" customWidth="1"/>
    <col min="4858" max="4864" width="11.42578125" style="2"/>
    <col min="4865" max="4865" width="12.5703125" style="2" customWidth="1"/>
    <col min="4866" max="5112" width="11.42578125" style="2"/>
    <col min="5113" max="5113" width="15.7109375" style="2" customWidth="1"/>
    <col min="5114" max="5120" width="11.42578125" style="2"/>
    <col min="5121" max="5121" width="12.5703125" style="2" customWidth="1"/>
    <col min="5122" max="5368" width="11.42578125" style="2"/>
    <col min="5369" max="5369" width="15.7109375" style="2" customWidth="1"/>
    <col min="5370" max="5376" width="11.42578125" style="2"/>
    <col min="5377" max="5377" width="12.5703125" style="2" customWidth="1"/>
    <col min="5378" max="5624" width="11.42578125" style="2"/>
    <col min="5625" max="5625" width="15.7109375" style="2" customWidth="1"/>
    <col min="5626" max="5632" width="11.42578125" style="2"/>
    <col min="5633" max="5633" width="12.5703125" style="2" customWidth="1"/>
    <col min="5634" max="5880" width="11.42578125" style="2"/>
    <col min="5881" max="5881" width="15.7109375" style="2" customWidth="1"/>
    <col min="5882" max="5888" width="11.42578125" style="2"/>
    <col min="5889" max="5889" width="12.5703125" style="2" customWidth="1"/>
    <col min="5890" max="6136" width="11.42578125" style="2"/>
    <col min="6137" max="6137" width="15.7109375" style="2" customWidth="1"/>
    <col min="6138" max="6144" width="11.42578125" style="2"/>
    <col min="6145" max="6145" width="12.5703125" style="2" customWidth="1"/>
    <col min="6146" max="6392" width="11.42578125" style="2"/>
    <col min="6393" max="6393" width="15.7109375" style="2" customWidth="1"/>
    <col min="6394" max="6400" width="11.42578125" style="2"/>
    <col min="6401" max="6401" width="12.5703125" style="2" customWidth="1"/>
    <col min="6402" max="6648" width="11.42578125" style="2"/>
    <col min="6649" max="6649" width="15.7109375" style="2" customWidth="1"/>
    <col min="6650" max="6656" width="11.42578125" style="2"/>
    <col min="6657" max="6657" width="12.5703125" style="2" customWidth="1"/>
    <col min="6658" max="6904" width="11.42578125" style="2"/>
    <col min="6905" max="6905" width="15.7109375" style="2" customWidth="1"/>
    <col min="6906" max="6912" width="11.42578125" style="2"/>
    <col min="6913" max="6913" width="12.5703125" style="2" customWidth="1"/>
    <col min="6914" max="7160" width="11.42578125" style="2"/>
    <col min="7161" max="7161" width="15.7109375" style="2" customWidth="1"/>
    <col min="7162" max="7168" width="11.42578125" style="2"/>
    <col min="7169" max="7169" width="12.5703125" style="2" customWidth="1"/>
    <col min="7170" max="7416" width="11.42578125" style="2"/>
    <col min="7417" max="7417" width="15.7109375" style="2" customWidth="1"/>
    <col min="7418" max="7424" width="11.42578125" style="2"/>
    <col min="7425" max="7425" width="12.5703125" style="2" customWidth="1"/>
    <col min="7426" max="7672" width="11.42578125" style="2"/>
    <col min="7673" max="7673" width="15.7109375" style="2" customWidth="1"/>
    <col min="7674" max="7680" width="11.42578125" style="2"/>
    <col min="7681" max="7681" width="12.5703125" style="2" customWidth="1"/>
    <col min="7682" max="7928" width="11.42578125" style="2"/>
    <col min="7929" max="7929" width="15.7109375" style="2" customWidth="1"/>
    <col min="7930" max="7936" width="11.42578125" style="2"/>
    <col min="7937" max="7937" width="12.5703125" style="2" customWidth="1"/>
    <col min="7938" max="8184" width="11.42578125" style="2"/>
    <col min="8185" max="8185" width="15.7109375" style="2" customWidth="1"/>
    <col min="8186" max="8192" width="11.42578125" style="2"/>
    <col min="8193" max="8193" width="12.5703125" style="2" customWidth="1"/>
    <col min="8194" max="8440" width="11.42578125" style="2"/>
    <col min="8441" max="8441" width="15.7109375" style="2" customWidth="1"/>
    <col min="8442" max="8448" width="11.42578125" style="2"/>
    <col min="8449" max="8449" width="12.5703125" style="2" customWidth="1"/>
    <col min="8450" max="8696" width="11.42578125" style="2"/>
    <col min="8697" max="8697" width="15.7109375" style="2" customWidth="1"/>
    <col min="8698" max="8704" width="11.42578125" style="2"/>
    <col min="8705" max="8705" width="12.5703125" style="2" customWidth="1"/>
    <col min="8706" max="8952" width="11.42578125" style="2"/>
    <col min="8953" max="8953" width="15.7109375" style="2" customWidth="1"/>
    <col min="8954" max="8960" width="11.42578125" style="2"/>
    <col min="8961" max="8961" width="12.5703125" style="2" customWidth="1"/>
    <col min="8962" max="9208" width="11.42578125" style="2"/>
    <col min="9209" max="9209" width="15.7109375" style="2" customWidth="1"/>
    <col min="9210" max="9216" width="11.42578125" style="2"/>
    <col min="9217" max="9217" width="12.5703125" style="2" customWidth="1"/>
    <col min="9218" max="9464" width="11.42578125" style="2"/>
    <col min="9465" max="9465" width="15.7109375" style="2" customWidth="1"/>
    <col min="9466" max="9472" width="11.42578125" style="2"/>
    <col min="9473" max="9473" width="12.5703125" style="2" customWidth="1"/>
    <col min="9474" max="9720" width="11.42578125" style="2"/>
    <col min="9721" max="9721" width="15.7109375" style="2" customWidth="1"/>
    <col min="9722" max="9728" width="11.42578125" style="2"/>
    <col min="9729" max="9729" width="12.5703125" style="2" customWidth="1"/>
    <col min="9730" max="9976" width="11.42578125" style="2"/>
    <col min="9977" max="9977" width="15.7109375" style="2" customWidth="1"/>
    <col min="9978" max="9984" width="11.42578125" style="2"/>
    <col min="9985" max="9985" width="12.5703125" style="2" customWidth="1"/>
    <col min="9986" max="10232" width="11.42578125" style="2"/>
    <col min="10233" max="10233" width="15.7109375" style="2" customWidth="1"/>
    <col min="10234" max="10240" width="11.42578125" style="2"/>
    <col min="10241" max="10241" width="12.5703125" style="2" customWidth="1"/>
    <col min="10242" max="10488" width="11.42578125" style="2"/>
    <col min="10489" max="10489" width="15.7109375" style="2" customWidth="1"/>
    <col min="10490" max="10496" width="11.42578125" style="2"/>
    <col min="10497" max="10497" width="12.5703125" style="2" customWidth="1"/>
    <col min="10498" max="10744" width="11.42578125" style="2"/>
    <col min="10745" max="10745" width="15.7109375" style="2" customWidth="1"/>
    <col min="10746" max="10752" width="11.42578125" style="2"/>
    <col min="10753" max="10753" width="12.5703125" style="2" customWidth="1"/>
    <col min="10754" max="11000" width="11.42578125" style="2"/>
    <col min="11001" max="11001" width="15.7109375" style="2" customWidth="1"/>
    <col min="11002" max="11008" width="11.42578125" style="2"/>
    <col min="11009" max="11009" width="12.5703125" style="2" customWidth="1"/>
    <col min="11010" max="11256" width="11.42578125" style="2"/>
    <col min="11257" max="11257" width="15.7109375" style="2" customWidth="1"/>
    <col min="11258" max="11264" width="11.42578125" style="2"/>
    <col min="11265" max="11265" width="12.5703125" style="2" customWidth="1"/>
    <col min="11266" max="11512" width="11.42578125" style="2"/>
    <col min="11513" max="11513" width="15.7109375" style="2" customWidth="1"/>
    <col min="11514" max="11520" width="11.42578125" style="2"/>
    <col min="11521" max="11521" width="12.5703125" style="2" customWidth="1"/>
    <col min="11522" max="11768" width="11.42578125" style="2"/>
    <col min="11769" max="11769" width="15.7109375" style="2" customWidth="1"/>
    <col min="11770" max="11776" width="11.42578125" style="2"/>
    <col min="11777" max="11777" width="12.5703125" style="2" customWidth="1"/>
    <col min="11778" max="12024" width="11.42578125" style="2"/>
    <col min="12025" max="12025" width="15.7109375" style="2" customWidth="1"/>
    <col min="12026" max="12032" width="11.42578125" style="2"/>
    <col min="12033" max="12033" width="12.5703125" style="2" customWidth="1"/>
    <col min="12034" max="12280" width="11.42578125" style="2"/>
    <col min="12281" max="12281" width="15.7109375" style="2" customWidth="1"/>
    <col min="12282" max="12288" width="11.42578125" style="2"/>
    <col min="12289" max="12289" width="12.5703125" style="2" customWidth="1"/>
    <col min="12290" max="12536" width="11.42578125" style="2"/>
    <col min="12537" max="12537" width="15.7109375" style="2" customWidth="1"/>
    <col min="12538" max="12544" width="11.42578125" style="2"/>
    <col min="12545" max="12545" width="12.5703125" style="2" customWidth="1"/>
    <col min="12546" max="12792" width="11.42578125" style="2"/>
    <col min="12793" max="12793" width="15.7109375" style="2" customWidth="1"/>
    <col min="12794" max="12800" width="11.42578125" style="2"/>
    <col min="12801" max="12801" width="12.5703125" style="2" customWidth="1"/>
    <col min="12802" max="13048" width="11.42578125" style="2"/>
    <col min="13049" max="13049" width="15.7109375" style="2" customWidth="1"/>
    <col min="13050" max="13056" width="11.42578125" style="2"/>
    <col min="13057" max="13057" width="12.5703125" style="2" customWidth="1"/>
    <col min="13058" max="13304" width="11.42578125" style="2"/>
    <col min="13305" max="13305" width="15.7109375" style="2" customWidth="1"/>
    <col min="13306" max="13312" width="11.42578125" style="2"/>
    <col min="13313" max="13313" width="12.5703125" style="2" customWidth="1"/>
    <col min="13314" max="13560" width="11.42578125" style="2"/>
    <col min="13561" max="13561" width="15.7109375" style="2" customWidth="1"/>
    <col min="13562" max="13568" width="11.42578125" style="2"/>
    <col min="13569" max="13569" width="12.5703125" style="2" customWidth="1"/>
    <col min="13570" max="13816" width="11.42578125" style="2"/>
    <col min="13817" max="13817" width="15.7109375" style="2" customWidth="1"/>
    <col min="13818" max="13824" width="11.42578125" style="2"/>
    <col min="13825" max="13825" width="12.5703125" style="2" customWidth="1"/>
    <col min="13826" max="14072" width="11.42578125" style="2"/>
    <col min="14073" max="14073" width="15.7109375" style="2" customWidth="1"/>
    <col min="14074" max="14080" width="11.42578125" style="2"/>
    <col min="14081" max="14081" width="12.5703125" style="2" customWidth="1"/>
    <col min="14082" max="14328" width="11.42578125" style="2"/>
    <col min="14329" max="14329" width="15.7109375" style="2" customWidth="1"/>
    <col min="14330" max="14336" width="11.42578125" style="2"/>
    <col min="14337" max="14337" width="12.5703125" style="2" customWidth="1"/>
    <col min="14338" max="14584" width="11.42578125" style="2"/>
    <col min="14585" max="14585" width="15.7109375" style="2" customWidth="1"/>
    <col min="14586" max="14592" width="11.42578125" style="2"/>
    <col min="14593" max="14593" width="12.5703125" style="2" customWidth="1"/>
    <col min="14594" max="14840" width="11.42578125" style="2"/>
    <col min="14841" max="14841" width="15.7109375" style="2" customWidth="1"/>
    <col min="14842" max="14848" width="11.42578125" style="2"/>
    <col min="14849" max="14849" width="12.5703125" style="2" customWidth="1"/>
    <col min="14850" max="15096" width="11.42578125" style="2"/>
    <col min="15097" max="15097" width="15.7109375" style="2" customWidth="1"/>
    <col min="15098" max="15104" width="11.42578125" style="2"/>
    <col min="15105" max="15105" width="12.5703125" style="2" customWidth="1"/>
    <col min="15106" max="15352" width="11.42578125" style="2"/>
    <col min="15353" max="15353" width="15.7109375" style="2" customWidth="1"/>
    <col min="15354" max="15360" width="11.42578125" style="2"/>
    <col min="15361" max="15361" width="12.5703125" style="2" customWidth="1"/>
    <col min="15362" max="15608" width="11.42578125" style="2"/>
    <col min="15609" max="15609" width="15.7109375" style="2" customWidth="1"/>
    <col min="15610" max="15616" width="11.42578125" style="2"/>
    <col min="15617" max="15617" width="12.5703125" style="2" customWidth="1"/>
    <col min="15618" max="15864" width="11.42578125" style="2"/>
    <col min="15865" max="15865" width="15.7109375" style="2" customWidth="1"/>
    <col min="15866" max="15872" width="11.42578125" style="2"/>
    <col min="15873" max="15873" width="12.5703125" style="2" customWidth="1"/>
    <col min="15874" max="16120" width="11.42578125" style="2"/>
    <col min="16121" max="16121" width="15.7109375" style="2" customWidth="1"/>
    <col min="16122" max="16128" width="11.42578125" style="2"/>
    <col min="16129" max="16129" width="12.5703125" style="2" customWidth="1"/>
    <col min="16130" max="16384" width="11.42578125" style="2"/>
  </cols>
  <sheetData>
    <row r="22" spans="12:12" ht="13.5" thickBot="1" x14ac:dyDescent="0.3"/>
    <row r="23" spans="12:12" ht="16.5" thickBot="1" x14ac:dyDescent="0.3">
      <c r="L23" s="36" t="s">
        <v>60</v>
      </c>
    </row>
    <row r="32" spans="12:12" ht="15.95" customHeight="1" x14ac:dyDescent="0.25"/>
    <row r="53" spans="2:10" ht="15" customHeight="1" x14ac:dyDescent="0.25"/>
    <row r="54" spans="2:10" ht="15" customHeight="1" x14ac:dyDescent="0.25"/>
    <row r="55" spans="2:10" ht="15" customHeight="1" x14ac:dyDescent="0.25"/>
    <row r="56" spans="2:10" ht="30" customHeight="1" x14ac:dyDescent="0.25">
      <c r="B56" s="11"/>
      <c r="C56" s="11"/>
      <c r="D56" s="11"/>
      <c r="E56" s="11"/>
      <c r="F56" s="11"/>
      <c r="G56" s="11"/>
    </row>
    <row r="59" spans="2:10" ht="33" customHeight="1" x14ac:dyDescent="0.25">
      <c r="J59" s="11"/>
    </row>
  </sheetData>
  <hyperlinks>
    <hyperlink ref="L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L82"/>
  <sheetViews>
    <sheetView showGridLines="0" showOutlineSymbols="0" zoomScaleNormal="100" workbookViewId="0"/>
  </sheetViews>
  <sheetFormatPr baseColWidth="10" defaultRowHeight="12.75" x14ac:dyDescent="0.25"/>
  <cols>
    <col min="1" max="1" width="15.7109375" style="2" customWidth="1"/>
    <col min="2" max="10" width="12.140625" style="2" customWidth="1"/>
    <col min="11" max="249" width="11.42578125" style="2"/>
    <col min="250" max="250" width="15.7109375" style="2" customWidth="1"/>
    <col min="251" max="505" width="11.42578125" style="2"/>
    <col min="506" max="506" width="15.7109375" style="2" customWidth="1"/>
    <col min="507" max="761" width="11.42578125" style="2"/>
    <col min="762" max="762" width="15.7109375" style="2" customWidth="1"/>
    <col min="763" max="1017" width="11.42578125" style="2"/>
    <col min="1018" max="1018" width="15.7109375" style="2" customWidth="1"/>
    <col min="1019" max="1273" width="11.42578125" style="2"/>
    <col min="1274" max="1274" width="15.7109375" style="2" customWidth="1"/>
    <col min="1275" max="1529" width="11.42578125" style="2"/>
    <col min="1530" max="1530" width="15.7109375" style="2" customWidth="1"/>
    <col min="1531" max="1785" width="11.42578125" style="2"/>
    <col min="1786" max="1786" width="15.7109375" style="2" customWidth="1"/>
    <col min="1787" max="2041" width="11.42578125" style="2"/>
    <col min="2042" max="2042" width="15.7109375" style="2" customWidth="1"/>
    <col min="2043" max="2297" width="11.42578125" style="2"/>
    <col min="2298" max="2298" width="15.7109375" style="2" customWidth="1"/>
    <col min="2299" max="2553" width="11.42578125" style="2"/>
    <col min="2554" max="2554" width="15.7109375" style="2" customWidth="1"/>
    <col min="2555" max="2809" width="11.42578125" style="2"/>
    <col min="2810" max="2810" width="15.7109375" style="2" customWidth="1"/>
    <col min="2811" max="3065" width="11.42578125" style="2"/>
    <col min="3066" max="3066" width="15.7109375" style="2" customWidth="1"/>
    <col min="3067" max="3321" width="11.42578125" style="2"/>
    <col min="3322" max="3322" width="15.7109375" style="2" customWidth="1"/>
    <col min="3323" max="3577" width="11.42578125" style="2"/>
    <col min="3578" max="3578" width="15.7109375" style="2" customWidth="1"/>
    <col min="3579" max="3833" width="11.42578125" style="2"/>
    <col min="3834" max="3834" width="15.7109375" style="2" customWidth="1"/>
    <col min="3835" max="4089" width="11.42578125" style="2"/>
    <col min="4090" max="4090" width="15.7109375" style="2" customWidth="1"/>
    <col min="4091" max="4345" width="11.42578125" style="2"/>
    <col min="4346" max="4346" width="15.7109375" style="2" customWidth="1"/>
    <col min="4347" max="4601" width="11.42578125" style="2"/>
    <col min="4602" max="4602" width="15.7109375" style="2" customWidth="1"/>
    <col min="4603" max="4857" width="11.42578125" style="2"/>
    <col min="4858" max="4858" width="15.7109375" style="2" customWidth="1"/>
    <col min="4859" max="5113" width="11.42578125" style="2"/>
    <col min="5114" max="5114" width="15.7109375" style="2" customWidth="1"/>
    <col min="5115" max="5369" width="11.42578125" style="2"/>
    <col min="5370" max="5370" width="15.7109375" style="2" customWidth="1"/>
    <col min="5371" max="5625" width="11.42578125" style="2"/>
    <col min="5626" max="5626" width="15.7109375" style="2" customWidth="1"/>
    <col min="5627" max="5881" width="11.42578125" style="2"/>
    <col min="5882" max="5882" width="15.7109375" style="2" customWidth="1"/>
    <col min="5883" max="6137" width="11.42578125" style="2"/>
    <col min="6138" max="6138" width="15.7109375" style="2" customWidth="1"/>
    <col min="6139" max="6393" width="11.42578125" style="2"/>
    <col min="6394" max="6394" width="15.7109375" style="2" customWidth="1"/>
    <col min="6395" max="6649" width="11.42578125" style="2"/>
    <col min="6650" max="6650" width="15.7109375" style="2" customWidth="1"/>
    <col min="6651" max="6905" width="11.42578125" style="2"/>
    <col min="6906" max="6906" width="15.7109375" style="2" customWidth="1"/>
    <col min="6907" max="7161" width="11.42578125" style="2"/>
    <col min="7162" max="7162" width="15.7109375" style="2" customWidth="1"/>
    <col min="7163" max="7417" width="11.42578125" style="2"/>
    <col min="7418" max="7418" width="15.7109375" style="2" customWidth="1"/>
    <col min="7419" max="7673" width="11.42578125" style="2"/>
    <col min="7674" max="7674" width="15.7109375" style="2" customWidth="1"/>
    <col min="7675" max="7929" width="11.42578125" style="2"/>
    <col min="7930" max="7930" width="15.7109375" style="2" customWidth="1"/>
    <col min="7931" max="8185" width="11.42578125" style="2"/>
    <col min="8186" max="8186" width="15.7109375" style="2" customWidth="1"/>
    <col min="8187" max="8441" width="11.42578125" style="2"/>
    <col min="8442" max="8442" width="15.7109375" style="2" customWidth="1"/>
    <col min="8443" max="8697" width="11.42578125" style="2"/>
    <col min="8698" max="8698" width="15.7109375" style="2" customWidth="1"/>
    <col min="8699" max="8953" width="11.42578125" style="2"/>
    <col min="8954" max="8954" width="15.7109375" style="2" customWidth="1"/>
    <col min="8955" max="9209" width="11.42578125" style="2"/>
    <col min="9210" max="9210" width="15.7109375" style="2" customWidth="1"/>
    <col min="9211" max="9465" width="11.42578125" style="2"/>
    <col min="9466" max="9466" width="15.7109375" style="2" customWidth="1"/>
    <col min="9467" max="9721" width="11.42578125" style="2"/>
    <col min="9722" max="9722" width="15.7109375" style="2" customWidth="1"/>
    <col min="9723" max="9977" width="11.42578125" style="2"/>
    <col min="9978" max="9978" width="15.7109375" style="2" customWidth="1"/>
    <col min="9979" max="10233" width="11.42578125" style="2"/>
    <col min="10234" max="10234" width="15.7109375" style="2" customWidth="1"/>
    <col min="10235" max="10489" width="11.42578125" style="2"/>
    <col min="10490" max="10490" width="15.7109375" style="2" customWidth="1"/>
    <col min="10491" max="10745" width="11.42578125" style="2"/>
    <col min="10746" max="10746" width="15.7109375" style="2" customWidth="1"/>
    <col min="10747" max="11001" width="11.42578125" style="2"/>
    <col min="11002" max="11002" width="15.7109375" style="2" customWidth="1"/>
    <col min="11003" max="11257" width="11.42578125" style="2"/>
    <col min="11258" max="11258" width="15.7109375" style="2" customWidth="1"/>
    <col min="11259" max="11513" width="11.42578125" style="2"/>
    <col min="11514" max="11514" width="15.7109375" style="2" customWidth="1"/>
    <col min="11515" max="11769" width="11.42578125" style="2"/>
    <col min="11770" max="11770" width="15.7109375" style="2" customWidth="1"/>
    <col min="11771" max="12025" width="11.42578125" style="2"/>
    <col min="12026" max="12026" width="15.7109375" style="2" customWidth="1"/>
    <col min="12027" max="12281" width="11.42578125" style="2"/>
    <col min="12282" max="12282" width="15.7109375" style="2" customWidth="1"/>
    <col min="12283" max="12537" width="11.42578125" style="2"/>
    <col min="12538" max="12538" width="15.7109375" style="2" customWidth="1"/>
    <col min="12539" max="12793" width="11.42578125" style="2"/>
    <col min="12794" max="12794" width="15.7109375" style="2" customWidth="1"/>
    <col min="12795" max="13049" width="11.42578125" style="2"/>
    <col min="13050" max="13050" width="15.7109375" style="2" customWidth="1"/>
    <col min="13051" max="13305" width="11.42578125" style="2"/>
    <col min="13306" max="13306" width="15.7109375" style="2" customWidth="1"/>
    <col min="13307" max="13561" width="11.42578125" style="2"/>
    <col min="13562" max="13562" width="15.7109375" style="2" customWidth="1"/>
    <col min="13563" max="13817" width="11.42578125" style="2"/>
    <col min="13818" max="13818" width="15.7109375" style="2" customWidth="1"/>
    <col min="13819" max="14073" width="11.42578125" style="2"/>
    <col min="14074" max="14074" width="15.7109375" style="2" customWidth="1"/>
    <col min="14075" max="14329" width="11.42578125" style="2"/>
    <col min="14330" max="14330" width="15.7109375" style="2" customWidth="1"/>
    <col min="14331" max="14585" width="11.42578125" style="2"/>
    <col min="14586" max="14586" width="15.7109375" style="2" customWidth="1"/>
    <col min="14587" max="14841" width="11.42578125" style="2"/>
    <col min="14842" max="14842" width="15.7109375" style="2" customWidth="1"/>
    <col min="14843" max="15097" width="11.42578125" style="2"/>
    <col min="15098" max="15098" width="15.7109375" style="2" customWidth="1"/>
    <col min="15099" max="15353" width="11.42578125" style="2"/>
    <col min="15354" max="15354" width="15.7109375" style="2" customWidth="1"/>
    <col min="15355" max="15609" width="11.42578125" style="2"/>
    <col min="15610" max="15610" width="15.7109375" style="2" customWidth="1"/>
    <col min="15611" max="15865" width="11.42578125" style="2"/>
    <col min="15866" max="15866" width="15.7109375" style="2" customWidth="1"/>
    <col min="15867" max="16121" width="11.42578125" style="2"/>
    <col min="16122" max="16122" width="15.7109375" style="2" customWidth="1"/>
    <col min="16123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2:12" ht="15.75" customHeight="1" x14ac:dyDescent="0.25"/>
    <row r="18" spans="12:12" ht="15.75" customHeight="1" x14ac:dyDescent="0.25"/>
    <row r="19" spans="12:12" ht="15.75" customHeight="1" x14ac:dyDescent="0.25"/>
    <row r="20" spans="12:12" ht="15.75" customHeight="1" x14ac:dyDescent="0.25"/>
    <row r="21" spans="12:12" ht="15.75" customHeight="1" x14ac:dyDescent="0.25"/>
    <row r="22" spans="12:12" ht="15.75" customHeight="1" x14ac:dyDescent="0.25"/>
    <row r="23" spans="12:12" ht="15.75" customHeight="1" x14ac:dyDescent="0.25"/>
    <row r="24" spans="12:12" ht="15.75" customHeight="1" x14ac:dyDescent="0.25"/>
    <row r="25" spans="12:12" ht="15.75" customHeight="1" x14ac:dyDescent="0.25"/>
    <row r="26" spans="12:12" ht="15.75" customHeight="1" x14ac:dyDescent="0.25"/>
    <row r="27" spans="12:12" ht="15.75" customHeight="1" x14ac:dyDescent="0.25"/>
    <row r="28" spans="12:12" ht="15.75" customHeight="1" x14ac:dyDescent="0.25"/>
    <row r="29" spans="12:12" ht="15.75" customHeight="1" x14ac:dyDescent="0.25"/>
    <row r="30" spans="12:12" ht="15.75" customHeight="1" thickBot="1" x14ac:dyDescent="0.3"/>
    <row r="31" spans="12:12" ht="15.75" customHeight="1" thickBot="1" x14ac:dyDescent="0.3">
      <c r="L31" s="36" t="s">
        <v>60</v>
      </c>
    </row>
    <row r="32" spans="12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1"/>
      <c r="C52" s="11"/>
      <c r="D52" s="11"/>
      <c r="E52" s="11"/>
      <c r="F52" s="11"/>
      <c r="G52" s="11"/>
      <c r="H52" s="11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L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acum. abril 2012</v>
      </c>
      <c r="D6" s="41" t="s">
        <v>49</v>
      </c>
      <c r="E6" s="40" t="str">
        <f>actualizaciones!A2</f>
        <v xml:space="preserve">acum. abril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1650465</v>
      </c>
      <c r="D8" s="47">
        <f>C8/C8</f>
        <v>1</v>
      </c>
      <c r="E8" s="46">
        <v>1619663</v>
      </c>
      <c r="F8" s="47">
        <f>E8/E8</f>
        <v>1</v>
      </c>
      <c r="G8" s="47">
        <f>(E8-C8)/C8</f>
        <v>-1.8662619322433373E-2</v>
      </c>
    </row>
    <row r="9" spans="2:7" ht="15" customHeight="1" x14ac:dyDescent="0.25">
      <c r="B9" s="45" t="s">
        <v>53</v>
      </c>
      <c r="C9" s="46">
        <v>1065560</v>
      </c>
      <c r="D9" s="47">
        <f>C9/C8</f>
        <v>0.64561199419557513</v>
      </c>
      <c r="E9" s="46">
        <v>1047655</v>
      </c>
      <c r="F9" s="47">
        <f>E9/E8</f>
        <v>0.6468351749715836</v>
      </c>
      <c r="G9" s="47">
        <f>(E9-C9)/C9</f>
        <v>-1.6803370997409812E-2</v>
      </c>
    </row>
    <row r="10" spans="2:7" ht="15" customHeight="1" x14ac:dyDescent="0.2">
      <c r="B10" s="48" t="s">
        <v>54</v>
      </c>
      <c r="C10" s="46">
        <v>584905</v>
      </c>
      <c r="D10" s="47">
        <f>C10/C8</f>
        <v>0.35438800580442481</v>
      </c>
      <c r="E10" s="46">
        <v>572008</v>
      </c>
      <c r="F10" s="47">
        <f>E10/E8</f>
        <v>0.3531648250284164</v>
      </c>
      <c r="G10" s="47">
        <f>(E10-C10)/C10</f>
        <v>-2.2049734572280967E-2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596044</v>
      </c>
      <c r="D12" s="53">
        <f>C12/C12</f>
        <v>1</v>
      </c>
      <c r="E12" s="52">
        <v>575513</v>
      </c>
      <c r="F12" s="53">
        <f>E12/E12</f>
        <v>1</v>
      </c>
      <c r="G12" s="54">
        <f>(E12-C12)/C12</f>
        <v>-3.4445443624967285E-2</v>
      </c>
    </row>
    <row r="13" spans="2:7" ht="15" customHeight="1" x14ac:dyDescent="0.25">
      <c r="B13" s="51" t="s">
        <v>53</v>
      </c>
      <c r="C13" s="52">
        <v>415638</v>
      </c>
      <c r="D13" s="53">
        <f>C13/C12</f>
        <v>0.69732771406137806</v>
      </c>
      <c r="E13" s="52">
        <v>398750</v>
      </c>
      <c r="F13" s="53">
        <f>E13/E12</f>
        <v>0.69286010915478891</v>
      </c>
      <c r="G13" s="54">
        <f>(E13-C13)/C13</f>
        <v>-4.0631511074540827E-2</v>
      </c>
    </row>
    <row r="14" spans="2:7" ht="15" customHeight="1" x14ac:dyDescent="0.25">
      <c r="B14" s="51" t="s">
        <v>54</v>
      </c>
      <c r="C14" s="52">
        <v>180406</v>
      </c>
      <c r="D14" s="53">
        <f>C14/C12</f>
        <v>0.302672285938622</v>
      </c>
      <c r="E14" s="52">
        <v>176763</v>
      </c>
      <c r="F14" s="53">
        <f>E14/E12</f>
        <v>0.30713989084521115</v>
      </c>
      <c r="G14" s="54">
        <f>(E14-C14)/C14</f>
        <v>-2.0193341684866358E-2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467476</v>
      </c>
      <c r="D16" s="53">
        <f>C16/C16</f>
        <v>1</v>
      </c>
      <c r="E16" s="52">
        <v>460213</v>
      </c>
      <c r="F16" s="53">
        <f>E16/E16</f>
        <v>1</v>
      </c>
      <c r="G16" s="54">
        <f>(E16-C16)/C16</f>
        <v>-1.5536626479220324E-2</v>
      </c>
    </row>
    <row r="17" spans="2:12" ht="15" customHeight="1" x14ac:dyDescent="0.25">
      <c r="B17" s="51" t="s">
        <v>53</v>
      </c>
      <c r="C17" s="52">
        <v>224777</v>
      </c>
      <c r="D17" s="53">
        <f>C17/C16</f>
        <v>0.48083110148970215</v>
      </c>
      <c r="E17" s="52">
        <v>224571</v>
      </c>
      <c r="F17" s="53">
        <f>E17/E16</f>
        <v>0.48797187389317553</v>
      </c>
      <c r="G17" s="54">
        <f>(E17-C17)/C17</f>
        <v>-9.1646387308310013E-4</v>
      </c>
    </row>
    <row r="18" spans="2:12" ht="15" customHeight="1" x14ac:dyDescent="0.25">
      <c r="B18" s="51" t="s">
        <v>54</v>
      </c>
      <c r="C18" s="52">
        <v>242699</v>
      </c>
      <c r="D18" s="53">
        <f>C18/C16</f>
        <v>0.5191688985102979</v>
      </c>
      <c r="E18" s="52">
        <v>235642</v>
      </c>
      <c r="F18" s="53">
        <f>E18/E16</f>
        <v>0.51202812610682447</v>
      </c>
      <c r="G18" s="54">
        <f>(E18-C18)/C18</f>
        <v>-2.9077169662833385E-2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230825</v>
      </c>
      <c r="D20" s="53">
        <f>C20/C20</f>
        <v>1</v>
      </c>
      <c r="E20" s="52">
        <v>227458</v>
      </c>
      <c r="F20" s="53">
        <f>E20/E20</f>
        <v>1</v>
      </c>
      <c r="G20" s="54">
        <f>(E20-C20)/C20</f>
        <v>-1.4586808188021229E-2</v>
      </c>
    </row>
    <row r="21" spans="2:12" ht="15" customHeight="1" x14ac:dyDescent="0.25">
      <c r="B21" s="51" t="s">
        <v>53</v>
      </c>
      <c r="C21" s="52">
        <v>173135</v>
      </c>
      <c r="D21" s="53">
        <f>C21/C20</f>
        <v>0.75007039965341704</v>
      </c>
      <c r="E21" s="52">
        <v>170696</v>
      </c>
      <c r="F21" s="53">
        <f>E21/E20</f>
        <v>0.75045063264426837</v>
      </c>
      <c r="G21" s="54">
        <f>(E21-C21)/C21</f>
        <v>-1.4087272937303261E-2</v>
      </c>
    </row>
    <row r="22" spans="2:12" ht="15" customHeight="1" x14ac:dyDescent="0.2">
      <c r="B22" s="55" t="s">
        <v>54</v>
      </c>
      <c r="C22" s="52">
        <v>57690</v>
      </c>
      <c r="D22" s="53">
        <f>C22/C20</f>
        <v>0.2499296003465829</v>
      </c>
      <c r="E22" s="52">
        <v>56762</v>
      </c>
      <c r="F22" s="53">
        <f>E22/E20</f>
        <v>0.24954936735573161</v>
      </c>
      <c r="G22" s="54">
        <f>(E22-C22)/C22</f>
        <v>-1.6085976772404229E-2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61311</v>
      </c>
      <c r="D24" s="53">
        <f>C24/C24</f>
        <v>1</v>
      </c>
      <c r="E24" s="52">
        <v>63257</v>
      </c>
      <c r="F24" s="53">
        <f>E24/E24</f>
        <v>1</v>
      </c>
      <c r="G24" s="54">
        <f>(E24-C24)/C24</f>
        <v>3.1739818303403958E-2</v>
      </c>
    </row>
    <row r="25" spans="2:12" ht="15" customHeight="1" x14ac:dyDescent="0.25">
      <c r="B25" s="51" t="s">
        <v>53</v>
      </c>
      <c r="C25" s="52">
        <v>61311</v>
      </c>
      <c r="D25" s="53">
        <f>C25/C24</f>
        <v>1</v>
      </c>
      <c r="E25" s="52">
        <v>63257</v>
      </c>
      <c r="F25" s="53">
        <f>E25/E24</f>
        <v>1</v>
      </c>
      <c r="G25" s="54">
        <f>(E25-C25)/C25</f>
        <v>3.1739818303403958E-2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174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abril 2013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175</v>
      </c>
      <c r="C7" s="94" t="s">
        <v>176</v>
      </c>
      <c r="D7" s="163" t="s">
        <v>148</v>
      </c>
      <c r="E7" s="94" t="s">
        <v>177</v>
      </c>
      <c r="F7" s="163" t="s">
        <v>178</v>
      </c>
      <c r="G7" s="94" t="s">
        <v>179</v>
      </c>
    </row>
    <row r="8" spans="2:26" ht="15" customHeight="1" x14ac:dyDescent="0.25">
      <c r="B8" s="164" t="s">
        <v>27</v>
      </c>
      <c r="C8" s="165">
        <f t="shared" ref="C8:C39" si="0">D8+E8+F8+G8</f>
        <v>41665</v>
      </c>
      <c r="D8" s="68">
        <v>28768</v>
      </c>
      <c r="E8" s="165">
        <v>12861</v>
      </c>
      <c r="F8" s="68">
        <v>22</v>
      </c>
      <c r="G8" s="165">
        <v>14</v>
      </c>
    </row>
    <row r="9" spans="2:26" ht="15" customHeight="1" x14ac:dyDescent="0.25">
      <c r="B9" s="164" t="s">
        <v>180</v>
      </c>
      <c r="C9" s="165">
        <f t="shared" si="0"/>
        <v>17</v>
      </c>
      <c r="D9" s="68">
        <v>0</v>
      </c>
      <c r="E9" s="165">
        <v>0</v>
      </c>
      <c r="F9" s="68">
        <v>0</v>
      </c>
      <c r="G9" s="165">
        <v>17</v>
      </c>
    </row>
    <row r="10" spans="2:26" ht="15" customHeight="1" x14ac:dyDescent="0.25">
      <c r="B10" s="164" t="s">
        <v>181</v>
      </c>
      <c r="C10" s="165">
        <f t="shared" si="0"/>
        <v>116</v>
      </c>
      <c r="D10" s="68">
        <v>18</v>
      </c>
      <c r="E10" s="165">
        <v>24</v>
      </c>
      <c r="F10" s="68">
        <v>0</v>
      </c>
      <c r="G10" s="165">
        <v>74</v>
      </c>
    </row>
    <row r="11" spans="2:26" ht="15" customHeight="1" x14ac:dyDescent="0.25">
      <c r="B11" s="164" t="s">
        <v>28</v>
      </c>
      <c r="C11" s="165">
        <f t="shared" si="0"/>
        <v>35183</v>
      </c>
      <c r="D11" s="68">
        <v>16063</v>
      </c>
      <c r="E11" s="165">
        <v>19100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182</v>
      </c>
      <c r="C12" s="165">
        <f t="shared" si="0"/>
        <v>32</v>
      </c>
      <c r="D12" s="68">
        <v>0</v>
      </c>
      <c r="E12" s="165">
        <v>0</v>
      </c>
      <c r="F12" s="68">
        <v>0</v>
      </c>
      <c r="G12" s="165">
        <v>32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183</v>
      </c>
      <c r="C13" s="165">
        <f t="shared" si="0"/>
        <v>1028</v>
      </c>
      <c r="D13" s="68">
        <v>986</v>
      </c>
      <c r="E13" s="165">
        <v>30</v>
      </c>
      <c r="F13" s="68">
        <v>0</v>
      </c>
      <c r="G13" s="165">
        <v>12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184</v>
      </c>
      <c r="C14" s="165">
        <f t="shared" si="0"/>
        <v>43</v>
      </c>
      <c r="D14" s="68">
        <v>0</v>
      </c>
      <c r="E14" s="165">
        <v>4</v>
      </c>
      <c r="F14" s="68">
        <v>0</v>
      </c>
      <c r="G14" s="165">
        <v>39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185</v>
      </c>
      <c r="C15" s="165">
        <f t="shared" si="0"/>
        <v>205</v>
      </c>
      <c r="D15" s="68">
        <v>46</v>
      </c>
      <c r="E15" s="165">
        <v>16</v>
      </c>
      <c r="F15" s="68">
        <v>108</v>
      </c>
      <c r="G15" s="165">
        <v>35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186</v>
      </c>
      <c r="C16" s="165">
        <f t="shared" si="0"/>
        <v>1838</v>
      </c>
      <c r="D16" s="68">
        <v>1388</v>
      </c>
      <c r="E16" s="165">
        <v>355</v>
      </c>
      <c r="F16" s="68">
        <v>38</v>
      </c>
      <c r="G16" s="165">
        <v>57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187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188</v>
      </c>
      <c r="C18" s="165">
        <f t="shared" si="0"/>
        <v>2313</v>
      </c>
      <c r="D18" s="68">
        <v>2261</v>
      </c>
      <c r="E18" s="165">
        <v>0</v>
      </c>
      <c r="F18" s="68">
        <v>15</v>
      </c>
      <c r="G18" s="165">
        <v>37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189</v>
      </c>
      <c r="C19" s="165">
        <f t="shared" si="0"/>
        <v>76</v>
      </c>
      <c r="D19" s="68">
        <v>0</v>
      </c>
      <c r="E19" s="165">
        <v>0</v>
      </c>
      <c r="F19" s="68">
        <v>65</v>
      </c>
      <c r="G19" s="165">
        <v>11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190</v>
      </c>
      <c r="C20" s="165">
        <f t="shared" si="0"/>
        <v>110</v>
      </c>
      <c r="D20" s="68">
        <v>16</v>
      </c>
      <c r="E20" s="165">
        <v>0</v>
      </c>
      <c r="F20" s="68">
        <v>0</v>
      </c>
      <c r="G20" s="165">
        <v>94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191</v>
      </c>
      <c r="C21" s="165">
        <f t="shared" si="0"/>
        <v>656</v>
      </c>
      <c r="D21" s="68">
        <v>367</v>
      </c>
      <c r="E21" s="165">
        <v>222</v>
      </c>
      <c r="F21" s="68">
        <v>22</v>
      </c>
      <c r="G21" s="165">
        <v>45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192</v>
      </c>
      <c r="C22" s="165">
        <f t="shared" si="0"/>
        <v>26</v>
      </c>
      <c r="D22" s="68">
        <v>0</v>
      </c>
      <c r="E22" s="165">
        <v>0</v>
      </c>
      <c r="F22" s="68">
        <v>0</v>
      </c>
      <c r="G22" s="165">
        <v>26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193</v>
      </c>
      <c r="C23" s="165">
        <f t="shared" si="0"/>
        <v>115</v>
      </c>
      <c r="D23" s="68">
        <v>57</v>
      </c>
      <c r="E23" s="165">
        <v>4</v>
      </c>
      <c r="F23" s="68">
        <v>28</v>
      </c>
      <c r="G23" s="165">
        <v>26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19470</v>
      </c>
      <c r="D24" s="68">
        <v>15445</v>
      </c>
      <c r="E24" s="165">
        <v>4025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194</v>
      </c>
      <c r="C25" s="165">
        <f t="shared" si="0"/>
        <v>1862</v>
      </c>
      <c r="D25" s="68">
        <v>1355</v>
      </c>
      <c r="E25" s="165">
        <v>342</v>
      </c>
      <c r="F25" s="68">
        <v>78</v>
      </c>
      <c r="G25" s="165">
        <v>87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195</v>
      </c>
      <c r="C26" s="165">
        <f t="shared" si="0"/>
        <v>77</v>
      </c>
      <c r="D26" s="68">
        <v>21</v>
      </c>
      <c r="E26" s="165">
        <v>7</v>
      </c>
      <c r="F26" s="68">
        <v>20</v>
      </c>
      <c r="G26" s="165">
        <v>29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196</v>
      </c>
      <c r="C27" s="165">
        <f t="shared" si="0"/>
        <v>32</v>
      </c>
      <c r="D27" s="68">
        <v>0</v>
      </c>
      <c r="E27" s="165">
        <v>3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197</v>
      </c>
      <c r="C28" s="165">
        <f t="shared" si="0"/>
        <v>3649</v>
      </c>
      <c r="D28" s="68">
        <v>1040</v>
      </c>
      <c r="E28" s="165">
        <v>2549</v>
      </c>
      <c r="F28" s="68">
        <v>32</v>
      </c>
      <c r="G28" s="165">
        <v>28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198</v>
      </c>
      <c r="C29" s="165">
        <f t="shared" si="0"/>
        <v>2169</v>
      </c>
      <c r="D29" s="68">
        <v>2155</v>
      </c>
      <c r="E29" s="165">
        <v>6</v>
      </c>
      <c r="F29" s="68">
        <v>0</v>
      </c>
      <c r="G29" s="165">
        <v>8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199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200</v>
      </c>
      <c r="C31" s="165">
        <f t="shared" si="0"/>
        <v>7343</v>
      </c>
      <c r="D31" s="68">
        <v>3635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201</v>
      </c>
      <c r="C32" s="165">
        <f t="shared" si="0"/>
        <v>18</v>
      </c>
      <c r="D32" s="68">
        <v>14</v>
      </c>
      <c r="E32" s="165">
        <v>0</v>
      </c>
      <c r="F32" s="68">
        <v>0</v>
      </c>
      <c r="G32" s="165">
        <v>4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202</v>
      </c>
      <c r="C33" s="165">
        <f t="shared" si="0"/>
        <v>143</v>
      </c>
      <c r="D33" s="68">
        <v>98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203</v>
      </c>
      <c r="C34" s="165">
        <f t="shared" si="0"/>
        <v>296</v>
      </c>
      <c r="D34" s="68">
        <v>0</v>
      </c>
      <c r="E34" s="165">
        <v>272</v>
      </c>
      <c r="F34" s="68">
        <v>0</v>
      </c>
      <c r="G34" s="165">
        <v>24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204</v>
      </c>
      <c r="C35" s="165">
        <f t="shared" si="0"/>
        <v>30</v>
      </c>
      <c r="D35" s="68">
        <v>0</v>
      </c>
      <c r="E35" s="165">
        <v>0</v>
      </c>
      <c r="F35" s="68">
        <v>21</v>
      </c>
      <c r="G35" s="165">
        <v>9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205</v>
      </c>
      <c r="C36" s="165">
        <f t="shared" si="0"/>
        <v>10</v>
      </c>
      <c r="D36" s="68">
        <v>0</v>
      </c>
      <c r="E36" s="165">
        <v>7</v>
      </c>
      <c r="F36" s="68">
        <v>0</v>
      </c>
      <c r="G36" s="165">
        <v>3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206</v>
      </c>
      <c r="C37" s="165">
        <f t="shared" si="0"/>
        <v>12</v>
      </c>
      <c r="D37" s="68">
        <v>0</v>
      </c>
      <c r="E37" s="165">
        <v>0</v>
      </c>
      <c r="F37" s="68">
        <v>0</v>
      </c>
      <c r="G37" s="165">
        <v>12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207</v>
      </c>
      <c r="C38" s="165">
        <f t="shared" si="0"/>
        <v>147</v>
      </c>
      <c r="D38" s="68">
        <v>87</v>
      </c>
      <c r="E38" s="165">
        <v>6</v>
      </c>
      <c r="F38" s="68">
        <v>40</v>
      </c>
      <c r="G38" s="165">
        <v>14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208</v>
      </c>
      <c r="C39" s="170">
        <f t="shared" si="0"/>
        <v>119495</v>
      </c>
      <c r="D39" s="170">
        <v>74624</v>
      </c>
      <c r="E39" s="170">
        <v>43557</v>
      </c>
      <c r="F39" s="170">
        <v>529</v>
      </c>
      <c r="G39" s="170">
        <v>785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209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176</v>
      </c>
      <c r="D6" s="231"/>
      <c r="E6" s="232" t="s">
        <v>211</v>
      </c>
      <c r="F6" s="232"/>
      <c r="G6" s="231" t="s">
        <v>177</v>
      </c>
      <c r="H6" s="231"/>
      <c r="I6" s="232" t="s">
        <v>178</v>
      </c>
      <c r="J6" s="232"/>
      <c r="K6" s="231" t="s">
        <v>179</v>
      </c>
      <c r="L6" s="231"/>
    </row>
    <row r="7" spans="2:17" s="161" customFormat="1" ht="30" customHeight="1" x14ac:dyDescent="0.25">
      <c r="B7" s="230"/>
      <c r="C7" s="61" t="s">
        <v>279</v>
      </c>
      <c r="D7" s="94" t="s">
        <v>212</v>
      </c>
      <c r="E7" s="40" t="s">
        <v>279</v>
      </c>
      <c r="F7" s="163" t="s">
        <v>212</v>
      </c>
      <c r="G7" s="42" t="s">
        <v>279</v>
      </c>
      <c r="H7" s="94" t="s">
        <v>212</v>
      </c>
      <c r="I7" s="40" t="s">
        <v>279</v>
      </c>
      <c r="J7" s="163" t="s">
        <v>212</v>
      </c>
      <c r="K7" s="42" t="s">
        <v>279</v>
      </c>
      <c r="L7" s="94" t="s">
        <v>212</v>
      </c>
    </row>
    <row r="8" spans="2:17" ht="15" customHeight="1" x14ac:dyDescent="0.25">
      <c r="B8" s="174" t="s">
        <v>27</v>
      </c>
      <c r="C8" s="175">
        <v>41665</v>
      </c>
      <c r="D8" s="54">
        <v>0.34867567680656092</v>
      </c>
      <c r="E8" s="176">
        <v>28768</v>
      </c>
      <c r="F8" s="177">
        <v>0.38550600343053171</v>
      </c>
      <c r="G8" s="175">
        <v>12861</v>
      </c>
      <c r="H8" s="54">
        <v>0.29526826916454302</v>
      </c>
      <c r="I8" s="176">
        <v>22</v>
      </c>
      <c r="J8" s="178">
        <v>4.1587901701323253E-2</v>
      </c>
      <c r="K8" s="175">
        <v>14</v>
      </c>
      <c r="L8" s="54">
        <v>1.7834394904458598E-2</v>
      </c>
      <c r="M8" s="179"/>
      <c r="N8" s="179"/>
    </row>
    <row r="9" spans="2:17" ht="15" customHeight="1" x14ac:dyDescent="0.25">
      <c r="B9" s="174" t="s">
        <v>180</v>
      </c>
      <c r="C9" s="175">
        <v>17</v>
      </c>
      <c r="D9" s="54">
        <v>1.4226536675174693E-4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17</v>
      </c>
      <c r="L9" s="54">
        <v>2.1656050955414011E-2</v>
      </c>
      <c r="M9" s="179"/>
      <c r="N9" s="179"/>
    </row>
    <row r="10" spans="2:17" ht="15" customHeight="1" x14ac:dyDescent="0.25">
      <c r="B10" s="174" t="s">
        <v>181</v>
      </c>
      <c r="C10" s="175">
        <v>116</v>
      </c>
      <c r="D10" s="54">
        <v>9.7075191430603795E-4</v>
      </c>
      <c r="E10" s="176">
        <v>18</v>
      </c>
      <c r="F10" s="177">
        <v>2.4120926243567753E-4</v>
      </c>
      <c r="G10" s="175">
        <v>24</v>
      </c>
      <c r="H10" s="54">
        <v>5.5100213513327369E-4</v>
      </c>
      <c r="I10" s="176">
        <v>0</v>
      </c>
      <c r="J10" s="182" t="s">
        <v>86</v>
      </c>
      <c r="K10" s="175">
        <v>74</v>
      </c>
      <c r="L10" s="54">
        <v>9.4267515923566886E-2</v>
      </c>
      <c r="M10" s="179"/>
      <c r="N10" s="179"/>
    </row>
    <row r="11" spans="2:17" ht="15" customHeight="1" x14ac:dyDescent="0.25">
      <c r="B11" s="174" t="s">
        <v>28</v>
      </c>
      <c r="C11" s="175">
        <v>35183</v>
      </c>
      <c r="D11" s="54">
        <v>0.29443072931921838</v>
      </c>
      <c r="E11" s="176">
        <v>16063</v>
      </c>
      <c r="F11" s="177">
        <v>0.21525246569468268</v>
      </c>
      <c r="G11" s="175">
        <v>19100</v>
      </c>
      <c r="H11" s="54">
        <v>0.43850586587689694</v>
      </c>
      <c r="I11" s="176">
        <v>0</v>
      </c>
      <c r="J11" s="182" t="s">
        <v>86</v>
      </c>
      <c r="K11" s="175">
        <v>20</v>
      </c>
      <c r="L11" s="54">
        <v>2.5477707006369428E-2</v>
      </c>
      <c r="M11" s="179"/>
      <c r="N11" s="179"/>
    </row>
    <row r="12" spans="2:17" ht="15" customHeight="1" x14ac:dyDescent="0.25">
      <c r="B12" s="174" t="s">
        <v>213</v>
      </c>
      <c r="C12" s="175">
        <v>32</v>
      </c>
      <c r="D12" s="54">
        <v>2.6779363153270011E-4</v>
      </c>
      <c r="E12" s="176">
        <v>0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32</v>
      </c>
      <c r="L12" s="54">
        <v>4.0764331210191081E-2</v>
      </c>
      <c r="M12" s="179"/>
      <c r="N12" s="179"/>
    </row>
    <row r="13" spans="2:17" ht="15" customHeight="1" x14ac:dyDescent="0.25">
      <c r="B13" s="174" t="s">
        <v>183</v>
      </c>
      <c r="C13" s="175">
        <v>1028</v>
      </c>
      <c r="D13" s="54">
        <v>8.6028704129879913E-3</v>
      </c>
      <c r="E13" s="176">
        <v>986</v>
      </c>
      <c r="F13" s="177">
        <v>1.3212907375643224E-2</v>
      </c>
      <c r="G13" s="175">
        <v>30</v>
      </c>
      <c r="H13" s="54">
        <v>6.8875266891659209E-4</v>
      </c>
      <c r="I13" s="176">
        <v>0</v>
      </c>
      <c r="J13" s="182" t="s">
        <v>86</v>
      </c>
      <c r="K13" s="175">
        <v>12</v>
      </c>
      <c r="L13" s="54">
        <v>1.5286624203821656E-2</v>
      </c>
      <c r="M13" s="179"/>
      <c r="N13" s="179"/>
    </row>
    <row r="14" spans="2:17" ht="15" customHeight="1" x14ac:dyDescent="0.25">
      <c r="B14" s="174" t="s">
        <v>184</v>
      </c>
      <c r="C14" s="175">
        <v>43</v>
      </c>
      <c r="D14" s="54">
        <v>3.5984769237206577E-4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39</v>
      </c>
      <c r="L14" s="54">
        <v>4.9681528662420385E-2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185</v>
      </c>
      <c r="C15" s="175">
        <v>205</v>
      </c>
      <c r="D15" s="54">
        <v>1.71555295200636E-3</v>
      </c>
      <c r="E15" s="176">
        <v>46</v>
      </c>
      <c r="F15" s="177">
        <v>6.164236706689537E-4</v>
      </c>
      <c r="G15" s="175">
        <v>16</v>
      </c>
      <c r="H15" s="54">
        <v>3.6733475675551576E-4</v>
      </c>
      <c r="I15" s="176">
        <v>108</v>
      </c>
      <c r="J15" s="178">
        <v>0.20415879017013233</v>
      </c>
      <c r="K15" s="175">
        <v>35</v>
      </c>
      <c r="L15" s="54">
        <v>4.4585987261146494E-2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186</v>
      </c>
      <c r="C16" s="175">
        <v>1838</v>
      </c>
      <c r="D16" s="54">
        <v>1.5381396711159463E-2</v>
      </c>
      <c r="E16" s="176">
        <v>1388</v>
      </c>
      <c r="F16" s="177">
        <v>1.8599914236706691E-2</v>
      </c>
      <c r="G16" s="175">
        <v>355</v>
      </c>
      <c r="H16" s="54">
        <v>8.1502399155130058E-3</v>
      </c>
      <c r="I16" s="176">
        <v>38</v>
      </c>
      <c r="J16" s="178">
        <v>7.1833648393194713E-2</v>
      </c>
      <c r="K16" s="175">
        <v>57</v>
      </c>
      <c r="L16" s="54">
        <v>7.2611464968152864E-2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214</v>
      </c>
      <c r="C17" s="175">
        <v>4</v>
      </c>
      <c r="D17" s="54">
        <v>3.3474203941587513E-5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5.0955414012738851E-3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215</v>
      </c>
      <c r="C18" s="175">
        <v>2313</v>
      </c>
      <c r="D18" s="54">
        <v>1.935645842922298E-2</v>
      </c>
      <c r="E18" s="176">
        <v>2261</v>
      </c>
      <c r="F18" s="177">
        <v>3.0298563464837051E-2</v>
      </c>
      <c r="G18" s="175">
        <v>0</v>
      </c>
      <c r="H18" s="54">
        <v>0</v>
      </c>
      <c r="I18" s="176">
        <v>15</v>
      </c>
      <c r="J18" s="178">
        <v>2.835538752362949E-2</v>
      </c>
      <c r="K18" s="175">
        <v>37</v>
      </c>
      <c r="L18" s="54">
        <v>4.7133757961783443E-2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216</v>
      </c>
      <c r="C19" s="175">
        <v>76</v>
      </c>
      <c r="D19" s="54">
        <v>6.360098748901628E-4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0.12287334593572778</v>
      </c>
      <c r="K19" s="175">
        <v>11</v>
      </c>
      <c r="L19" s="54">
        <v>1.4012738853503185E-2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190</v>
      </c>
      <c r="C20" s="175">
        <v>110</v>
      </c>
      <c r="D20" s="54">
        <v>9.205406083936566E-4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94</v>
      </c>
      <c r="L20" s="54">
        <v>0.11974522292993631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217</v>
      </c>
      <c r="C21" s="175">
        <v>656</v>
      </c>
      <c r="D21" s="54">
        <v>5.4897694464203523E-3</v>
      </c>
      <c r="E21" s="176">
        <v>367</v>
      </c>
      <c r="F21" s="177">
        <v>4.9179888507718695E-3</v>
      </c>
      <c r="G21" s="175">
        <v>222</v>
      </c>
      <c r="H21" s="54">
        <v>5.0967697499827809E-3</v>
      </c>
      <c r="I21" s="176">
        <v>22</v>
      </c>
      <c r="J21" s="178">
        <v>4.1587901701323253E-2</v>
      </c>
      <c r="K21" s="175">
        <v>45</v>
      </c>
      <c r="L21" s="54">
        <v>5.7324840764331211E-2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218</v>
      </c>
      <c r="C22" s="175">
        <v>26</v>
      </c>
      <c r="D22" s="54">
        <v>2.1758232562031884E-4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26</v>
      </c>
      <c r="L22" s="54">
        <v>3.3121019108280254E-2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219</v>
      </c>
      <c r="C23" s="175">
        <v>115</v>
      </c>
      <c r="D23" s="54">
        <v>9.6238336332064107E-4</v>
      </c>
      <c r="E23" s="176">
        <v>57</v>
      </c>
      <c r="F23" s="177">
        <v>7.6382933104631216E-4</v>
      </c>
      <c r="G23" s="175">
        <v>4</v>
      </c>
      <c r="H23" s="54">
        <v>9.183368918887894E-5</v>
      </c>
      <c r="I23" s="176">
        <v>28</v>
      </c>
      <c r="J23" s="178">
        <v>5.2930056710775046E-2</v>
      </c>
      <c r="K23" s="175">
        <v>26</v>
      </c>
      <c r="L23" s="54">
        <v>3.3121019108280254E-2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19470</v>
      </c>
      <c r="D24" s="54">
        <v>0.16293568768567723</v>
      </c>
      <c r="E24" s="176">
        <v>15445</v>
      </c>
      <c r="F24" s="177">
        <v>0.20697094768439109</v>
      </c>
      <c r="G24" s="175">
        <v>4025</v>
      </c>
      <c r="H24" s="54">
        <v>9.2407649746309439E-2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194</v>
      </c>
      <c r="C25" s="175">
        <v>1862</v>
      </c>
      <c r="D25" s="54">
        <v>1.5582241934808987E-2</v>
      </c>
      <c r="E25" s="176">
        <v>1355</v>
      </c>
      <c r="F25" s="177">
        <v>1.8157697255574614E-2</v>
      </c>
      <c r="G25" s="175">
        <v>342</v>
      </c>
      <c r="H25" s="54">
        <v>7.8517804256491488E-3</v>
      </c>
      <c r="I25" s="176">
        <v>78</v>
      </c>
      <c r="J25" s="178">
        <v>0.14744801512287334</v>
      </c>
      <c r="K25" s="175">
        <v>87</v>
      </c>
      <c r="L25" s="54">
        <v>0.11082802547770701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195</v>
      </c>
      <c r="C26" s="175">
        <v>77</v>
      </c>
      <c r="D26" s="54">
        <v>6.4437842587555967E-4</v>
      </c>
      <c r="E26" s="176">
        <v>21</v>
      </c>
      <c r="F26" s="177">
        <v>2.8141080617495714E-4</v>
      </c>
      <c r="G26" s="175">
        <v>7</v>
      </c>
      <c r="H26" s="54">
        <v>1.6070895608053814E-4</v>
      </c>
      <c r="I26" s="176">
        <v>20</v>
      </c>
      <c r="J26" s="178">
        <v>3.780718336483932E-2</v>
      </c>
      <c r="K26" s="175">
        <v>29</v>
      </c>
      <c r="L26" s="54">
        <v>3.6942675159235668E-2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196</v>
      </c>
      <c r="C27" s="175">
        <v>32</v>
      </c>
      <c r="D27" s="54">
        <v>2.6779363153270011E-4</v>
      </c>
      <c r="E27" s="176">
        <v>0</v>
      </c>
      <c r="F27" s="180">
        <v>3</v>
      </c>
      <c r="G27" s="175">
        <v>3</v>
      </c>
      <c r="H27" s="183" t="s">
        <v>86</v>
      </c>
      <c r="I27" s="176">
        <v>16</v>
      </c>
      <c r="J27" s="178">
        <v>3.0245746691871456E-2</v>
      </c>
      <c r="K27" s="175">
        <v>13</v>
      </c>
      <c r="L27" s="54">
        <v>1.6560509554140127E-2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197</v>
      </c>
      <c r="C28" s="175">
        <v>3649</v>
      </c>
      <c r="D28" s="54">
        <v>3.0536842545713209E-2</v>
      </c>
      <c r="E28" s="176">
        <v>1040</v>
      </c>
      <c r="F28" s="177">
        <v>1.3936535162950257E-2</v>
      </c>
      <c r="G28" s="175">
        <v>2549</v>
      </c>
      <c r="H28" s="54">
        <v>5.8521018435613102E-2</v>
      </c>
      <c r="I28" s="176">
        <v>32</v>
      </c>
      <c r="J28" s="182" t="s">
        <v>86</v>
      </c>
      <c r="K28" s="175">
        <v>28</v>
      </c>
      <c r="L28" s="54">
        <v>3.5668789808917196E-2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220</v>
      </c>
      <c r="C29" s="175">
        <v>2169</v>
      </c>
      <c r="D29" s="54">
        <v>1.8151387087325829E-2</v>
      </c>
      <c r="E29" s="176">
        <v>2155</v>
      </c>
      <c r="F29" s="177">
        <v>2.8878108919382504E-2</v>
      </c>
      <c r="G29" s="175">
        <v>6</v>
      </c>
      <c r="H29" s="54">
        <v>1.3775053378331842E-4</v>
      </c>
      <c r="I29" s="176">
        <v>0</v>
      </c>
      <c r="J29" s="182" t="s">
        <v>86</v>
      </c>
      <c r="K29" s="175">
        <v>8</v>
      </c>
      <c r="L29" s="54">
        <v>1.019108280254777E-2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199</v>
      </c>
      <c r="C30" s="175">
        <v>810</v>
      </c>
      <c r="D30" s="54">
        <v>6.7785262981714719E-3</v>
      </c>
      <c r="E30" s="176">
        <v>804</v>
      </c>
      <c r="F30" s="177">
        <v>1.077401372212693E-2</v>
      </c>
      <c r="G30" s="175">
        <v>6</v>
      </c>
      <c r="H30" s="54">
        <v>1.3775053378331842E-4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200</v>
      </c>
      <c r="C31" s="175">
        <v>7343</v>
      </c>
      <c r="D31" s="54">
        <v>6.1450269885769279E-2</v>
      </c>
      <c r="E31" s="176">
        <v>3635</v>
      </c>
      <c r="F31" s="177">
        <v>4.8710870497427103E-2</v>
      </c>
      <c r="G31" s="175">
        <v>3708</v>
      </c>
      <c r="H31" s="54">
        <v>8.5129829878090771E-2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221</v>
      </c>
      <c r="C32" s="175">
        <v>18</v>
      </c>
      <c r="D32" s="54">
        <v>1.5063391773714383E-4</v>
      </c>
      <c r="E32" s="176">
        <v>14</v>
      </c>
      <c r="F32" s="177">
        <v>1.8760720411663807E-4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4</v>
      </c>
      <c r="L32" s="54">
        <v>5.0955414012738851E-3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202</v>
      </c>
      <c r="C33" s="175">
        <v>143</v>
      </c>
      <c r="D33" s="54">
        <v>1.1967027909117536E-3</v>
      </c>
      <c r="E33" s="176">
        <v>98</v>
      </c>
      <c r="F33" s="177">
        <v>1.3132504288164665E-3</v>
      </c>
      <c r="G33" s="175">
        <v>10</v>
      </c>
      <c r="H33" s="54">
        <v>2.2958422297219736E-4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203</v>
      </c>
      <c r="C34" s="175">
        <v>296</v>
      </c>
      <c r="D34" s="54">
        <v>2.4770910916774762E-3</v>
      </c>
      <c r="E34" s="176">
        <v>0</v>
      </c>
      <c r="F34" s="177">
        <v>0</v>
      </c>
      <c r="G34" s="175">
        <v>272</v>
      </c>
      <c r="H34" s="54">
        <v>6.2446908648437676E-3</v>
      </c>
      <c r="I34" s="176">
        <v>0</v>
      </c>
      <c r="J34" s="182" t="s">
        <v>86</v>
      </c>
      <c r="K34" s="175">
        <v>24</v>
      </c>
      <c r="L34" s="54">
        <v>3.0573248407643312E-2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204</v>
      </c>
      <c r="C35" s="175">
        <v>30</v>
      </c>
      <c r="D35" s="54">
        <v>2.5105652956190636E-4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3.9697542533081283E-2</v>
      </c>
      <c r="K35" s="175">
        <v>9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205</v>
      </c>
      <c r="C36" s="175">
        <v>10</v>
      </c>
      <c r="D36" s="54">
        <v>8.3685509853968787E-5</v>
      </c>
      <c r="E36" s="176">
        <v>0</v>
      </c>
      <c r="F36" s="177">
        <v>0</v>
      </c>
      <c r="G36" s="175">
        <v>7</v>
      </c>
      <c r="H36" s="54">
        <v>1.6070895608053814E-4</v>
      </c>
      <c r="I36" s="176">
        <v>0</v>
      </c>
      <c r="J36" s="182" t="s">
        <v>86</v>
      </c>
      <c r="K36" s="175">
        <v>3</v>
      </c>
      <c r="L36" s="54">
        <v>3.821656050955414E-3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222</v>
      </c>
      <c r="C37" s="175">
        <v>12</v>
      </c>
      <c r="D37" s="54">
        <v>1.0042261182476255E-4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12</v>
      </c>
      <c r="L37" s="54">
        <v>1.5286624203821656E-2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207</v>
      </c>
      <c r="C38" s="175">
        <v>147</v>
      </c>
      <c r="D38" s="54">
        <v>1.2301769948533411E-3</v>
      </c>
      <c r="E38" s="176">
        <v>87</v>
      </c>
      <c r="F38" s="177">
        <v>1.165844768439108E-3</v>
      </c>
      <c r="G38" s="175">
        <v>6</v>
      </c>
      <c r="H38" s="54">
        <v>1.3775053378331842E-4</v>
      </c>
      <c r="I38" s="176">
        <v>40</v>
      </c>
      <c r="J38" s="178">
        <v>7.5614366729678639E-2</v>
      </c>
      <c r="K38" s="175">
        <v>14</v>
      </c>
      <c r="L38" s="54">
        <v>1.7834394904458598E-2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223</v>
      </c>
      <c r="C39" s="184">
        <v>119495</v>
      </c>
      <c r="D39" s="185">
        <v>1</v>
      </c>
      <c r="E39" s="184">
        <v>74624</v>
      </c>
      <c r="F39" s="185">
        <v>1</v>
      </c>
      <c r="G39" s="184">
        <v>43557</v>
      </c>
      <c r="H39" s="186">
        <v>1</v>
      </c>
      <c r="I39" s="184">
        <v>529</v>
      </c>
      <c r="J39" s="186">
        <v>1</v>
      </c>
      <c r="K39" s="184">
        <v>785</v>
      </c>
      <c r="L39" s="185">
        <v>1</v>
      </c>
    </row>
    <row r="40" spans="2:17" ht="30" customHeight="1" x14ac:dyDescent="0.25">
      <c r="B40" s="229" t="s">
        <v>224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226</v>
      </c>
      <c r="C5" s="225"/>
      <c r="D5" s="225"/>
      <c r="E5" s="189"/>
      <c r="F5" s="225" t="s">
        <v>227</v>
      </c>
      <c r="G5" s="225"/>
      <c r="H5" s="225"/>
    </row>
    <row r="6" spans="2:8" ht="30" customHeight="1" x14ac:dyDescent="0.25">
      <c r="B6" s="41"/>
      <c r="C6" s="190" t="str">
        <f>'Cuotas Plazas Autorizadas05'!$C$7</f>
        <v>abril 2013</v>
      </c>
      <c r="D6" s="191" t="s">
        <v>49</v>
      </c>
      <c r="F6" s="41"/>
      <c r="G6" s="190" t="str">
        <f>'Cuotas Plazas Autorizadas05'!$C$7</f>
        <v>abril 2013</v>
      </c>
      <c r="H6" s="191" t="s">
        <v>49</v>
      </c>
    </row>
    <row r="7" spans="2:8" ht="15" customHeight="1" x14ac:dyDescent="0.25">
      <c r="B7" s="192" t="s">
        <v>176</v>
      </c>
      <c r="C7" s="193">
        <v>82792</v>
      </c>
      <c r="D7" s="194">
        <f t="shared" ref="D7:D17" si="0">IFERROR(C7/$C$7,"-")</f>
        <v>1</v>
      </c>
      <c r="F7" s="192" t="s">
        <v>176</v>
      </c>
      <c r="G7" s="193">
        <v>97391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28768</v>
      </c>
      <c r="D8" s="197">
        <f t="shared" si="0"/>
        <v>0.3474731858150546</v>
      </c>
      <c r="E8" s="179"/>
      <c r="F8" s="195" t="s">
        <v>148</v>
      </c>
      <c r="G8" s="196">
        <v>16063</v>
      </c>
      <c r="H8" s="197">
        <f t="shared" ref="H8:H31" si="1">IFERROR(G8/$G$7,"-")</f>
        <v>0.16493310470166647</v>
      </c>
    </row>
    <row r="9" spans="2:8" ht="15" customHeight="1" x14ac:dyDescent="0.2">
      <c r="B9" s="55" t="s">
        <v>228</v>
      </c>
      <c r="C9" s="198">
        <v>477</v>
      </c>
      <c r="D9" s="199">
        <f t="shared" si="0"/>
        <v>5.7614262247560151E-3</v>
      </c>
      <c r="E9" s="179"/>
      <c r="F9" s="55" t="s">
        <v>228</v>
      </c>
      <c r="G9" s="198">
        <v>190</v>
      </c>
      <c r="H9" s="199">
        <f t="shared" si="1"/>
        <v>1.9508989537020875E-3</v>
      </c>
    </row>
    <row r="10" spans="2:8" ht="15" customHeight="1" x14ac:dyDescent="0.2">
      <c r="B10" s="55" t="s">
        <v>229</v>
      </c>
      <c r="C10" s="198">
        <v>1155</v>
      </c>
      <c r="D10" s="199">
        <f t="shared" si="0"/>
        <v>1.3950623248623055E-2</v>
      </c>
      <c r="E10" s="179"/>
      <c r="F10" s="55" t="s">
        <v>229</v>
      </c>
      <c r="G10" s="198">
        <v>96</v>
      </c>
      <c r="H10" s="199">
        <f t="shared" si="1"/>
        <v>9.8571736608105468E-4</v>
      </c>
    </row>
    <row r="11" spans="2:8" ht="15" customHeight="1" x14ac:dyDescent="0.2">
      <c r="B11" s="55" t="s">
        <v>230</v>
      </c>
      <c r="C11" s="198">
        <v>8562</v>
      </c>
      <c r="D11" s="199">
        <f t="shared" si="0"/>
        <v>0.1034157889651174</v>
      </c>
      <c r="E11" s="179"/>
      <c r="F11" s="55" t="s">
        <v>230</v>
      </c>
      <c r="G11" s="198">
        <v>4571</v>
      </c>
      <c r="H11" s="199">
        <f t="shared" si="1"/>
        <v>4.6934521670380216E-2</v>
      </c>
    </row>
    <row r="12" spans="2:8" ht="15" customHeight="1" x14ac:dyDescent="0.2">
      <c r="B12" s="55" t="s">
        <v>231</v>
      </c>
      <c r="C12" s="198">
        <v>14309</v>
      </c>
      <c r="D12" s="199">
        <f t="shared" si="0"/>
        <v>0.17283070828099334</v>
      </c>
      <c r="E12" s="179"/>
      <c r="F12" s="55" t="s">
        <v>231</v>
      </c>
      <c r="G12" s="198">
        <v>9739</v>
      </c>
      <c r="H12" s="199">
        <f t="shared" si="1"/>
        <v>9.9998973211076994E-2</v>
      </c>
    </row>
    <row r="13" spans="2:8" ht="15" customHeight="1" x14ac:dyDescent="0.2">
      <c r="B13" s="55" t="s">
        <v>232</v>
      </c>
      <c r="C13" s="198">
        <v>4265</v>
      </c>
      <c r="D13" s="199">
        <f t="shared" si="0"/>
        <v>5.1514639095564786E-2</v>
      </c>
      <c r="E13" s="179"/>
      <c r="F13" s="55" t="s">
        <v>232</v>
      </c>
      <c r="G13" s="198">
        <v>1467</v>
      </c>
      <c r="H13" s="199">
        <f t="shared" si="1"/>
        <v>1.5062993500426117E-2</v>
      </c>
    </row>
    <row r="14" spans="2:8" ht="15" hidden="1" customHeight="1" x14ac:dyDescent="0.2">
      <c r="B14" s="55" t="s">
        <v>233</v>
      </c>
      <c r="C14" s="198" t="s">
        <v>86</v>
      </c>
      <c r="D14" s="199" t="str">
        <f t="shared" si="0"/>
        <v>-</v>
      </c>
      <c r="E14" s="179"/>
      <c r="F14" s="55" t="s">
        <v>233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12861</v>
      </c>
      <c r="D15" s="197">
        <f t="shared" si="0"/>
        <v>0.15534109575804425</v>
      </c>
      <c r="E15" s="179"/>
      <c r="F15" s="195" t="s">
        <v>149</v>
      </c>
      <c r="G15" s="196">
        <v>19100</v>
      </c>
      <c r="H15" s="197">
        <f t="shared" si="1"/>
        <v>0.19611668429320986</v>
      </c>
    </row>
    <row r="16" spans="2:8" ht="15" customHeight="1" x14ac:dyDescent="0.2">
      <c r="B16" s="55" t="s">
        <v>234</v>
      </c>
      <c r="C16" s="198">
        <v>1041</v>
      </c>
      <c r="D16" s="199">
        <f t="shared" si="0"/>
        <v>1.2573678616291429E-2</v>
      </c>
      <c r="E16" s="179"/>
      <c r="F16" s="55" t="s">
        <v>234</v>
      </c>
      <c r="G16" s="198">
        <v>2501</v>
      </c>
      <c r="H16" s="199">
        <f t="shared" si="1"/>
        <v>2.5679990964257479E-2</v>
      </c>
    </row>
    <row r="17" spans="2:10" ht="15" customHeight="1" x14ac:dyDescent="0.2">
      <c r="B17" s="55" t="s">
        <v>235</v>
      </c>
      <c r="C17" s="198">
        <v>5645</v>
      </c>
      <c r="D17" s="199">
        <f t="shared" si="0"/>
        <v>6.8182916223789733E-2</v>
      </c>
      <c r="E17" s="179"/>
      <c r="F17" s="55" t="s">
        <v>235</v>
      </c>
      <c r="G17" s="198">
        <v>4250</v>
      </c>
      <c r="H17" s="199">
        <f t="shared" si="1"/>
        <v>4.3638529227546692E-2</v>
      </c>
    </row>
    <row r="18" spans="2:10" ht="15" customHeight="1" x14ac:dyDescent="0.2">
      <c r="B18" s="55" t="s">
        <v>236</v>
      </c>
      <c r="C18" s="198">
        <v>5666</v>
      </c>
      <c r="D18" s="199">
        <f>IFERROR(C18/$C$7,"-")</f>
        <v>6.8436563919219248E-2</v>
      </c>
      <c r="E18" s="179"/>
      <c r="F18" s="55" t="s">
        <v>236</v>
      </c>
      <c r="G18" s="198">
        <v>11642</v>
      </c>
      <c r="H18" s="199">
        <f t="shared" si="1"/>
        <v>0.11953876641578791</v>
      </c>
    </row>
    <row r="19" spans="2:10" ht="15" hidden="1" customHeight="1" x14ac:dyDescent="0.2">
      <c r="B19" s="55" t="s">
        <v>237</v>
      </c>
      <c r="C19" s="198" t="s">
        <v>86</v>
      </c>
      <c r="D19" s="199" t="str">
        <f t="shared" ref="D19:D31" si="2">IFERROR(C19/$C$7,"-")</f>
        <v>-</v>
      </c>
      <c r="E19" s="179"/>
      <c r="F19" s="55" t="s">
        <v>237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238</v>
      </c>
      <c r="C20" s="198" t="s">
        <v>86</v>
      </c>
      <c r="D20" s="199" t="str">
        <f t="shared" si="2"/>
        <v>-</v>
      </c>
      <c r="E20" s="179"/>
      <c r="F20" s="55" t="s">
        <v>238</v>
      </c>
      <c r="G20" s="198">
        <v>218</v>
      </c>
      <c r="H20" s="199">
        <f t="shared" si="1"/>
        <v>2.2383998521423951E-3</v>
      </c>
    </row>
    <row r="21" spans="2:10" ht="15" customHeight="1" x14ac:dyDescent="0.2">
      <c r="B21" s="55" t="s">
        <v>233</v>
      </c>
      <c r="C21" s="200">
        <v>4</v>
      </c>
      <c r="D21" s="199">
        <f t="shared" si="2"/>
        <v>4.8313846748478113E-5</v>
      </c>
      <c r="E21" s="179"/>
      <c r="F21" s="55" t="s">
        <v>233</v>
      </c>
      <c r="G21" s="200">
        <v>0</v>
      </c>
      <c r="H21" s="199">
        <f t="shared" si="1"/>
        <v>0</v>
      </c>
    </row>
    <row r="22" spans="2:10" ht="15" customHeight="1" x14ac:dyDescent="0.25">
      <c r="B22" s="195" t="s">
        <v>239</v>
      </c>
      <c r="C22" s="201">
        <v>22</v>
      </c>
      <c r="D22" s="197">
        <f t="shared" si="2"/>
        <v>2.6572615711662964E-4</v>
      </c>
      <c r="E22" s="179"/>
      <c r="F22" s="195" t="s">
        <v>239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240</v>
      </c>
      <c r="C23" s="198">
        <v>22</v>
      </c>
      <c r="D23" s="199">
        <f t="shared" si="2"/>
        <v>2.6572615711662964E-4</v>
      </c>
      <c r="E23" s="179"/>
      <c r="F23" s="55" t="s">
        <v>240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241</v>
      </c>
      <c r="C24" s="198" t="s">
        <v>86</v>
      </c>
      <c r="D24" s="199" t="str">
        <f t="shared" si="2"/>
        <v>-</v>
      </c>
      <c r="E24" s="179"/>
      <c r="F24" s="55" t="s">
        <v>241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233</v>
      </c>
      <c r="C25" s="198">
        <v>0</v>
      </c>
      <c r="D25" s="199">
        <f t="shared" si="2"/>
        <v>0</v>
      </c>
      <c r="E25" s="179"/>
      <c r="F25" s="55" t="s">
        <v>233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242</v>
      </c>
      <c r="C26" s="196">
        <v>14</v>
      </c>
      <c r="D26" s="197">
        <f t="shared" si="2"/>
        <v>1.690984636196734E-4</v>
      </c>
      <c r="E26" s="179"/>
      <c r="F26" s="195" t="s">
        <v>242</v>
      </c>
      <c r="G26" s="196">
        <v>20</v>
      </c>
      <c r="H26" s="197">
        <f t="shared" si="1"/>
        <v>2.0535778460021973E-4</v>
      </c>
    </row>
    <row r="27" spans="2:10" ht="15" hidden="1" customHeight="1" x14ac:dyDescent="0.2">
      <c r="B27" s="55" t="s">
        <v>243</v>
      </c>
      <c r="C27" s="200" t="s">
        <v>86</v>
      </c>
      <c r="D27" s="199" t="str">
        <f t="shared" si="2"/>
        <v>-</v>
      </c>
      <c r="E27" s="179"/>
      <c r="F27" s="55" t="s">
        <v>243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244</v>
      </c>
      <c r="C28" s="200" t="s">
        <v>86</v>
      </c>
      <c r="D28" s="199" t="str">
        <f t="shared" si="2"/>
        <v>-</v>
      </c>
      <c r="E28" s="179"/>
      <c r="F28" s="55" t="s">
        <v>244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245</v>
      </c>
      <c r="C29" s="200">
        <v>5</v>
      </c>
      <c r="D29" s="199">
        <f t="shared" si="2"/>
        <v>6.039230843559764E-5</v>
      </c>
      <c r="E29" s="202"/>
      <c r="F29" s="55" t="s">
        <v>245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246</v>
      </c>
      <c r="C30" s="200">
        <v>9</v>
      </c>
      <c r="D30" s="199">
        <f t="shared" si="2"/>
        <v>1.0870615518407575E-4</v>
      </c>
      <c r="E30" s="202"/>
      <c r="F30" s="55" t="s">
        <v>246</v>
      </c>
      <c r="G30" s="200">
        <v>20</v>
      </c>
      <c r="H30" s="199">
        <f t="shared" si="1"/>
        <v>2.0535778460021973E-4</v>
      </c>
    </row>
    <row r="31" spans="2:10" ht="15" customHeight="1" thickBot="1" x14ac:dyDescent="0.25">
      <c r="B31" s="55" t="s">
        <v>233</v>
      </c>
      <c r="C31" s="200">
        <v>0</v>
      </c>
      <c r="D31" s="199">
        <f t="shared" si="2"/>
        <v>0</v>
      </c>
      <c r="E31" s="179"/>
      <c r="F31" s="55" t="s">
        <v>233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247</v>
      </c>
      <c r="C32" s="223"/>
      <c r="D32" s="223"/>
      <c r="E32" s="179"/>
      <c r="F32" s="223" t="s">
        <v>247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248</v>
      </c>
      <c r="C34" s="225"/>
      <c r="D34" s="225"/>
      <c r="E34" s="189"/>
      <c r="F34" s="225" t="s">
        <v>249</v>
      </c>
      <c r="G34" s="225"/>
      <c r="H34" s="225"/>
    </row>
    <row r="35" spans="2:8" ht="30" customHeight="1" x14ac:dyDescent="0.25">
      <c r="B35" s="41"/>
      <c r="C35" s="190" t="str">
        <f>'Cuotas Plazas Autorizadas05'!$C$7</f>
        <v>abril 2013</v>
      </c>
      <c r="D35" s="191" t="s">
        <v>49</v>
      </c>
      <c r="F35" s="41"/>
      <c r="G35" s="190" t="str">
        <f>'Cuotas Plazas Autorizadas05'!$C$7</f>
        <v>abril 2013</v>
      </c>
      <c r="H35" s="191" t="s">
        <v>49</v>
      </c>
    </row>
    <row r="36" spans="2:8" ht="15" customHeight="1" x14ac:dyDescent="0.25">
      <c r="B36" s="192" t="s">
        <v>176</v>
      </c>
      <c r="C36" s="193">
        <v>53167</v>
      </c>
      <c r="D36" s="194">
        <f>IFERROR(C36/$C$36,"-")</f>
        <v>1</v>
      </c>
      <c r="F36" s="192" t="s">
        <v>176</v>
      </c>
      <c r="G36" s="193">
        <v>44660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15445</v>
      </c>
      <c r="D37" s="197">
        <f t="shared" ref="D37:D60" si="3">IFERROR(C37/$C$36,"-")</f>
        <v>0.29049974608309664</v>
      </c>
      <c r="E37" s="179"/>
      <c r="F37" s="195" t="s">
        <v>148</v>
      </c>
      <c r="G37" s="196">
        <v>2155</v>
      </c>
      <c r="H37" s="197">
        <f t="shared" ref="H37:H60" si="4">IFERROR(G37/$G$36,"-")</f>
        <v>4.8253470667263772E-2</v>
      </c>
    </row>
    <row r="38" spans="2:8" ht="15" customHeight="1" x14ac:dyDescent="0.2">
      <c r="B38" s="55" t="s">
        <v>228</v>
      </c>
      <c r="C38" s="198">
        <v>131</v>
      </c>
      <c r="D38" s="199">
        <f t="shared" si="3"/>
        <v>2.4639343953956404E-3</v>
      </c>
      <c r="E38" s="179"/>
      <c r="F38" s="55" t="s">
        <v>228</v>
      </c>
      <c r="G38" s="198">
        <v>196</v>
      </c>
      <c r="H38" s="199">
        <f t="shared" si="4"/>
        <v>4.3887147335423199E-3</v>
      </c>
    </row>
    <row r="39" spans="2:8" ht="15" customHeight="1" x14ac:dyDescent="0.2">
      <c r="B39" s="55" t="s">
        <v>229</v>
      </c>
      <c r="C39" s="198">
        <v>317</v>
      </c>
      <c r="D39" s="199">
        <f t="shared" si="3"/>
        <v>5.9623450636673127E-3</v>
      </c>
      <c r="E39" s="179"/>
      <c r="F39" s="55" t="s">
        <v>229</v>
      </c>
      <c r="G39" s="198">
        <v>644</v>
      </c>
      <c r="H39" s="199">
        <f t="shared" si="4"/>
        <v>1.4420062695924765E-2</v>
      </c>
    </row>
    <row r="40" spans="2:8" ht="15" customHeight="1" x14ac:dyDescent="0.2">
      <c r="B40" s="55" t="s">
        <v>230</v>
      </c>
      <c r="C40" s="198">
        <v>2800</v>
      </c>
      <c r="D40" s="199">
        <f t="shared" si="3"/>
        <v>5.2664246619143457E-2</v>
      </c>
      <c r="E40" s="179"/>
      <c r="F40" s="55" t="s">
        <v>230</v>
      </c>
      <c r="G40" s="198">
        <v>907</v>
      </c>
      <c r="H40" s="199">
        <f t="shared" si="4"/>
        <v>2.0309001343484102E-2</v>
      </c>
    </row>
    <row r="41" spans="2:8" ht="15" customHeight="1" x14ac:dyDescent="0.2">
      <c r="B41" s="55" t="s">
        <v>231</v>
      </c>
      <c r="C41" s="198">
        <v>11103</v>
      </c>
      <c r="D41" s="199">
        <f t="shared" si="3"/>
        <v>0.20883254650441063</v>
      </c>
      <c r="E41" s="179"/>
      <c r="F41" s="55" t="s">
        <v>231</v>
      </c>
      <c r="G41" s="198">
        <v>408</v>
      </c>
      <c r="H41" s="199">
        <f t="shared" si="4"/>
        <v>9.1356918943125837E-3</v>
      </c>
    </row>
    <row r="42" spans="2:8" ht="15" customHeight="1" x14ac:dyDescent="0.2">
      <c r="B42" s="55" t="s">
        <v>232</v>
      </c>
      <c r="C42" s="198">
        <v>1094</v>
      </c>
      <c r="D42" s="199">
        <f t="shared" si="3"/>
        <v>2.057667350047962E-2</v>
      </c>
      <c r="E42" s="179"/>
      <c r="F42" s="55" t="s">
        <v>232</v>
      </c>
      <c r="G42" s="198">
        <v>0</v>
      </c>
      <c r="H42" s="199">
        <f t="shared" si="4"/>
        <v>0</v>
      </c>
    </row>
    <row r="43" spans="2:8" ht="15" customHeight="1" x14ac:dyDescent="0.2">
      <c r="B43" s="55" t="s">
        <v>233</v>
      </c>
      <c r="C43" s="198" t="s">
        <v>86</v>
      </c>
      <c r="D43" s="199" t="str">
        <f t="shared" si="3"/>
        <v>-</v>
      </c>
      <c r="E43" s="179"/>
      <c r="F43" s="55" t="s">
        <v>233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4025</v>
      </c>
      <c r="D44" s="197">
        <f t="shared" si="3"/>
        <v>7.570485451501871E-2</v>
      </c>
      <c r="E44" s="179"/>
      <c r="F44" s="195" t="s">
        <v>149</v>
      </c>
      <c r="G44" s="196">
        <v>6</v>
      </c>
      <c r="H44" s="197">
        <f t="shared" si="4"/>
        <v>1.3434841021047917E-4</v>
      </c>
    </row>
    <row r="45" spans="2:8" ht="15" customHeight="1" x14ac:dyDescent="0.2">
      <c r="B45" s="55" t="s">
        <v>234</v>
      </c>
      <c r="C45" s="198">
        <v>182</v>
      </c>
      <c r="D45" s="199">
        <f t="shared" si="3"/>
        <v>3.4231760302443244E-3</v>
      </c>
      <c r="E45" s="179"/>
      <c r="F45" s="55" t="s">
        <v>234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235</v>
      </c>
      <c r="C46" s="198">
        <v>197</v>
      </c>
      <c r="D46" s="199">
        <f t="shared" si="3"/>
        <v>3.7053059228468787E-3</v>
      </c>
      <c r="E46" s="179"/>
      <c r="F46" s="55" t="s">
        <v>235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236</v>
      </c>
      <c r="C47" s="198">
        <v>3646</v>
      </c>
      <c r="D47" s="199">
        <f t="shared" si="3"/>
        <v>6.8576372561927515E-2</v>
      </c>
      <c r="E47" s="179"/>
      <c r="F47" s="55" t="s">
        <v>236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237</v>
      </c>
      <c r="C48" s="198" t="s">
        <v>86</v>
      </c>
      <c r="D48" s="199" t="str">
        <f t="shared" si="3"/>
        <v>-</v>
      </c>
      <c r="E48" s="179"/>
      <c r="F48" s="55" t="s">
        <v>237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238</v>
      </c>
      <c r="C49" s="198" t="s">
        <v>86</v>
      </c>
      <c r="D49" s="199" t="str">
        <f t="shared" si="3"/>
        <v>-</v>
      </c>
      <c r="E49" s="179"/>
      <c r="F49" s="55" t="s">
        <v>238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233</v>
      </c>
      <c r="C50" s="200">
        <v>0</v>
      </c>
      <c r="D50" s="199">
        <f t="shared" si="3"/>
        <v>0</v>
      </c>
      <c r="E50" s="179"/>
      <c r="F50" s="55" t="s">
        <v>233</v>
      </c>
      <c r="G50" s="200">
        <v>6</v>
      </c>
      <c r="H50" s="199">
        <f t="shared" si="4"/>
        <v>1.3434841021047917E-4</v>
      </c>
    </row>
    <row r="51" spans="2:8" ht="15" customHeight="1" x14ac:dyDescent="0.25">
      <c r="B51" s="195" t="s">
        <v>239</v>
      </c>
      <c r="C51" s="201">
        <v>0</v>
      </c>
      <c r="D51" s="197">
        <f t="shared" si="3"/>
        <v>0</v>
      </c>
      <c r="E51" s="179"/>
      <c r="F51" s="195" t="s">
        <v>239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240</v>
      </c>
      <c r="C52" s="198" t="s">
        <v>86</v>
      </c>
      <c r="D52" s="199" t="str">
        <f t="shared" si="3"/>
        <v>-</v>
      </c>
      <c r="E52" s="179"/>
      <c r="F52" s="55" t="s">
        <v>240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241</v>
      </c>
      <c r="C53" s="198" t="s">
        <v>86</v>
      </c>
      <c r="D53" s="199" t="str">
        <f t="shared" si="3"/>
        <v>-</v>
      </c>
      <c r="E53" s="179"/>
      <c r="F53" s="55" t="s">
        <v>241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233</v>
      </c>
      <c r="C54" s="198">
        <v>0</v>
      </c>
      <c r="D54" s="199">
        <f t="shared" si="3"/>
        <v>0</v>
      </c>
      <c r="E54" s="179"/>
      <c r="F54" s="55" t="s">
        <v>233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242</v>
      </c>
      <c r="C55" s="196">
        <v>0</v>
      </c>
      <c r="D55" s="197">
        <f t="shared" si="3"/>
        <v>0</v>
      </c>
      <c r="E55" s="179"/>
      <c r="F55" s="195" t="s">
        <v>242</v>
      </c>
      <c r="G55" s="196">
        <v>8</v>
      </c>
      <c r="H55" s="197">
        <f t="shared" si="4"/>
        <v>1.7913121361397223E-4</v>
      </c>
    </row>
    <row r="56" spans="2:8" ht="15" customHeight="1" x14ac:dyDescent="0.2">
      <c r="B56" s="55" t="s">
        <v>243</v>
      </c>
      <c r="C56" s="200" t="s">
        <v>86</v>
      </c>
      <c r="D56" s="199" t="str">
        <f t="shared" si="3"/>
        <v>-</v>
      </c>
      <c r="E56" s="179"/>
      <c r="F56" s="55" t="s">
        <v>243</v>
      </c>
      <c r="G56" s="200">
        <v>8</v>
      </c>
      <c r="H56" s="199">
        <f t="shared" si="4"/>
        <v>1.7913121361397223E-4</v>
      </c>
    </row>
    <row r="57" spans="2:8" ht="15" customHeight="1" x14ac:dyDescent="0.2">
      <c r="B57" s="55" t="s">
        <v>244</v>
      </c>
      <c r="C57" s="200" t="s">
        <v>86</v>
      </c>
      <c r="D57" s="199" t="str">
        <f t="shared" si="3"/>
        <v>-</v>
      </c>
      <c r="E57" s="179"/>
      <c r="F57" s="55" t="s">
        <v>244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245</v>
      </c>
      <c r="C58" s="200" t="s">
        <v>86</v>
      </c>
      <c r="D58" s="199" t="str">
        <f t="shared" si="3"/>
        <v>-</v>
      </c>
      <c r="E58" s="202"/>
      <c r="F58" s="55" t="s">
        <v>245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246</v>
      </c>
      <c r="C59" s="200" t="s">
        <v>86</v>
      </c>
      <c r="D59" s="199" t="str">
        <f t="shared" si="3"/>
        <v>-</v>
      </c>
      <c r="E59" s="202"/>
      <c r="F59" s="55" t="s">
        <v>246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233</v>
      </c>
      <c r="C60" s="200">
        <v>0</v>
      </c>
      <c r="D60" s="199">
        <f t="shared" si="3"/>
        <v>0</v>
      </c>
      <c r="E60" s="179"/>
      <c r="F60" s="55" t="s">
        <v>233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247</v>
      </c>
      <c r="C61" s="223"/>
      <c r="D61" s="223"/>
      <c r="E61" s="179"/>
      <c r="F61" s="223" t="s">
        <v>247</v>
      </c>
      <c r="G61" s="223"/>
      <c r="H61" s="223"/>
    </row>
    <row r="63" spans="2:8" ht="54" customHeight="1" x14ac:dyDescent="0.25">
      <c r="B63" s="225" t="s">
        <v>250</v>
      </c>
      <c r="C63" s="225"/>
      <c r="D63" s="225"/>
    </row>
    <row r="64" spans="2:8" ht="30" customHeight="1" x14ac:dyDescent="0.25">
      <c r="B64" s="41"/>
      <c r="C64" s="190" t="str">
        <f>'Cuotas Plazas Autorizadas05'!$C$7</f>
        <v>abril 2013</v>
      </c>
      <c r="D64" s="191" t="s">
        <v>49</v>
      </c>
    </row>
    <row r="65" spans="2:4" ht="15" customHeight="1" x14ac:dyDescent="0.25">
      <c r="B65" s="192" t="s">
        <v>176</v>
      </c>
      <c r="C65" s="193">
        <v>133842</v>
      </c>
      <c r="D65" s="194">
        <f>IFERROR(C65/$C$65,"-")</f>
        <v>1</v>
      </c>
    </row>
    <row r="66" spans="2:4" ht="15" customHeight="1" x14ac:dyDescent="0.25">
      <c r="B66" s="195" t="s">
        <v>148</v>
      </c>
      <c r="C66" s="196">
        <v>82209</v>
      </c>
      <c r="D66" s="197">
        <f t="shared" ref="D66:D89" si="5">IFERROR(C66/$C$65,"-")</f>
        <v>0.61422423454521002</v>
      </c>
    </row>
    <row r="67" spans="2:4" ht="15" customHeight="1" x14ac:dyDescent="0.2">
      <c r="B67" s="55" t="s">
        <v>228</v>
      </c>
      <c r="C67" s="198">
        <v>1360</v>
      </c>
      <c r="D67" s="199">
        <f t="shared" si="5"/>
        <v>1.016123488889885E-2</v>
      </c>
    </row>
    <row r="68" spans="2:4" ht="15" customHeight="1" x14ac:dyDescent="0.2">
      <c r="B68" s="55" t="s">
        <v>229</v>
      </c>
      <c r="C68" s="198">
        <v>2500</v>
      </c>
      <c r="D68" s="199">
        <f t="shared" si="5"/>
        <v>1.8678740604593475E-2</v>
      </c>
    </row>
    <row r="69" spans="2:4" ht="15" customHeight="1" x14ac:dyDescent="0.2">
      <c r="B69" s="55" t="s">
        <v>230</v>
      </c>
      <c r="C69" s="198">
        <v>19281</v>
      </c>
      <c r="D69" s="199">
        <f t="shared" si="5"/>
        <v>0.14405791903886672</v>
      </c>
    </row>
    <row r="70" spans="2:4" ht="15" customHeight="1" x14ac:dyDescent="0.2">
      <c r="B70" s="55" t="s">
        <v>231</v>
      </c>
      <c r="C70" s="198">
        <v>47318</v>
      </c>
      <c r="D70" s="199">
        <f t="shared" si="5"/>
        <v>0.35353625917126164</v>
      </c>
    </row>
    <row r="71" spans="2:4" ht="15" customHeight="1" x14ac:dyDescent="0.2">
      <c r="B71" s="55" t="s">
        <v>232</v>
      </c>
      <c r="C71" s="198">
        <v>11720</v>
      </c>
      <c r="D71" s="199">
        <f t="shared" si="5"/>
        <v>8.756593595433422E-2</v>
      </c>
    </row>
    <row r="72" spans="2:4" ht="15" customHeight="1" x14ac:dyDescent="0.2">
      <c r="B72" s="55" t="s">
        <v>233</v>
      </c>
      <c r="C72" s="198">
        <v>30</v>
      </c>
      <c r="D72" s="199">
        <f t="shared" si="5"/>
        <v>2.2414488725512171E-4</v>
      </c>
    </row>
    <row r="73" spans="2:4" ht="15" customHeight="1" x14ac:dyDescent="0.25">
      <c r="B73" s="195" t="s">
        <v>251</v>
      </c>
      <c r="C73" s="196">
        <v>50319</v>
      </c>
      <c r="D73" s="197">
        <f t="shared" si="5"/>
        <v>0.37595821939301566</v>
      </c>
    </row>
    <row r="74" spans="2:4" ht="15" customHeight="1" x14ac:dyDescent="0.2">
      <c r="B74" s="55" t="s">
        <v>234</v>
      </c>
      <c r="C74" s="198">
        <v>7471</v>
      </c>
      <c r="D74" s="199">
        <f t="shared" si="5"/>
        <v>5.5819548422767144E-2</v>
      </c>
    </row>
    <row r="75" spans="2:4" ht="15" customHeight="1" x14ac:dyDescent="0.2">
      <c r="B75" s="55" t="s">
        <v>235</v>
      </c>
      <c r="C75" s="198">
        <v>14781</v>
      </c>
      <c r="D75" s="199">
        <f t="shared" si="5"/>
        <v>0.11043618595059847</v>
      </c>
    </row>
    <row r="76" spans="2:4" ht="15" customHeight="1" x14ac:dyDescent="0.2">
      <c r="B76" s="55" t="s">
        <v>236</v>
      </c>
      <c r="C76" s="198">
        <v>27740</v>
      </c>
      <c r="D76" s="199">
        <f t="shared" si="5"/>
        <v>0.20725930574856921</v>
      </c>
    </row>
    <row r="77" spans="2:4" ht="15" customHeight="1" x14ac:dyDescent="0.2">
      <c r="B77" s="55" t="s">
        <v>237</v>
      </c>
      <c r="C77" s="198" t="s">
        <v>86</v>
      </c>
      <c r="D77" s="199" t="str">
        <f t="shared" si="5"/>
        <v>-</v>
      </c>
    </row>
    <row r="78" spans="2:4" ht="15" customHeight="1" x14ac:dyDescent="0.2">
      <c r="B78" s="55" t="s">
        <v>238</v>
      </c>
      <c r="C78" s="198">
        <v>218</v>
      </c>
      <c r="D78" s="199">
        <f t="shared" si="5"/>
        <v>1.6287861807205511E-3</v>
      </c>
    </row>
    <row r="79" spans="2:4" ht="15" customHeight="1" x14ac:dyDescent="0.2">
      <c r="B79" s="55" t="s">
        <v>233</v>
      </c>
      <c r="C79" s="200">
        <v>109</v>
      </c>
      <c r="D79" s="199">
        <f t="shared" si="5"/>
        <v>8.1439309036027553E-4</v>
      </c>
    </row>
    <row r="80" spans="2:4" ht="15" customHeight="1" x14ac:dyDescent="0.25">
      <c r="B80" s="195" t="s">
        <v>239</v>
      </c>
      <c r="C80" s="201">
        <v>529</v>
      </c>
      <c r="D80" s="197">
        <f t="shared" si="5"/>
        <v>3.9524215119319797E-3</v>
      </c>
    </row>
    <row r="81" spans="2:4" ht="15" customHeight="1" x14ac:dyDescent="0.2">
      <c r="B81" s="55" t="s">
        <v>240</v>
      </c>
      <c r="C81" s="198">
        <v>173</v>
      </c>
      <c r="D81" s="199">
        <f t="shared" si="5"/>
        <v>1.2925688498378685E-3</v>
      </c>
    </row>
    <row r="82" spans="2:4" ht="15" customHeight="1" x14ac:dyDescent="0.2">
      <c r="B82" s="55" t="s">
        <v>241</v>
      </c>
      <c r="C82" s="198">
        <v>356</v>
      </c>
      <c r="D82" s="199">
        <f t="shared" si="5"/>
        <v>2.6598526620941107E-3</v>
      </c>
    </row>
    <row r="83" spans="2:4" ht="15" customHeight="1" x14ac:dyDescent="0.2">
      <c r="B83" s="55" t="s">
        <v>233</v>
      </c>
      <c r="C83" s="198" t="s">
        <v>86</v>
      </c>
      <c r="D83" s="199" t="str">
        <f t="shared" si="5"/>
        <v>-</v>
      </c>
    </row>
    <row r="84" spans="2:4" ht="15" customHeight="1" x14ac:dyDescent="0.25">
      <c r="B84" s="195" t="s">
        <v>242</v>
      </c>
      <c r="C84" s="196">
        <v>785</v>
      </c>
      <c r="D84" s="197">
        <f t="shared" si="5"/>
        <v>5.8651245498423515E-3</v>
      </c>
    </row>
    <row r="85" spans="2:4" ht="15" customHeight="1" x14ac:dyDescent="0.2">
      <c r="B85" s="55" t="s">
        <v>243</v>
      </c>
      <c r="C85" s="200">
        <v>50</v>
      </c>
      <c r="D85" s="199">
        <f t="shared" si="5"/>
        <v>3.735748120918695E-4</v>
      </c>
    </row>
    <row r="86" spans="2:4" ht="15" customHeight="1" x14ac:dyDescent="0.2">
      <c r="B86" s="55" t="s">
        <v>244</v>
      </c>
      <c r="C86" s="200">
        <v>34</v>
      </c>
      <c r="D86" s="199">
        <f t="shared" si="5"/>
        <v>2.5403087222247126E-4</v>
      </c>
    </row>
    <row r="87" spans="2:4" ht="15" customHeight="1" x14ac:dyDescent="0.2">
      <c r="B87" s="55" t="s">
        <v>245</v>
      </c>
      <c r="C87" s="200">
        <v>264</v>
      </c>
      <c r="D87" s="199">
        <f t="shared" si="5"/>
        <v>1.972475007845071E-3</v>
      </c>
    </row>
    <row r="88" spans="2:4" ht="15" customHeight="1" x14ac:dyDescent="0.2">
      <c r="B88" s="55" t="s">
        <v>246</v>
      </c>
      <c r="C88" s="200">
        <v>366</v>
      </c>
      <c r="D88" s="199">
        <f t="shared" si="5"/>
        <v>2.7345676245124849E-3</v>
      </c>
    </row>
    <row r="89" spans="2:4" ht="15" customHeight="1" x14ac:dyDescent="0.2">
      <c r="B89" s="55" t="s">
        <v>233</v>
      </c>
      <c r="C89" s="200">
        <v>71</v>
      </c>
      <c r="D89" s="199">
        <f t="shared" si="5"/>
        <v>5.3047623317045473E-4</v>
      </c>
    </row>
    <row r="90" spans="2:4" ht="40.5" customHeight="1" x14ac:dyDescent="0.25">
      <c r="B90" s="223" t="s">
        <v>247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I58" sqref="I58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3" t="s">
        <v>252</v>
      </c>
      <c r="B1" s="204" t="s">
        <v>96</v>
      </c>
      <c r="D1" s="205" t="s">
        <v>176</v>
      </c>
      <c r="F1" s="205" t="s">
        <v>176</v>
      </c>
    </row>
    <row r="2" spans="1:6" x14ac:dyDescent="0.2">
      <c r="A2" s="234"/>
      <c r="B2" s="206" t="s">
        <v>67</v>
      </c>
      <c r="D2" s="205" t="s">
        <v>211</v>
      </c>
      <c r="F2" s="205" t="s">
        <v>253</v>
      </c>
    </row>
    <row r="3" spans="1:6" x14ac:dyDescent="0.2">
      <c r="A3" s="236"/>
      <c r="B3" s="207" t="s">
        <v>73</v>
      </c>
      <c r="D3" s="205" t="s">
        <v>254</v>
      </c>
      <c r="F3" s="205" t="s">
        <v>255</v>
      </c>
    </row>
    <row r="4" spans="1:6" x14ac:dyDescent="0.2">
      <c r="A4" s="233" t="s">
        <v>256</v>
      </c>
      <c r="B4" s="204" t="s">
        <v>96</v>
      </c>
      <c r="D4" s="205" t="s">
        <v>178</v>
      </c>
      <c r="F4" s="205" t="s">
        <v>257</v>
      </c>
    </row>
    <row r="5" spans="1:6" x14ac:dyDescent="0.2">
      <c r="A5" s="234"/>
      <c r="B5" s="206" t="s">
        <v>67</v>
      </c>
      <c r="D5" s="205" t="s">
        <v>179</v>
      </c>
      <c r="F5" s="205"/>
    </row>
    <row r="6" spans="1:6" x14ac:dyDescent="0.2">
      <c r="A6" s="236"/>
      <c r="B6" s="207" t="s">
        <v>73</v>
      </c>
    </row>
    <row r="7" spans="1:6" x14ac:dyDescent="0.2">
      <c r="A7" s="233" t="s">
        <v>56</v>
      </c>
      <c r="B7" s="204" t="s">
        <v>96</v>
      </c>
    </row>
    <row r="8" spans="1:6" x14ac:dyDescent="0.2">
      <c r="A8" s="234"/>
      <c r="B8" s="206" t="s">
        <v>67</v>
      </c>
      <c r="D8" s="208" t="s">
        <v>258</v>
      </c>
    </row>
    <row r="9" spans="1:6" x14ac:dyDescent="0.2">
      <c r="A9" s="236"/>
      <c r="B9" s="207" t="s">
        <v>73</v>
      </c>
      <c r="D9" s="208" t="s">
        <v>259</v>
      </c>
    </row>
    <row r="10" spans="1:6" x14ac:dyDescent="0.2">
      <c r="A10" s="233" t="s">
        <v>152</v>
      </c>
      <c r="B10" s="204" t="s">
        <v>96</v>
      </c>
      <c r="D10" s="208" t="s">
        <v>260</v>
      </c>
    </row>
    <row r="11" spans="1:6" x14ac:dyDescent="0.2">
      <c r="A11" s="234"/>
      <c r="B11" s="206" t="s">
        <v>67</v>
      </c>
      <c r="D11" s="208" t="s">
        <v>26</v>
      </c>
    </row>
    <row r="12" spans="1:6" x14ac:dyDescent="0.2">
      <c r="A12" s="236"/>
      <c r="B12" s="207" t="s">
        <v>73</v>
      </c>
      <c r="D12" s="208" t="s">
        <v>261</v>
      </c>
      <c r="F12" s="2">
        <v>2001</v>
      </c>
    </row>
    <row r="13" spans="1:6" x14ac:dyDescent="0.2">
      <c r="A13" s="233" t="s">
        <v>153</v>
      </c>
      <c r="B13" s="204" t="s">
        <v>96</v>
      </c>
      <c r="D13" s="208" t="s">
        <v>262</v>
      </c>
      <c r="F13" s="2">
        <v>2002</v>
      </c>
    </row>
    <row r="14" spans="1:6" x14ac:dyDescent="0.2">
      <c r="A14" s="234"/>
      <c r="B14" s="206" t="s">
        <v>67</v>
      </c>
      <c r="F14" s="2">
        <v>2003</v>
      </c>
    </row>
    <row r="15" spans="1:6" x14ac:dyDescent="0.2">
      <c r="A15" s="234"/>
      <c r="B15" s="207" t="s">
        <v>73</v>
      </c>
      <c r="F15" s="2">
        <v>2004</v>
      </c>
    </row>
    <row r="18" spans="1:21" x14ac:dyDescent="0.25">
      <c r="A18" s="237" t="s">
        <v>263</v>
      </c>
      <c r="B18" s="209" t="s">
        <v>55</v>
      </c>
    </row>
    <row r="19" spans="1:21" x14ac:dyDescent="0.25">
      <c r="A19" s="238"/>
      <c r="B19" s="210" t="s">
        <v>264</v>
      </c>
    </row>
    <row r="20" spans="1:21" x14ac:dyDescent="0.25">
      <c r="A20" s="237" t="s">
        <v>265</v>
      </c>
      <c r="B20" s="209" t="s">
        <v>55</v>
      </c>
    </row>
    <row r="21" spans="1:21" x14ac:dyDescent="0.25">
      <c r="A21" s="238"/>
      <c r="B21" s="210" t="s">
        <v>264</v>
      </c>
    </row>
    <row r="22" spans="1:21" x14ac:dyDescent="0.25">
      <c r="A22" s="237" t="s">
        <v>266</v>
      </c>
      <c r="B22" s="209" t="s">
        <v>55</v>
      </c>
    </row>
    <row r="23" spans="1:21" x14ac:dyDescent="0.25">
      <c r="A23" s="238"/>
      <c r="B23" s="210" t="s">
        <v>264</v>
      </c>
    </row>
    <row r="25" spans="1:21" x14ac:dyDescent="0.2">
      <c r="A25" s="233" t="s">
        <v>252</v>
      </c>
      <c r="B25" s="204" t="s">
        <v>96</v>
      </c>
      <c r="D25" s="233" t="s">
        <v>252</v>
      </c>
      <c r="E25" s="204" t="s">
        <v>96</v>
      </c>
    </row>
    <row r="26" spans="1:21" x14ac:dyDescent="0.2">
      <c r="A26" s="234"/>
      <c r="B26" s="206" t="s">
        <v>67</v>
      </c>
      <c r="D26" s="234"/>
      <c r="E26" s="206" t="s">
        <v>67</v>
      </c>
    </row>
    <row r="27" spans="1:21" x14ac:dyDescent="0.2">
      <c r="A27" s="236"/>
      <c r="B27" s="207" t="s">
        <v>73</v>
      </c>
      <c r="D27" s="236"/>
      <c r="E27" s="207" t="s">
        <v>73</v>
      </c>
    </row>
    <row r="28" spans="1:21" x14ac:dyDescent="0.2">
      <c r="A28" s="233" t="s">
        <v>150</v>
      </c>
      <c r="B28" s="204" t="s">
        <v>96</v>
      </c>
      <c r="D28" s="233" t="s">
        <v>55</v>
      </c>
      <c r="E28" s="204" t="s">
        <v>96</v>
      </c>
    </row>
    <row r="29" spans="1:21" x14ac:dyDescent="0.2">
      <c r="A29" s="234"/>
      <c r="B29" s="206" t="s">
        <v>67</v>
      </c>
      <c r="D29" s="234"/>
      <c r="E29" s="206" t="s">
        <v>67</v>
      </c>
    </row>
    <row r="30" spans="1:21" x14ac:dyDescent="0.2">
      <c r="A30" s="236"/>
      <c r="B30" s="207" t="s">
        <v>73</v>
      </c>
      <c r="D30" s="236"/>
      <c r="E30" s="207" t="s">
        <v>73</v>
      </c>
    </row>
    <row r="31" spans="1:21" x14ac:dyDescent="0.2">
      <c r="A31" s="233" t="s">
        <v>151</v>
      </c>
      <c r="B31" s="204" t="s">
        <v>96</v>
      </c>
      <c r="D31" s="233" t="s">
        <v>56</v>
      </c>
      <c r="E31" s="204" t="s">
        <v>96</v>
      </c>
      <c r="G31" s="235" t="s">
        <v>252</v>
      </c>
      <c r="H31" s="235"/>
      <c r="I31" s="235"/>
      <c r="J31" s="235" t="s">
        <v>150</v>
      </c>
      <c r="K31" s="235"/>
      <c r="L31" s="235"/>
      <c r="M31" s="235" t="s">
        <v>151</v>
      </c>
      <c r="N31" s="235"/>
      <c r="O31" s="235"/>
      <c r="P31" s="235" t="s">
        <v>152</v>
      </c>
      <c r="Q31" s="235"/>
      <c r="R31" s="235"/>
      <c r="S31" s="235" t="s">
        <v>153</v>
      </c>
      <c r="T31" s="235"/>
      <c r="U31" s="235"/>
    </row>
    <row r="32" spans="1:21" x14ac:dyDescent="0.2">
      <c r="A32" s="234"/>
      <c r="B32" s="206" t="s">
        <v>67</v>
      </c>
      <c r="D32" s="234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6"/>
      <c r="B33" s="207" t="s">
        <v>73</v>
      </c>
      <c r="D33" s="234"/>
      <c r="E33" s="207" t="s">
        <v>73</v>
      </c>
    </row>
    <row r="34" spans="1:5" x14ac:dyDescent="0.2">
      <c r="A34" s="233" t="s">
        <v>152</v>
      </c>
      <c r="B34" s="204" t="s">
        <v>96</v>
      </c>
      <c r="D34" s="233" t="s">
        <v>57</v>
      </c>
      <c r="E34" s="204" t="s">
        <v>96</v>
      </c>
    </row>
    <row r="35" spans="1:5" x14ac:dyDescent="0.2">
      <c r="A35" s="234"/>
      <c r="B35" s="206" t="s">
        <v>67</v>
      </c>
      <c r="D35" s="234"/>
      <c r="E35" s="206" t="s">
        <v>67</v>
      </c>
    </row>
    <row r="36" spans="1:5" x14ac:dyDescent="0.2">
      <c r="A36" s="236"/>
      <c r="B36" s="207" t="s">
        <v>73</v>
      </c>
      <c r="D36" s="234"/>
      <c r="E36" s="207" t="s">
        <v>73</v>
      </c>
    </row>
    <row r="37" spans="1:5" x14ac:dyDescent="0.2">
      <c r="A37" s="233" t="s">
        <v>57</v>
      </c>
      <c r="B37" s="204" t="s">
        <v>96</v>
      </c>
      <c r="D37" s="233" t="s">
        <v>58</v>
      </c>
      <c r="E37" s="204" t="s">
        <v>96</v>
      </c>
    </row>
    <row r="38" spans="1:5" x14ac:dyDescent="0.2">
      <c r="A38" s="234"/>
      <c r="B38" s="206" t="s">
        <v>67</v>
      </c>
      <c r="D38" s="234"/>
      <c r="E38" s="206" t="s">
        <v>67</v>
      </c>
    </row>
    <row r="39" spans="1:5" x14ac:dyDescent="0.2">
      <c r="A39" s="234"/>
      <c r="B39" s="207" t="s">
        <v>73</v>
      </c>
      <c r="D39" s="236"/>
      <c r="E39" s="207" t="s">
        <v>73</v>
      </c>
    </row>
    <row r="40" spans="1:5" x14ac:dyDescent="0.2">
      <c r="A40" s="233" t="s">
        <v>153</v>
      </c>
      <c r="B40" s="204" t="s">
        <v>96</v>
      </c>
    </row>
    <row r="41" spans="1:5" x14ac:dyDescent="0.2">
      <c r="A41" s="234"/>
      <c r="B41" s="206" t="s">
        <v>67</v>
      </c>
    </row>
    <row r="42" spans="1:5" x14ac:dyDescent="0.2">
      <c r="A42" s="234"/>
      <c r="B42" s="207" t="s">
        <v>73</v>
      </c>
    </row>
    <row r="43" spans="1:5" x14ac:dyDescent="0.2">
      <c r="A43" s="233" t="s">
        <v>55</v>
      </c>
      <c r="B43" s="204" t="s">
        <v>96</v>
      </c>
    </row>
    <row r="44" spans="1:5" x14ac:dyDescent="0.2">
      <c r="A44" s="234"/>
      <c r="B44" s="206" t="s">
        <v>67</v>
      </c>
    </row>
    <row r="45" spans="1:5" x14ac:dyDescent="0.2">
      <c r="A45" s="234"/>
      <c r="B45" s="207" t="s">
        <v>73</v>
      </c>
    </row>
    <row r="46" spans="1:5" x14ac:dyDescent="0.2">
      <c r="A46" s="233" t="s">
        <v>56</v>
      </c>
      <c r="B46" s="204" t="s">
        <v>96</v>
      </c>
    </row>
    <row r="47" spans="1:5" x14ac:dyDescent="0.2">
      <c r="A47" s="234"/>
      <c r="B47" s="206" t="s">
        <v>67</v>
      </c>
    </row>
    <row r="48" spans="1:5" x14ac:dyDescent="0.2">
      <c r="A48" s="234"/>
      <c r="B48" s="207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267</v>
      </c>
    </row>
    <row r="3" spans="1:9" x14ac:dyDescent="0.25">
      <c r="A3" s="133" t="s">
        <v>268</v>
      </c>
    </row>
    <row r="4" spans="1:9" x14ac:dyDescent="0.25">
      <c r="A4" s="38" t="s">
        <v>269</v>
      </c>
      <c r="B4" s="38" t="s">
        <v>270</v>
      </c>
    </row>
    <row r="5" spans="1:9" x14ac:dyDescent="0.25">
      <c r="A5" s="38" t="s">
        <v>271</v>
      </c>
      <c r="B5" s="38" t="s">
        <v>272</v>
      </c>
    </row>
    <row r="6" spans="1:9" x14ac:dyDescent="0.25">
      <c r="A6" s="2" t="s">
        <v>273</v>
      </c>
    </row>
    <row r="7" spans="1:9" x14ac:dyDescent="0.25">
      <c r="A7" s="211" t="s">
        <v>274</v>
      </c>
    </row>
    <row r="8" spans="1:9" ht="54.75" customHeight="1" x14ac:dyDescent="0.25">
      <c r="A8" s="239" t="s">
        <v>275</v>
      </c>
      <c r="B8" s="240"/>
      <c r="C8" s="240"/>
      <c r="D8" s="240"/>
      <c r="E8" s="240"/>
      <c r="F8" s="240"/>
      <c r="G8" s="241"/>
      <c r="I8" s="212" t="s">
        <v>276</v>
      </c>
    </row>
    <row r="9" spans="1:9" ht="14.25" x14ac:dyDescent="0.25">
      <c r="I9" s="213" t="s">
        <v>277</v>
      </c>
    </row>
    <row r="10" spans="1:9" ht="25.5" x14ac:dyDescent="0.25">
      <c r="A10" s="214" t="s">
        <v>278</v>
      </c>
      <c r="B10" s="215" t="s">
        <v>279</v>
      </c>
    </row>
    <row r="12" spans="1:9" x14ac:dyDescent="0.25">
      <c r="A12" s="2" t="s">
        <v>280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6" sqref="P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acum. abril 2012</v>
      </c>
      <c r="D6" s="60" t="s">
        <v>49</v>
      </c>
      <c r="E6" s="40" t="str">
        <f>actualizaciones!$A$2</f>
        <v xml:space="preserve">acum. abril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abril 2012</v>
      </c>
      <c r="K6" s="60" t="s">
        <v>49</v>
      </c>
      <c r="L6" s="40" t="str">
        <f>actualizaciones!$A$2</f>
        <v xml:space="preserve">acum. abril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596044</v>
      </c>
      <c r="D8" s="47">
        <f>C8/$C$8</f>
        <v>1</v>
      </c>
      <c r="E8" s="63">
        <v>575513</v>
      </c>
      <c r="F8" s="47">
        <f>E8/$E$8</f>
        <v>1</v>
      </c>
      <c r="G8" s="47">
        <f>(E8-C8)/C8</f>
        <v>-3.4445443624967285E-2</v>
      </c>
      <c r="H8" s="58"/>
      <c r="I8" s="62" t="s">
        <v>65</v>
      </c>
      <c r="J8" s="63">
        <v>467476</v>
      </c>
      <c r="K8" s="47">
        <f>J8/$J$8</f>
        <v>1</v>
      </c>
      <c r="L8" s="63">
        <v>460213</v>
      </c>
      <c r="M8" s="47">
        <f>L8/$L$8</f>
        <v>1</v>
      </c>
      <c r="N8" s="47">
        <f>(L8-J8)/J8</f>
        <v>-1.5536626479220324E-2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415638</v>
      </c>
      <c r="D10" s="66">
        <f>C10/$C$8</f>
        <v>0.69732771406137806</v>
      </c>
      <c r="E10" s="65">
        <v>398750</v>
      </c>
      <c r="F10" s="66">
        <f>E10/$E$8</f>
        <v>0.69286010915478891</v>
      </c>
      <c r="G10" s="66">
        <f>(E10-C10)/C10</f>
        <v>-4.0631511074540827E-2</v>
      </c>
      <c r="H10" s="58"/>
      <c r="I10" s="64" t="s">
        <v>67</v>
      </c>
      <c r="J10" s="65">
        <v>224777</v>
      </c>
      <c r="K10" s="66">
        <f t="shared" ref="K10:K14" si="0">J10/$J$8</f>
        <v>0.48083110148970215</v>
      </c>
      <c r="L10" s="65">
        <v>224571</v>
      </c>
      <c r="M10" s="66">
        <f t="shared" ref="M10:M14" si="1">L10/$L$8</f>
        <v>0.48797187389317553</v>
      </c>
      <c r="N10" s="66">
        <f>(L10-J10)/J10</f>
        <v>-9.1646387308310013E-4</v>
      </c>
    </row>
    <row r="11" spans="2:14" ht="15" customHeight="1" x14ac:dyDescent="0.2">
      <c r="B11" s="67" t="s">
        <v>68</v>
      </c>
      <c r="C11" s="68">
        <v>72418</v>
      </c>
      <c r="D11" s="53">
        <f>C11/$C$8</f>
        <v>0.12149774177745268</v>
      </c>
      <c r="E11" s="68">
        <v>80459</v>
      </c>
      <c r="F11" s="53">
        <f>E11/$E$8</f>
        <v>0.13980396620058974</v>
      </c>
      <c r="G11" s="54">
        <f>(E11-C11)/C11</f>
        <v>0.11103593029357342</v>
      </c>
      <c r="H11" s="58"/>
      <c r="I11" s="67" t="s">
        <v>68</v>
      </c>
      <c r="J11" s="68">
        <v>28886</v>
      </c>
      <c r="K11" s="53">
        <f t="shared" si="0"/>
        <v>6.1791407473324837E-2</v>
      </c>
      <c r="L11" s="68">
        <v>32134</v>
      </c>
      <c r="M11" s="53">
        <f t="shared" si="1"/>
        <v>6.9824190103278269E-2</v>
      </c>
      <c r="N11" s="54">
        <f>(L11-J11)/J11</f>
        <v>0.11244201343211244</v>
      </c>
    </row>
    <row r="12" spans="2:14" ht="15" customHeight="1" x14ac:dyDescent="0.2">
      <c r="B12" s="67" t="s">
        <v>69</v>
      </c>
      <c r="C12" s="68">
        <v>274383</v>
      </c>
      <c r="D12" s="53">
        <f>C12/$C$8</f>
        <v>0.46034017622860057</v>
      </c>
      <c r="E12" s="68">
        <v>251599</v>
      </c>
      <c r="F12" s="53">
        <f>E12/$E$8</f>
        <v>0.43717344351908644</v>
      </c>
      <c r="G12" s="54">
        <f>(E12-C12)/C12</f>
        <v>-8.3037214404682508E-2</v>
      </c>
      <c r="H12" s="58"/>
      <c r="I12" s="67" t="s">
        <v>69</v>
      </c>
      <c r="J12" s="68">
        <v>127699</v>
      </c>
      <c r="K12" s="53">
        <f t="shared" si="0"/>
        <v>0.27316696472118357</v>
      </c>
      <c r="L12" s="68">
        <v>121764</v>
      </c>
      <c r="M12" s="53">
        <f t="shared" si="1"/>
        <v>0.26458183493295495</v>
      </c>
      <c r="N12" s="54">
        <f>(L12-J12)/J12</f>
        <v>-4.6476479847140539E-2</v>
      </c>
    </row>
    <row r="13" spans="2:14" ht="15" customHeight="1" x14ac:dyDescent="0.2">
      <c r="B13" s="67" t="s">
        <v>70</v>
      </c>
      <c r="C13" s="68">
        <v>61862</v>
      </c>
      <c r="D13" s="53">
        <f>C13/$C$8</f>
        <v>0.10378763983866963</v>
      </c>
      <c r="E13" s="68">
        <v>59702</v>
      </c>
      <c r="F13" s="53">
        <f>E13/$E$8</f>
        <v>0.10373701375989769</v>
      </c>
      <c r="G13" s="54">
        <f>(E13-C13)/C13</f>
        <v>-3.4916426885648701E-2</v>
      </c>
      <c r="H13" s="58"/>
      <c r="I13" s="67" t="s">
        <v>70</v>
      </c>
      <c r="J13" s="68">
        <v>61683</v>
      </c>
      <c r="K13" s="53">
        <f t="shared" si="0"/>
        <v>0.13194901984272989</v>
      </c>
      <c r="L13" s="68">
        <v>64614</v>
      </c>
      <c r="M13" s="53">
        <f t="shared" si="1"/>
        <v>0.14040020599157346</v>
      </c>
      <c r="N13" s="54">
        <f>(L13-J13)/J13</f>
        <v>4.7517144107776861E-2</v>
      </c>
    </row>
    <row r="14" spans="2:14" ht="15" customHeight="1" x14ac:dyDescent="0.2">
      <c r="B14" s="67" t="s">
        <v>71</v>
      </c>
      <c r="C14" s="68">
        <v>6975</v>
      </c>
      <c r="D14" s="53">
        <f>C14/$C$8</f>
        <v>1.1702156216655147E-2</v>
      </c>
      <c r="E14" s="68">
        <v>6990</v>
      </c>
      <c r="F14" s="53">
        <f>E14/$E$8</f>
        <v>1.2145685675214983E-2</v>
      </c>
      <c r="G14" s="54">
        <f>(E14-C14)/C14</f>
        <v>2.1505376344086021E-3</v>
      </c>
      <c r="H14" s="58"/>
      <c r="I14" s="67" t="s">
        <v>71</v>
      </c>
      <c r="J14" s="68">
        <v>6509</v>
      </c>
      <c r="K14" s="53">
        <f t="shared" si="0"/>
        <v>1.392370945246387E-2</v>
      </c>
      <c r="L14" s="68">
        <v>6059</v>
      </c>
      <c r="M14" s="53">
        <f t="shared" si="1"/>
        <v>1.3165642865368862E-2</v>
      </c>
      <c r="N14" s="54">
        <f>(L14-J14)/J14</f>
        <v>-6.9135043785527733E-2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180406</v>
      </c>
      <c r="D16" s="66">
        <f>C16/$C$8</f>
        <v>0.302672285938622</v>
      </c>
      <c r="E16" s="65">
        <v>176763</v>
      </c>
      <c r="F16" s="66">
        <f>E16/$E$8</f>
        <v>0.30713989084521115</v>
      </c>
      <c r="G16" s="66">
        <f>(E16-C16)/C16</f>
        <v>-2.0193341684866358E-2</v>
      </c>
      <c r="H16" s="58"/>
      <c r="I16" s="64" t="s">
        <v>73</v>
      </c>
      <c r="J16" s="65">
        <v>242699</v>
      </c>
      <c r="K16" s="66">
        <f>J16/$J$8</f>
        <v>0.5191688985102979</v>
      </c>
      <c r="L16" s="65">
        <v>235642</v>
      </c>
      <c r="M16" s="66">
        <f>L16/$L$8</f>
        <v>0.51202812610682447</v>
      </c>
      <c r="N16" s="66">
        <f>(L16-J16)/J16</f>
        <v>-2.9077169662833385E-2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acum. abril 2012</v>
      </c>
      <c r="D20" s="60" t="s">
        <v>49</v>
      </c>
      <c r="E20" s="40" t="str">
        <f>actualizaciones!$A$2</f>
        <v xml:space="preserve">acum. abril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abril 2012</v>
      </c>
      <c r="K20" s="60" t="s">
        <v>49</v>
      </c>
      <c r="L20" s="40" t="str">
        <f>actualizaciones!$A$2</f>
        <v xml:space="preserve">acum. abril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230825</v>
      </c>
      <c r="D22" s="47">
        <f>C22/$C$22</f>
        <v>1</v>
      </c>
      <c r="E22" s="63">
        <v>227458</v>
      </c>
      <c r="F22" s="47">
        <f>E22/$E$22</f>
        <v>1</v>
      </c>
      <c r="G22" s="47">
        <f>(E22-C22)/C22</f>
        <v>-1.4586808188021229E-2</v>
      </c>
      <c r="H22" s="58"/>
      <c r="I22" s="62" t="s">
        <v>65</v>
      </c>
      <c r="J22" s="63">
        <v>61311</v>
      </c>
      <c r="K22" s="47">
        <f>J22/$J$22</f>
        <v>1</v>
      </c>
      <c r="L22" s="63">
        <v>63257</v>
      </c>
      <c r="M22" s="47">
        <f>L22/$L$22</f>
        <v>1</v>
      </c>
      <c r="N22" s="47">
        <f>(L22-J22)/J22</f>
        <v>3.1739818303403958E-2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44"/>
      <c r="N23" s="50"/>
    </row>
    <row r="24" spans="2:16" ht="15" customHeight="1" x14ac:dyDescent="0.2">
      <c r="B24" s="64" t="s">
        <v>67</v>
      </c>
      <c r="C24" s="65">
        <v>173135</v>
      </c>
      <c r="D24" s="66">
        <f t="shared" ref="D24:D27" si="2">C24/$C$22</f>
        <v>0.75007039965341704</v>
      </c>
      <c r="E24" s="65">
        <v>170696</v>
      </c>
      <c r="F24" s="66">
        <f t="shared" ref="F24:F27" si="3">E24/$E$22</f>
        <v>0.75045063264426837</v>
      </c>
      <c r="G24" s="66">
        <f>(E24-C24)/C24</f>
        <v>-1.4087272937303261E-2</v>
      </c>
      <c r="H24" s="58"/>
      <c r="I24" s="64" t="s">
        <v>67</v>
      </c>
      <c r="J24" s="65">
        <v>61311</v>
      </c>
      <c r="K24" s="66">
        <f t="shared" ref="K24:M28" si="4">J24/$J$22</f>
        <v>1</v>
      </c>
      <c r="L24" s="65">
        <v>63257</v>
      </c>
      <c r="M24" s="66">
        <f t="shared" ref="M24:M28" si="5">L24/$L$22</f>
        <v>1</v>
      </c>
      <c r="N24" s="66">
        <f>(L24-J24)/J24</f>
        <v>3.1739818303403958E-2</v>
      </c>
    </row>
    <row r="25" spans="2:16" ht="15" customHeight="1" x14ac:dyDescent="0.2">
      <c r="B25" s="67" t="s">
        <v>77</v>
      </c>
      <c r="C25" s="68">
        <v>142930</v>
      </c>
      <c r="D25" s="53">
        <f t="shared" si="2"/>
        <v>0.61921369002491067</v>
      </c>
      <c r="E25" s="68">
        <v>141170</v>
      </c>
      <c r="F25" s="53">
        <f t="shared" si="3"/>
        <v>0.62064205259872152</v>
      </c>
      <c r="G25" s="54">
        <f>(E25-C25)/C25</f>
        <v>-1.2313720002798572E-2</v>
      </c>
      <c r="H25" s="58"/>
      <c r="I25" s="67" t="s">
        <v>77</v>
      </c>
      <c r="J25" s="68">
        <v>19409</v>
      </c>
      <c r="K25" s="53">
        <f t="shared" si="4"/>
        <v>0.31656635840224429</v>
      </c>
      <c r="L25" s="68">
        <v>24811</v>
      </c>
      <c r="M25" s="53">
        <f t="shared" si="5"/>
        <v>0.39222536636261601</v>
      </c>
      <c r="N25" s="54">
        <f>(L25-J25)/J25</f>
        <v>0.27832448863929105</v>
      </c>
    </row>
    <row r="26" spans="2:16" ht="15" customHeight="1" x14ac:dyDescent="0.2">
      <c r="B26" s="67" t="s">
        <v>70</v>
      </c>
      <c r="C26" s="68">
        <v>25109</v>
      </c>
      <c r="D26" s="53">
        <f t="shared" si="2"/>
        <v>0.10877937831690675</v>
      </c>
      <c r="E26" s="68">
        <v>24352</v>
      </c>
      <c r="F26" s="53">
        <f t="shared" si="3"/>
        <v>0.10706152344608676</v>
      </c>
      <c r="G26" s="54">
        <f>(E26-C26)/C26</f>
        <v>-3.014855231192003E-2</v>
      </c>
      <c r="H26" s="58"/>
      <c r="I26" s="67" t="s">
        <v>70</v>
      </c>
      <c r="J26" s="68">
        <v>20605</v>
      </c>
      <c r="K26" s="53">
        <f t="shared" si="4"/>
        <v>0.33607346153218837</v>
      </c>
      <c r="L26" s="68">
        <v>22581</v>
      </c>
      <c r="M26" s="53">
        <f t="shared" si="5"/>
        <v>0.35697235088606794</v>
      </c>
      <c r="N26" s="54">
        <f>(L26-J26)/J26</f>
        <v>9.5899053627760258E-2</v>
      </c>
    </row>
    <row r="27" spans="2:16" ht="15" customHeight="1" x14ac:dyDescent="0.2">
      <c r="B27" s="67" t="s">
        <v>71</v>
      </c>
      <c r="C27" s="68">
        <v>5096</v>
      </c>
      <c r="D27" s="53">
        <f t="shared" si="2"/>
        <v>2.2077331311599696E-2</v>
      </c>
      <c r="E27" s="68">
        <v>5174</v>
      </c>
      <c r="F27" s="53">
        <f t="shared" si="3"/>
        <v>2.2747056599460119E-2</v>
      </c>
      <c r="G27" s="54">
        <f>(E27-C27)/C27</f>
        <v>1.5306122448979591E-2</v>
      </c>
      <c r="H27" s="58"/>
      <c r="I27" s="67" t="s">
        <v>78</v>
      </c>
      <c r="J27" s="68">
        <v>18265</v>
      </c>
      <c r="K27" s="53">
        <f t="shared" si="4"/>
        <v>0.29790739019099344</v>
      </c>
      <c r="L27" s="68">
        <v>11546</v>
      </c>
      <c r="M27" s="53">
        <f t="shared" si="5"/>
        <v>0.18252525412207343</v>
      </c>
      <c r="N27" s="54">
        <f>(L27-J27)/J27</f>
        <v>-0.36786203120722694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3032</v>
      </c>
      <c r="K28" s="53">
        <f t="shared" si="4"/>
        <v>4.9452789874573896E-2</v>
      </c>
      <c r="L28" s="68">
        <v>4319</v>
      </c>
      <c r="M28" s="53">
        <f t="shared" si="5"/>
        <v>6.827702862924262E-2</v>
      </c>
      <c r="N28" s="54">
        <f>(L28-J28)/J28</f>
        <v>0.42447229551451188</v>
      </c>
    </row>
    <row r="29" spans="2:16" ht="15" customHeight="1" x14ac:dyDescent="0.2">
      <c r="B29" s="64" t="s">
        <v>73</v>
      </c>
      <c r="C29" s="65">
        <v>57690</v>
      </c>
      <c r="D29" s="66">
        <f>C29/$C$22</f>
        <v>0.2499296003465829</v>
      </c>
      <c r="E29" s="65">
        <v>56762</v>
      </c>
      <c r="F29" s="66">
        <f>E29/$E$22</f>
        <v>0.24954936735573161</v>
      </c>
      <c r="G29" s="66">
        <f>(E29-C29)/C29</f>
        <v>-1.6085976772404229E-2</v>
      </c>
      <c r="H29" s="58"/>
      <c r="I29" s="43" t="s">
        <v>72</v>
      </c>
      <c r="J29" s="44"/>
      <c r="K29" s="44"/>
      <c r="L29" s="44"/>
      <c r="M29" s="44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acum. abril 2012</v>
      </c>
      <c r="D36" s="60" t="s">
        <v>49</v>
      </c>
      <c r="E36" s="40" t="str">
        <f>actualizaciones!$A$2</f>
        <v xml:space="preserve">acum. abril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1650465</v>
      </c>
      <c r="D38" s="47">
        <f>C38/$C$38</f>
        <v>1</v>
      </c>
      <c r="E38" s="63">
        <v>1619663</v>
      </c>
      <c r="F38" s="47">
        <f>E38/$E$38</f>
        <v>1</v>
      </c>
      <c r="G38" s="47">
        <f>E38/C38-1</f>
        <v>-1.8662619322433405E-2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1065560</v>
      </c>
      <c r="D40" s="66">
        <f t="shared" ref="D40:D45" si="6">C40/$C$38</f>
        <v>0.64561199419557513</v>
      </c>
      <c r="E40" s="65">
        <v>1047655</v>
      </c>
      <c r="F40" s="66">
        <f t="shared" ref="F40:F45" si="7">E40/$E$38</f>
        <v>0.6468351749715836</v>
      </c>
      <c r="G40" s="66">
        <f t="shared" ref="G40:G45" si="8">E40/C40-1</f>
        <v>-1.6803370997409806E-2</v>
      </c>
      <c r="H40" s="58"/>
      <c r="I40" s="58"/>
    </row>
    <row r="41" spans="2:14" ht="15" customHeight="1" x14ac:dyDescent="0.2">
      <c r="B41" s="67" t="s">
        <v>68</v>
      </c>
      <c r="C41" s="68">
        <v>160930</v>
      </c>
      <c r="D41" s="53">
        <f t="shared" si="6"/>
        <v>9.7505854410726678E-2</v>
      </c>
      <c r="E41" s="68">
        <v>181148</v>
      </c>
      <c r="F41" s="53">
        <f t="shared" si="7"/>
        <v>0.11184301919596855</v>
      </c>
      <c r="G41" s="54">
        <f t="shared" si="8"/>
        <v>0.12563226247436776</v>
      </c>
      <c r="H41" s="58"/>
      <c r="I41" s="58"/>
    </row>
    <row r="42" spans="2:14" ht="15" customHeight="1" x14ac:dyDescent="0.2">
      <c r="B42" s="67" t="s">
        <v>69</v>
      </c>
      <c r="C42" s="68">
        <v>644804</v>
      </c>
      <c r="D42" s="53">
        <f t="shared" si="6"/>
        <v>0.39068020224603367</v>
      </c>
      <c r="E42" s="68">
        <v>615135</v>
      </c>
      <c r="F42" s="53">
        <f t="shared" si="7"/>
        <v>0.37979196907010904</v>
      </c>
      <c r="G42" s="54">
        <f t="shared" si="8"/>
        <v>-4.6012431684666955E-2</v>
      </c>
      <c r="H42" s="58"/>
      <c r="I42" s="58"/>
    </row>
    <row r="43" spans="2:14" ht="15" customHeight="1" x14ac:dyDescent="0.2">
      <c r="B43" s="67" t="s">
        <v>70</v>
      </c>
      <c r="C43" s="68">
        <v>205733</v>
      </c>
      <c r="D43" s="53">
        <f t="shared" si="6"/>
        <v>0.12465153759698025</v>
      </c>
      <c r="E43" s="68">
        <v>201642</v>
      </c>
      <c r="F43" s="53">
        <f t="shared" si="7"/>
        <v>0.12449626866823531</v>
      </c>
      <c r="G43" s="54">
        <f t="shared" si="8"/>
        <v>-1.9884996573228397E-2</v>
      </c>
      <c r="H43" s="58"/>
      <c r="I43" s="58"/>
    </row>
    <row r="44" spans="2:14" ht="15" customHeight="1" x14ac:dyDescent="0.2">
      <c r="B44" s="67" t="s">
        <v>78</v>
      </c>
      <c r="C44" s="68">
        <v>41011</v>
      </c>
      <c r="D44" s="53">
        <f t="shared" si="6"/>
        <v>2.4848148855019646E-2</v>
      </c>
      <c r="E44" s="68">
        <v>35430</v>
      </c>
      <c r="F44" s="53">
        <f t="shared" si="7"/>
        <v>2.1874920894037832E-2</v>
      </c>
      <c r="G44" s="54">
        <f t="shared" si="8"/>
        <v>-0.13608544049157545</v>
      </c>
      <c r="H44" s="58"/>
      <c r="I44" s="58"/>
    </row>
    <row r="45" spans="2:14" ht="15" customHeight="1" x14ac:dyDescent="0.2">
      <c r="B45" s="67" t="s">
        <v>79</v>
      </c>
      <c r="C45" s="68">
        <v>13082</v>
      </c>
      <c r="D45" s="53">
        <f t="shared" si="6"/>
        <v>7.9262510868149273E-3</v>
      </c>
      <c r="E45" s="68">
        <v>14300</v>
      </c>
      <c r="F45" s="53">
        <f t="shared" si="7"/>
        <v>8.828997143232882E-3</v>
      </c>
      <c r="G45" s="54">
        <f t="shared" si="8"/>
        <v>9.3105029811955342E-2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584905</v>
      </c>
      <c r="D47" s="66">
        <f>C47/$C$38</f>
        <v>0.35438800580442481</v>
      </c>
      <c r="E47" s="65">
        <v>572008</v>
      </c>
      <c r="F47" s="66">
        <f>E47/$E$38</f>
        <v>0.3531648250284164</v>
      </c>
      <c r="G47" s="66">
        <f>E47/C47-1</f>
        <v>-2.2049734572280988E-2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4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41</v>
      </c>
      <c r="C8" s="74">
        <v>2855277</v>
      </c>
      <c r="D8" s="75">
        <f t="shared" ref="D8:D10" si="0">C8/C21-1</f>
        <v>-3.9991325456758431E-2</v>
      </c>
      <c r="E8" s="76">
        <v>1083852</v>
      </c>
      <c r="F8" s="77">
        <f t="shared" ref="F8:F10" si="1">E8/E21-1</f>
        <v>-5.6625024262147883E-2</v>
      </c>
      <c r="G8" s="74">
        <v>883659</v>
      </c>
      <c r="H8" s="75">
        <f t="shared" ref="H8:H10" si="2">G8/G21-1</f>
        <v>-3.7933546071261759E-2</v>
      </c>
      <c r="I8" s="76">
        <v>375746</v>
      </c>
      <c r="J8" s="77">
        <f t="shared" ref="J8:J10" si="3">I8/I21-1</f>
        <v>-6.2414069303496578E-2</v>
      </c>
      <c r="K8" s="74">
        <v>28936</v>
      </c>
      <c r="L8" s="75">
        <f t="shared" ref="L8:L9" si="4">K8/K21-1</f>
        <v>-2.1804536695852028E-2</v>
      </c>
    </row>
    <row r="9" spans="2:18" x14ac:dyDescent="0.25">
      <c r="B9" s="73" t="s">
        <v>42</v>
      </c>
      <c r="C9" s="74">
        <v>3444746</v>
      </c>
      <c r="D9" s="75">
        <f t="shared" si="0"/>
        <v>2.6240017255211745E-2</v>
      </c>
      <c r="E9" s="76">
        <v>1263706</v>
      </c>
      <c r="F9" s="77">
        <f t="shared" si="1"/>
        <v>2.2351340287587007E-2</v>
      </c>
      <c r="G9" s="74">
        <v>1052886</v>
      </c>
      <c r="H9" s="75">
        <f t="shared" si="2"/>
        <v>1.9373090283828942E-2</v>
      </c>
      <c r="I9" s="76">
        <v>526906</v>
      </c>
      <c r="J9" s="77">
        <f t="shared" si="3"/>
        <v>3.6151830067352453E-3</v>
      </c>
      <c r="K9" s="74">
        <v>34392</v>
      </c>
      <c r="L9" s="75">
        <f t="shared" si="4"/>
        <v>0.16377910124526252</v>
      </c>
    </row>
    <row r="10" spans="2:18" x14ac:dyDescent="0.25">
      <c r="B10" s="73" t="s">
        <v>43</v>
      </c>
      <c r="C10" s="74">
        <v>3157463</v>
      </c>
      <c r="D10" s="75">
        <f t="shared" si="0"/>
        <v>-0.10011819013763579</v>
      </c>
      <c r="E10" s="76">
        <v>1135466</v>
      </c>
      <c r="F10" s="77">
        <f t="shared" si="1"/>
        <v>-0.12201801946696278</v>
      </c>
      <c r="G10" s="74">
        <v>962021</v>
      </c>
      <c r="H10" s="75">
        <f t="shared" si="2"/>
        <v>-9.6406273921933794E-2</v>
      </c>
      <c r="I10" s="76">
        <v>510784</v>
      </c>
      <c r="J10" s="77">
        <f t="shared" si="3"/>
        <v>-6.7648696255327656E-2</v>
      </c>
      <c r="K10" s="74">
        <v>38948</v>
      </c>
      <c r="L10" s="75">
        <f>K10/K23-1</f>
        <v>-6.8140491913101786E-2</v>
      </c>
    </row>
    <row r="11" spans="2:18" x14ac:dyDescent="0.25">
      <c r="B11" s="73" t="s">
        <v>44</v>
      </c>
      <c r="C11" s="74">
        <v>3483725</v>
      </c>
      <c r="D11" s="75">
        <f>C11/C24-1</f>
        <v>-3.3974397191538608E-2</v>
      </c>
      <c r="E11" s="76">
        <v>1292180</v>
      </c>
      <c r="F11" s="77">
        <f>E11/E24-1</f>
        <v>-6.5959921383863751E-2</v>
      </c>
      <c r="G11" s="74">
        <v>1043793</v>
      </c>
      <c r="H11" s="75">
        <f>G11/G24-1</f>
        <v>-3.8529099934507482E-2</v>
      </c>
      <c r="I11" s="76">
        <v>544262</v>
      </c>
      <c r="J11" s="77">
        <f>I11/I24-1</f>
        <v>-1.2481379538085591E-2</v>
      </c>
      <c r="K11" s="74">
        <v>35844</v>
      </c>
      <c r="L11" s="75">
        <f>K11/K24-1</f>
        <v>9.1407344254308409E-2</v>
      </c>
    </row>
    <row r="12" spans="2:18" ht="25.5" x14ac:dyDescent="0.25">
      <c r="B12" s="25" t="str">
        <f>actualizaciones!$A$2</f>
        <v xml:space="preserve">acum. abril 2013 </v>
      </c>
      <c r="C12" s="26">
        <v>12941211</v>
      </c>
      <c r="D12" s="27">
        <v>-3.7533713846280903E-2</v>
      </c>
      <c r="E12" s="28">
        <v>4775204</v>
      </c>
      <c r="F12" s="29">
        <v>-5.6598137458546471E-2</v>
      </c>
      <c r="G12" s="26">
        <v>3942359</v>
      </c>
      <c r="H12" s="27">
        <v>-3.8837943378520756E-2</v>
      </c>
      <c r="I12" s="28">
        <v>1957698</v>
      </c>
      <c r="J12" s="29">
        <v>-3.3117619778807561E-2</v>
      </c>
      <c r="K12" s="26">
        <v>138120</v>
      </c>
      <c r="L12" s="27">
        <v>3.251078335364177E-2</v>
      </c>
      <c r="O12" s="72"/>
      <c r="P12" s="72"/>
      <c r="Q12" s="72"/>
      <c r="R12" s="72"/>
    </row>
    <row r="13" spans="2:18" outlineLevel="1" x14ac:dyDescent="0.25">
      <c r="B13" s="73" t="s">
        <v>33</v>
      </c>
      <c r="C13" s="74">
        <v>3162978</v>
      </c>
      <c r="D13" s="75">
        <f>C13/C26-1</f>
        <v>-3.4750446312769911E-2</v>
      </c>
      <c r="E13" s="76">
        <v>1181092</v>
      </c>
      <c r="F13" s="77">
        <f t="shared" ref="F13:F24" si="5">E13/E26-1</f>
        <v>-3.8876492636300441E-2</v>
      </c>
      <c r="G13" s="74">
        <v>949974</v>
      </c>
      <c r="H13" s="75">
        <f t="shared" ref="H13:H24" si="6">G13/G26-1</f>
        <v>-8.3318939438531969E-2</v>
      </c>
      <c r="I13" s="76">
        <v>473197</v>
      </c>
      <c r="J13" s="77">
        <f t="shared" ref="J13:J24" si="7">I13/I26-1</f>
        <v>-3.753671295957306E-2</v>
      </c>
      <c r="K13" s="74">
        <v>34700</v>
      </c>
      <c r="L13" s="75">
        <f t="shared" ref="L13:L24" si="8">K13/K26-1</f>
        <v>0.20695652173913048</v>
      </c>
    </row>
    <row r="14" spans="2:18" outlineLevel="1" x14ac:dyDescent="0.25">
      <c r="B14" s="73" t="s">
        <v>34</v>
      </c>
      <c r="C14" s="74">
        <v>3170372</v>
      </c>
      <c r="D14" s="75">
        <f t="shared" ref="D14:D22" si="9">C14/C27-1</f>
        <v>-8.3338995532597049E-2</v>
      </c>
      <c r="E14" s="76">
        <v>1217077</v>
      </c>
      <c r="F14" s="77">
        <f t="shared" si="5"/>
        <v>-6.0157685832985863E-2</v>
      </c>
      <c r="G14" s="74">
        <v>982622</v>
      </c>
      <c r="H14" s="75">
        <f t="shared" si="6"/>
        <v>-0.10635062538594953</v>
      </c>
      <c r="I14" s="76">
        <v>428725</v>
      </c>
      <c r="J14" s="77">
        <f t="shared" si="7"/>
        <v>-0.11465087848274835</v>
      </c>
      <c r="K14" s="74">
        <v>34242</v>
      </c>
      <c r="L14" s="75">
        <f t="shared" si="8"/>
        <v>0.13639984070091593</v>
      </c>
    </row>
    <row r="15" spans="2:18" outlineLevel="1" x14ac:dyDescent="0.25">
      <c r="B15" s="73" t="s">
        <v>35</v>
      </c>
      <c r="C15" s="74">
        <v>3196134</v>
      </c>
      <c r="D15" s="75">
        <f t="shared" si="9"/>
        <v>-4.4967134023501942E-2</v>
      </c>
      <c r="E15" s="76">
        <v>1259881</v>
      </c>
      <c r="F15" s="77">
        <f t="shared" si="5"/>
        <v>-5.9680828514364404E-2</v>
      </c>
      <c r="G15" s="74">
        <v>997520</v>
      </c>
      <c r="H15" s="75">
        <f t="shared" si="6"/>
        <v>-7.3492191019323916E-2</v>
      </c>
      <c r="I15" s="76">
        <v>386308</v>
      </c>
      <c r="J15" s="77">
        <f t="shared" si="7"/>
        <v>6.575074143044346E-2</v>
      </c>
      <c r="K15" s="74">
        <v>32572</v>
      </c>
      <c r="L15" s="75">
        <f t="shared" si="8"/>
        <v>0.18202932210770784</v>
      </c>
    </row>
    <row r="16" spans="2:18" outlineLevel="1" x14ac:dyDescent="0.25">
      <c r="B16" s="73" t="s">
        <v>36</v>
      </c>
      <c r="C16" s="74">
        <v>2946370</v>
      </c>
      <c r="D16" s="75">
        <f t="shared" si="9"/>
        <v>-7.6365512696968674E-2</v>
      </c>
      <c r="E16" s="76">
        <v>1133021</v>
      </c>
      <c r="F16" s="77">
        <f t="shared" si="5"/>
        <v>-9.6878509693829162E-2</v>
      </c>
      <c r="G16" s="74">
        <v>928873</v>
      </c>
      <c r="H16" s="75">
        <f t="shared" si="6"/>
        <v>-8.6584726670554168E-2</v>
      </c>
      <c r="I16" s="76">
        <v>397200</v>
      </c>
      <c r="J16" s="77">
        <f t="shared" si="7"/>
        <v>5.0225826448895283E-3</v>
      </c>
      <c r="K16" s="74">
        <v>26480</v>
      </c>
      <c r="L16" s="75">
        <f t="shared" si="8"/>
        <v>-1.0574300340021714E-2</v>
      </c>
    </row>
    <row r="17" spans="2:18" outlineLevel="1" x14ac:dyDescent="0.25">
      <c r="B17" s="73" t="s">
        <v>37</v>
      </c>
      <c r="C17" s="74">
        <v>3597248</v>
      </c>
      <c r="D17" s="75">
        <f t="shared" si="9"/>
        <v>-6.7789595673515057E-2</v>
      </c>
      <c r="E17" s="76">
        <v>1365527</v>
      </c>
      <c r="F17" s="77">
        <f t="shared" si="5"/>
        <v>-6.5437900928110304E-2</v>
      </c>
      <c r="G17" s="74">
        <v>1134278</v>
      </c>
      <c r="H17" s="75">
        <f t="shared" si="6"/>
        <v>-7.1274114139784017E-2</v>
      </c>
      <c r="I17" s="76">
        <v>450199</v>
      </c>
      <c r="J17" s="77">
        <f t="shared" si="7"/>
        <v>-9.2991723682195881E-2</v>
      </c>
      <c r="K17" s="74">
        <v>26231</v>
      </c>
      <c r="L17" s="75">
        <f t="shared" si="8"/>
        <v>0.39385727190605246</v>
      </c>
    </row>
    <row r="18" spans="2:18" outlineLevel="1" x14ac:dyDescent="0.25">
      <c r="B18" s="73" t="s">
        <v>38</v>
      </c>
      <c r="C18" s="74">
        <v>3399995</v>
      </c>
      <c r="D18" s="75">
        <f t="shared" si="9"/>
        <v>-4.3527173151655774E-2</v>
      </c>
      <c r="E18" s="76">
        <v>1321041</v>
      </c>
      <c r="F18" s="77">
        <f t="shared" si="5"/>
        <v>-5.424431382936834E-2</v>
      </c>
      <c r="G18" s="74">
        <v>1114407</v>
      </c>
      <c r="H18" s="75">
        <f t="shared" si="6"/>
        <v>-2.8038777032065587E-2</v>
      </c>
      <c r="I18" s="76">
        <v>314936</v>
      </c>
      <c r="J18" s="77">
        <f t="shared" si="7"/>
        <v>-0.23808510020612172</v>
      </c>
      <c r="K18" s="74">
        <v>27719</v>
      </c>
      <c r="L18" s="75">
        <f t="shared" si="8"/>
        <v>0.15433306958730686</v>
      </c>
    </row>
    <row r="19" spans="2:18" outlineLevel="1" x14ac:dyDescent="0.25">
      <c r="B19" s="73" t="s">
        <v>39</v>
      </c>
      <c r="C19" s="74">
        <v>2796843</v>
      </c>
      <c r="D19" s="75">
        <f t="shared" si="9"/>
        <v>-3.07347456913446E-2</v>
      </c>
      <c r="E19" s="76">
        <v>1076338</v>
      </c>
      <c r="F19" s="77">
        <f t="shared" si="5"/>
        <v>-4.6512225349317871E-2</v>
      </c>
      <c r="G19" s="74">
        <v>878416</v>
      </c>
      <c r="H19" s="75">
        <f t="shared" si="6"/>
        <v>-6.9282319970756623E-2</v>
      </c>
      <c r="I19" s="76">
        <v>378211</v>
      </c>
      <c r="J19" s="77">
        <f t="shared" si="7"/>
        <v>8.6971596212828128E-3</v>
      </c>
      <c r="K19" s="74">
        <v>28267</v>
      </c>
      <c r="L19" s="75">
        <f t="shared" si="8"/>
        <v>0.11948514851485159</v>
      </c>
      <c r="N19" s="78"/>
      <c r="O19" s="78"/>
      <c r="P19" s="78"/>
    </row>
    <row r="20" spans="2:18" outlineLevel="1" x14ac:dyDescent="0.25">
      <c r="B20" s="73" t="s">
        <v>40</v>
      </c>
      <c r="C20" s="74">
        <v>2562962</v>
      </c>
      <c r="D20" s="75">
        <f t="shared" si="9"/>
        <v>-2.2221052278186271E-2</v>
      </c>
      <c r="E20" s="76">
        <v>1013697</v>
      </c>
      <c r="F20" s="77">
        <f t="shared" si="5"/>
        <v>-1.6205435779482635E-2</v>
      </c>
      <c r="G20" s="74">
        <v>776116</v>
      </c>
      <c r="H20" s="75">
        <f t="shared" si="6"/>
        <v>-5.1382684210204643E-2</v>
      </c>
      <c r="I20" s="76">
        <v>352382</v>
      </c>
      <c r="J20" s="77">
        <f t="shared" si="7"/>
        <v>4.3389946939548896E-2</v>
      </c>
      <c r="K20" s="74">
        <v>31843</v>
      </c>
      <c r="L20" s="75">
        <f t="shared" si="8"/>
        <v>0.1954873104069681</v>
      </c>
    </row>
    <row r="21" spans="2:18" outlineLevel="1" x14ac:dyDescent="0.25">
      <c r="B21" s="73" t="s">
        <v>41</v>
      </c>
      <c r="C21" s="74">
        <v>2974220</v>
      </c>
      <c r="D21" s="75">
        <f t="shared" si="9"/>
        <v>-0.12201624946827461</v>
      </c>
      <c r="E21" s="76">
        <v>1148909</v>
      </c>
      <c r="F21" s="77">
        <f t="shared" si="5"/>
        <v>-0.10991313024729954</v>
      </c>
      <c r="G21" s="74">
        <v>918501</v>
      </c>
      <c r="H21" s="75">
        <f t="shared" si="6"/>
        <v>-0.13776015019948373</v>
      </c>
      <c r="I21" s="76">
        <v>400759</v>
      </c>
      <c r="J21" s="77">
        <f t="shared" si="7"/>
        <v>-7.8117308232003246E-2</v>
      </c>
      <c r="K21" s="74">
        <v>29581</v>
      </c>
      <c r="L21" s="75">
        <f t="shared" si="8"/>
        <v>0.10690764855560553</v>
      </c>
    </row>
    <row r="22" spans="2:18" outlineLevel="1" x14ac:dyDescent="0.25">
      <c r="B22" s="73" t="s">
        <v>42</v>
      </c>
      <c r="C22" s="74">
        <v>3356667</v>
      </c>
      <c r="D22" s="75">
        <f t="shared" si="9"/>
        <v>-8.2141826847485611E-2</v>
      </c>
      <c r="E22" s="76">
        <v>1236078</v>
      </c>
      <c r="F22" s="77">
        <f t="shared" si="5"/>
        <v>-8.2085761642517241E-2</v>
      </c>
      <c r="G22" s="74">
        <v>1032876</v>
      </c>
      <c r="H22" s="75">
        <f t="shared" si="6"/>
        <v>-0.10911656534849545</v>
      </c>
      <c r="I22" s="76">
        <v>525008</v>
      </c>
      <c r="J22" s="77">
        <f t="shared" si="7"/>
        <v>-5.062702868870983E-2</v>
      </c>
      <c r="K22" s="74">
        <v>29552</v>
      </c>
      <c r="L22" s="75">
        <f t="shared" si="8"/>
        <v>-0.1389026486785746</v>
      </c>
    </row>
    <row r="23" spans="2:18" outlineLevel="1" x14ac:dyDescent="0.25">
      <c r="B23" s="73" t="s">
        <v>43</v>
      </c>
      <c r="C23" s="74">
        <v>3508753</v>
      </c>
      <c r="D23" s="75">
        <f>C23/C36-1</f>
        <v>-1.9238972020767076E-2</v>
      </c>
      <c r="E23" s="76">
        <v>1293268</v>
      </c>
      <c r="F23" s="77">
        <f t="shared" si="5"/>
        <v>-1.7319852712106232E-2</v>
      </c>
      <c r="G23" s="74">
        <v>1064661</v>
      </c>
      <c r="H23" s="75">
        <f t="shared" si="6"/>
        <v>-5.2181344728583823E-2</v>
      </c>
      <c r="I23" s="76">
        <v>547845</v>
      </c>
      <c r="J23" s="77">
        <f t="shared" si="7"/>
        <v>2.6101826341192957E-2</v>
      </c>
      <c r="K23" s="74">
        <v>41796</v>
      </c>
      <c r="L23" s="75">
        <f t="shared" si="8"/>
        <v>0.31628507542594408</v>
      </c>
    </row>
    <row r="24" spans="2:18" outlineLevel="1" x14ac:dyDescent="0.25">
      <c r="B24" s="73" t="s">
        <v>44</v>
      </c>
      <c r="C24" s="74">
        <v>3606245</v>
      </c>
      <c r="D24" s="75">
        <f>C24/C37-1</f>
        <v>5.5713345581820617E-2</v>
      </c>
      <c r="E24" s="76">
        <v>1383431</v>
      </c>
      <c r="F24" s="77">
        <f t="shared" si="5"/>
        <v>9.1925191303627196E-2</v>
      </c>
      <c r="G24" s="74">
        <v>1085621</v>
      </c>
      <c r="H24" s="75">
        <f t="shared" si="6"/>
        <v>-2.7543735499879096E-2</v>
      </c>
      <c r="I24" s="76">
        <v>551141</v>
      </c>
      <c r="J24" s="77">
        <f t="shared" si="7"/>
        <v>5.9566630844148927E-2</v>
      </c>
      <c r="K24" s="74">
        <v>32842</v>
      </c>
      <c r="L24" s="75">
        <f t="shared" si="8"/>
        <v>0.14173474708847555</v>
      </c>
    </row>
    <row r="25" spans="2:18" ht="15" customHeight="1" x14ac:dyDescent="0.25">
      <c r="B25" s="30">
        <v>2012</v>
      </c>
      <c r="C25" s="79">
        <v>38278787</v>
      </c>
      <c r="D25" s="80">
        <f>C25/C38-1</f>
        <v>-4.8512959835658953E-2</v>
      </c>
      <c r="E25" s="79">
        <v>14629360</v>
      </c>
      <c r="F25" s="80">
        <f>E25/E38-1</f>
        <v>-4.7311301101481296E-2</v>
      </c>
      <c r="G25" s="79">
        <v>11863865</v>
      </c>
      <c r="H25" s="80">
        <f>G25/G38-1</f>
        <v>-7.4839071712407002E-2</v>
      </c>
      <c r="I25" s="79">
        <v>5205911</v>
      </c>
      <c r="J25" s="80">
        <f>I25/I38-1</f>
        <v>-3.5541800047686478E-2</v>
      </c>
      <c r="K25" s="79">
        <v>375825</v>
      </c>
      <c r="L25" s="80">
        <f>K25/K38-1</f>
        <v>0.14066104164137427</v>
      </c>
      <c r="O25" s="72"/>
      <c r="P25" s="72"/>
      <c r="Q25" s="72"/>
      <c r="R25" s="72"/>
    </row>
    <row r="26" spans="2:18" hidden="1" outlineLevel="1" x14ac:dyDescent="0.25">
      <c r="B26" s="73" t="s">
        <v>33</v>
      </c>
      <c r="C26" s="74">
        <v>3276850</v>
      </c>
      <c r="D26" s="75">
        <f>C26/C39-1</f>
        <v>7.8053742633071854E-2</v>
      </c>
      <c r="E26" s="76">
        <v>1228866</v>
      </c>
      <c r="F26" s="77">
        <f t="shared" ref="F26:F37" si="10">E26/E39-1</f>
        <v>8.1070666976331696E-2</v>
      </c>
      <c r="G26" s="74">
        <v>1036319</v>
      </c>
      <c r="H26" s="75">
        <f t="shared" ref="H26:H37" si="11">G26/G39-1</f>
        <v>6.5918490564485177E-2</v>
      </c>
      <c r="I26" s="76">
        <v>491652</v>
      </c>
      <c r="J26" s="77">
        <f t="shared" ref="J26:J37" si="12">I26/I39-1</f>
        <v>0.10035540674825216</v>
      </c>
      <c r="K26" s="74">
        <v>28750</v>
      </c>
      <c r="L26" s="75">
        <f t="shared" ref="L26:L37" si="13">K26/K39-1</f>
        <v>6.229875402491869E-3</v>
      </c>
    </row>
    <row r="27" spans="2:18" hidden="1" outlineLevel="1" x14ac:dyDescent="0.25">
      <c r="B27" s="73" t="s">
        <v>34</v>
      </c>
      <c r="C27" s="74">
        <v>3458609</v>
      </c>
      <c r="D27" s="75">
        <f t="shared" ref="D27:D37" si="14">C27/C40-1</f>
        <v>7.3821046229201492E-2</v>
      </c>
      <c r="E27" s="76">
        <v>1294980</v>
      </c>
      <c r="F27" s="77">
        <f t="shared" si="10"/>
        <v>6.3632488355302996E-2</v>
      </c>
      <c r="G27" s="74">
        <v>1099561</v>
      </c>
      <c r="H27" s="75">
        <f t="shared" si="11"/>
        <v>6.2478379595362732E-2</v>
      </c>
      <c r="I27" s="76">
        <v>484244</v>
      </c>
      <c r="J27" s="77">
        <f t="shared" si="12"/>
        <v>8.7509376165002539E-2</v>
      </c>
      <c r="K27" s="74">
        <v>30132</v>
      </c>
      <c r="L27" s="75">
        <f t="shared" si="13"/>
        <v>-9.4348926657681353E-3</v>
      </c>
    </row>
    <row r="28" spans="2:18" hidden="1" outlineLevel="1" x14ac:dyDescent="0.25">
      <c r="B28" s="73" t="s">
        <v>35</v>
      </c>
      <c r="C28" s="74">
        <v>3346622</v>
      </c>
      <c r="D28" s="75">
        <f t="shared" si="14"/>
        <v>9.3253241664349895E-2</v>
      </c>
      <c r="E28" s="76">
        <v>1339844</v>
      </c>
      <c r="F28" s="77">
        <f t="shared" si="10"/>
        <v>0.1422389466989713</v>
      </c>
      <c r="G28" s="74">
        <v>1076645</v>
      </c>
      <c r="H28" s="75">
        <f t="shared" si="11"/>
        <v>2.38414034580543E-2</v>
      </c>
      <c r="I28" s="76">
        <v>362475</v>
      </c>
      <c r="J28" s="77">
        <f t="shared" si="12"/>
        <v>5.8253192495664408E-2</v>
      </c>
      <c r="K28" s="74">
        <v>27556</v>
      </c>
      <c r="L28" s="75">
        <f t="shared" si="13"/>
        <v>-1.5786841917279859E-2</v>
      </c>
    </row>
    <row r="29" spans="2:18" hidden="1" outlineLevel="1" x14ac:dyDescent="0.25">
      <c r="B29" s="73" t="s">
        <v>36</v>
      </c>
      <c r="C29" s="74">
        <v>3189974</v>
      </c>
      <c r="D29" s="75">
        <f t="shared" si="14"/>
        <v>0.15137034038610553</v>
      </c>
      <c r="E29" s="76">
        <v>1254561</v>
      </c>
      <c r="F29" s="77">
        <f t="shared" si="10"/>
        <v>0.16173382078406973</v>
      </c>
      <c r="G29" s="74">
        <v>1016923</v>
      </c>
      <c r="H29" s="75">
        <f t="shared" si="11"/>
        <v>0.13699285663972494</v>
      </c>
      <c r="I29" s="76">
        <v>395215</v>
      </c>
      <c r="J29" s="77">
        <f t="shared" si="12"/>
        <v>0.14596260684999818</v>
      </c>
      <c r="K29" s="74">
        <v>26763</v>
      </c>
      <c r="L29" s="75">
        <f t="shared" si="13"/>
        <v>0.18483265450681774</v>
      </c>
    </row>
    <row r="30" spans="2:18" hidden="1" outlineLevel="1" x14ac:dyDescent="0.25">
      <c r="B30" s="73" t="s">
        <v>37</v>
      </c>
      <c r="C30" s="74">
        <v>3858837</v>
      </c>
      <c r="D30" s="75">
        <f t="shared" si="14"/>
        <v>7.0787629618920489E-2</v>
      </c>
      <c r="E30" s="76">
        <v>1461141</v>
      </c>
      <c r="F30" s="77">
        <f t="shared" si="10"/>
        <v>5.1947210449053927E-2</v>
      </c>
      <c r="G30" s="74">
        <v>1221327</v>
      </c>
      <c r="H30" s="75">
        <f t="shared" si="11"/>
        <v>4.8292667435151593E-2</v>
      </c>
      <c r="I30" s="76">
        <v>496356</v>
      </c>
      <c r="J30" s="77">
        <f t="shared" si="12"/>
        <v>0.1115102113937656</v>
      </c>
      <c r="K30" s="74">
        <v>18819</v>
      </c>
      <c r="L30" s="75">
        <f t="shared" si="13"/>
        <v>-0.16800035368495514</v>
      </c>
    </row>
    <row r="31" spans="2:18" hidden="1" outlineLevel="1" x14ac:dyDescent="0.25">
      <c r="B31" s="73" t="s">
        <v>38</v>
      </c>
      <c r="C31" s="74">
        <v>3554722</v>
      </c>
      <c r="D31" s="75">
        <f t="shared" si="14"/>
        <v>9.2600105979740999E-2</v>
      </c>
      <c r="E31" s="76">
        <v>1396810</v>
      </c>
      <c r="F31" s="77">
        <f t="shared" si="10"/>
        <v>6.9248828986478994E-2</v>
      </c>
      <c r="G31" s="74">
        <v>1146555</v>
      </c>
      <c r="H31" s="75">
        <f t="shared" si="11"/>
        <v>6.3812711140224465E-2</v>
      </c>
      <c r="I31" s="76">
        <v>413348</v>
      </c>
      <c r="J31" s="77">
        <f t="shared" si="12"/>
        <v>0.11183198304337072</v>
      </c>
      <c r="K31" s="74">
        <v>24013</v>
      </c>
      <c r="L31" s="75">
        <f t="shared" si="13"/>
        <v>4.7048050928752083E-2</v>
      </c>
    </row>
    <row r="32" spans="2:18" hidden="1" outlineLevel="1" x14ac:dyDescent="0.25">
      <c r="B32" s="73" t="s">
        <v>39</v>
      </c>
      <c r="C32" s="74">
        <v>2885529</v>
      </c>
      <c r="D32" s="75">
        <f t="shared" si="14"/>
        <v>8.4266846831139386E-2</v>
      </c>
      <c r="E32" s="76">
        <v>1128843</v>
      </c>
      <c r="F32" s="77">
        <f t="shared" si="10"/>
        <v>0.13264756316467019</v>
      </c>
      <c r="G32" s="74">
        <v>943805</v>
      </c>
      <c r="H32" s="75">
        <f t="shared" si="11"/>
        <v>0.1211775271502189</v>
      </c>
      <c r="I32" s="76">
        <v>374950</v>
      </c>
      <c r="J32" s="77">
        <f t="shared" si="12"/>
        <v>-8.8200962988181475E-2</v>
      </c>
      <c r="K32" s="74">
        <v>25250</v>
      </c>
      <c r="L32" s="75">
        <f t="shared" si="13"/>
        <v>-3.3566808282619487E-2</v>
      </c>
      <c r="N32" s="78"/>
      <c r="O32" s="78"/>
      <c r="P32" s="78"/>
    </row>
    <row r="33" spans="2:18" hidden="1" outlineLevel="1" x14ac:dyDescent="0.25">
      <c r="B33" s="73" t="s">
        <v>40</v>
      </c>
      <c r="C33" s="74">
        <v>2621208</v>
      </c>
      <c r="D33" s="75">
        <f t="shared" si="14"/>
        <v>6.6137585505909424E-2</v>
      </c>
      <c r="E33" s="76">
        <v>1030395</v>
      </c>
      <c r="F33" s="77">
        <f t="shared" si="10"/>
        <v>8.1722744212902265E-2</v>
      </c>
      <c r="G33" s="74">
        <v>818155</v>
      </c>
      <c r="H33" s="75">
        <f t="shared" si="11"/>
        <v>7.9202122116682094E-2</v>
      </c>
      <c r="I33" s="76">
        <v>337728</v>
      </c>
      <c r="J33" s="77">
        <f t="shared" si="12"/>
        <v>-0.10121593246771221</v>
      </c>
      <c r="K33" s="74">
        <v>26636</v>
      </c>
      <c r="L33" s="75">
        <f t="shared" si="13"/>
        <v>5.2140938536893611E-2</v>
      </c>
    </row>
    <row r="34" spans="2:18" hidden="1" outlineLevel="1" x14ac:dyDescent="0.25">
      <c r="B34" s="73" t="s">
        <v>41</v>
      </c>
      <c r="C34" s="74">
        <v>3387557</v>
      </c>
      <c r="D34" s="75">
        <f t="shared" si="14"/>
        <v>0.25249552067072734</v>
      </c>
      <c r="E34" s="76">
        <v>1290783</v>
      </c>
      <c r="F34" s="77">
        <f t="shared" si="10"/>
        <v>0.21625113071008584</v>
      </c>
      <c r="G34" s="74">
        <v>1065250</v>
      </c>
      <c r="H34" s="75">
        <f t="shared" si="11"/>
        <v>0.29587412655468404</v>
      </c>
      <c r="I34" s="76">
        <v>434718</v>
      </c>
      <c r="J34" s="77">
        <f t="shared" si="12"/>
        <v>0.15690026373146759</v>
      </c>
      <c r="K34" s="74">
        <v>26724</v>
      </c>
      <c r="L34" s="75">
        <f t="shared" si="13"/>
        <v>-2.9981851179673336E-2</v>
      </c>
    </row>
    <row r="35" spans="2:18" hidden="1" outlineLevel="1" x14ac:dyDescent="0.25">
      <c r="B35" s="73" t="s">
        <v>42</v>
      </c>
      <c r="C35" s="74">
        <v>3657065</v>
      </c>
      <c r="D35" s="75">
        <f t="shared" si="14"/>
        <v>0.1506685054381256</v>
      </c>
      <c r="E35" s="76">
        <v>1346616</v>
      </c>
      <c r="F35" s="77">
        <f t="shared" si="10"/>
        <v>0.18307587286610039</v>
      </c>
      <c r="G35" s="74">
        <v>1159384</v>
      </c>
      <c r="H35" s="75">
        <f t="shared" si="11"/>
        <v>0.14445458987507953</v>
      </c>
      <c r="I35" s="76">
        <v>553005</v>
      </c>
      <c r="J35" s="77">
        <f t="shared" si="12"/>
        <v>0.13452748280785842</v>
      </c>
      <c r="K35" s="74">
        <v>34319</v>
      </c>
      <c r="L35" s="75">
        <f t="shared" si="13"/>
        <v>0.20565606885649035</v>
      </c>
    </row>
    <row r="36" spans="2:18" hidden="1" outlineLevel="1" x14ac:dyDescent="0.25">
      <c r="B36" s="73" t="s">
        <v>43</v>
      </c>
      <c r="C36" s="74">
        <v>3577582</v>
      </c>
      <c r="D36" s="75">
        <f>C36/C49-1</f>
        <v>0.17311309370786399</v>
      </c>
      <c r="E36" s="76">
        <v>1316062</v>
      </c>
      <c r="F36" s="77">
        <f t="shared" si="10"/>
        <v>0.21722683285284727</v>
      </c>
      <c r="G36" s="74">
        <v>1123275</v>
      </c>
      <c r="H36" s="75">
        <f t="shared" si="11"/>
        <v>0.19382149351636246</v>
      </c>
      <c r="I36" s="76">
        <v>533909</v>
      </c>
      <c r="J36" s="77">
        <f t="shared" si="12"/>
        <v>2.1569505353630447E-2</v>
      </c>
      <c r="K36" s="74">
        <v>31753</v>
      </c>
      <c r="L36" s="75">
        <f t="shared" si="13"/>
        <v>-8.3104732753891075E-2</v>
      </c>
    </row>
    <row r="37" spans="2:18" hidden="1" outlineLevel="1" x14ac:dyDescent="0.25">
      <c r="B37" s="73" t="s">
        <v>44</v>
      </c>
      <c r="C37" s="74">
        <v>3415932</v>
      </c>
      <c r="D37" s="75">
        <f t="shared" si="14"/>
        <v>5.8338344739510717E-2</v>
      </c>
      <c r="E37" s="76">
        <v>1266965</v>
      </c>
      <c r="F37" s="77">
        <f t="shared" si="10"/>
        <v>8.9998322371392492E-2</v>
      </c>
      <c r="G37" s="74">
        <v>1116370</v>
      </c>
      <c r="H37" s="75">
        <f t="shared" si="11"/>
        <v>9.1681620160079857E-2</v>
      </c>
      <c r="I37" s="76">
        <v>520157</v>
      </c>
      <c r="J37" s="77">
        <f t="shared" si="12"/>
        <v>-4.7212839694320885E-2</v>
      </c>
      <c r="K37" s="74">
        <v>28765</v>
      </c>
      <c r="L37" s="75">
        <f t="shared" si="13"/>
        <v>4.1892127770990495E-3</v>
      </c>
    </row>
    <row r="38" spans="2:18" ht="15" customHeight="1" collapsed="1" x14ac:dyDescent="0.25">
      <c r="B38" s="33">
        <v>2011</v>
      </c>
      <c r="C38" s="81">
        <v>40230487</v>
      </c>
      <c r="D38" s="82">
        <f>C38/C51-1</f>
        <v>0.11043781800147245</v>
      </c>
      <c r="E38" s="81">
        <v>15355866</v>
      </c>
      <c r="F38" s="82">
        <f>E38/E51-1</f>
        <v>0.12129901828523426</v>
      </c>
      <c r="G38" s="81">
        <v>12823569</v>
      </c>
      <c r="H38" s="82">
        <f>G38/G51-1</f>
        <v>0.10600887286283589</v>
      </c>
      <c r="I38" s="81">
        <v>5397757</v>
      </c>
      <c r="J38" s="82">
        <f>I38/I51-1</f>
        <v>5.4957801742654633E-2</v>
      </c>
      <c r="K38" s="81">
        <v>329480</v>
      </c>
      <c r="L38" s="82">
        <f>K38/K51-1</f>
        <v>1.1096653818771118E-2</v>
      </c>
      <c r="O38" s="72"/>
      <c r="P38" s="72"/>
      <c r="Q38" s="72"/>
      <c r="R38" s="72"/>
    </row>
    <row r="39" spans="2:18" hidden="1" outlineLevel="1" x14ac:dyDescent="0.25">
      <c r="B39" s="73" t="s">
        <v>33</v>
      </c>
      <c r="C39" s="74">
        <v>3039598</v>
      </c>
      <c r="D39" s="75">
        <f>C39/C52-1</f>
        <v>6.4640757384912817E-3</v>
      </c>
      <c r="E39" s="76">
        <v>1136712</v>
      </c>
      <c r="F39" s="77">
        <f>E39/E52-1</f>
        <v>2.0222028557298932E-2</v>
      </c>
      <c r="G39" s="74">
        <v>972231</v>
      </c>
      <c r="H39" s="75">
        <f>G39/G52-1</f>
        <v>6.1057422090288416E-2</v>
      </c>
      <c r="I39" s="76">
        <v>446812</v>
      </c>
      <c r="J39" s="77">
        <f>I39/I52-1</f>
        <v>-0.11982854058568837</v>
      </c>
      <c r="K39" s="74">
        <v>28572</v>
      </c>
      <c r="L39" s="75">
        <f>K39/K52-1</f>
        <v>-0.20800532209779354</v>
      </c>
    </row>
    <row r="40" spans="2:18" hidden="1" outlineLevel="1" x14ac:dyDescent="0.25">
      <c r="B40" s="73" t="s">
        <v>34</v>
      </c>
      <c r="C40" s="74">
        <v>3220843</v>
      </c>
      <c r="D40" s="75">
        <f t="shared" ref="D40:F90" si="15">C40/C53-1</f>
        <v>7.4448105062862036E-2</v>
      </c>
      <c r="E40" s="76">
        <v>1217507</v>
      </c>
      <c r="F40" s="77">
        <f t="shared" si="15"/>
        <v>6.7316374423827874E-2</v>
      </c>
      <c r="G40" s="74">
        <v>1034902</v>
      </c>
      <c r="H40" s="75">
        <f t="shared" ref="H40:H50" si="16">G40/G53-1</f>
        <v>0.16204480864867787</v>
      </c>
      <c r="I40" s="76">
        <v>445278</v>
      </c>
      <c r="J40" s="77">
        <f t="shared" ref="J40:J50" si="17">I40/I53-1</f>
        <v>-8.6603609868368459E-2</v>
      </c>
      <c r="K40" s="74">
        <v>30419</v>
      </c>
      <c r="L40" s="75">
        <f t="shared" ref="L40:L50" si="18">K40/K53-1</f>
        <v>9.8000288766965094E-2</v>
      </c>
    </row>
    <row r="41" spans="2:18" hidden="1" outlineLevel="1" x14ac:dyDescent="0.25">
      <c r="B41" s="73" t="s">
        <v>35</v>
      </c>
      <c r="C41" s="74">
        <v>3061159</v>
      </c>
      <c r="D41" s="75">
        <f t="shared" si="15"/>
        <v>6.3841048647435006E-2</v>
      </c>
      <c r="E41" s="76">
        <v>1172998</v>
      </c>
      <c r="F41" s="77">
        <f t="shared" si="15"/>
        <v>6.7908343628545698E-2</v>
      </c>
      <c r="G41" s="74">
        <v>1051574</v>
      </c>
      <c r="H41" s="75">
        <f t="shared" si="16"/>
        <v>0.12665906685123351</v>
      </c>
      <c r="I41" s="76">
        <v>342522</v>
      </c>
      <c r="J41" s="77">
        <f t="shared" si="17"/>
        <v>-8.60523198104447E-2</v>
      </c>
      <c r="K41" s="74">
        <v>27998</v>
      </c>
      <c r="L41" s="75">
        <f t="shared" si="18"/>
        <v>-3.3551950293406962E-2</v>
      </c>
    </row>
    <row r="42" spans="2:18" hidden="1" outlineLevel="1" x14ac:dyDescent="0.25">
      <c r="B42" s="73" t="s">
        <v>36</v>
      </c>
      <c r="C42" s="74">
        <v>2770589</v>
      </c>
      <c r="D42" s="75">
        <f t="shared" si="15"/>
        <v>1.9562233433795928E-2</v>
      </c>
      <c r="E42" s="76">
        <v>1079904</v>
      </c>
      <c r="F42" s="77">
        <f t="shared" si="15"/>
        <v>2.1019749033726942E-2</v>
      </c>
      <c r="G42" s="74">
        <v>894397</v>
      </c>
      <c r="H42" s="75">
        <f t="shared" si="16"/>
        <v>5.5148941190349854E-2</v>
      </c>
      <c r="I42" s="76">
        <v>344876</v>
      </c>
      <c r="J42" s="77">
        <f t="shared" si="17"/>
        <v>-0.11994488108604673</v>
      </c>
      <c r="K42" s="74">
        <v>22588</v>
      </c>
      <c r="L42" s="75">
        <f t="shared" si="18"/>
        <v>-0.12656123119755613</v>
      </c>
    </row>
    <row r="43" spans="2:18" hidden="1" outlineLevel="1" x14ac:dyDescent="0.25">
      <c r="B43" s="73" t="s">
        <v>37</v>
      </c>
      <c r="C43" s="74">
        <v>3603737</v>
      </c>
      <c r="D43" s="75">
        <f t="shared" si="15"/>
        <v>9.482941182402671E-3</v>
      </c>
      <c r="E43" s="76">
        <v>1388987</v>
      </c>
      <c r="F43" s="77">
        <f t="shared" si="15"/>
        <v>-5.6241109416018675E-3</v>
      </c>
      <c r="G43" s="74">
        <v>1165063</v>
      </c>
      <c r="H43" s="75">
        <f t="shared" si="16"/>
        <v>6.6312834692007883E-2</v>
      </c>
      <c r="I43" s="76">
        <v>446560</v>
      </c>
      <c r="J43" s="77">
        <f t="shared" si="17"/>
        <v>-0.20802333933369399</v>
      </c>
      <c r="K43" s="74">
        <v>22619</v>
      </c>
      <c r="L43" s="75">
        <f t="shared" si="18"/>
        <v>5.7753460531238199E-2</v>
      </c>
    </row>
    <row r="44" spans="2:18" hidden="1" outlineLevel="1" x14ac:dyDescent="0.25">
      <c r="B44" s="73" t="s">
        <v>38</v>
      </c>
      <c r="C44" s="74">
        <v>3253452</v>
      </c>
      <c r="D44" s="75">
        <f t="shared" si="15"/>
        <v>2.3377128292525029E-2</v>
      </c>
      <c r="E44" s="76">
        <v>1306347</v>
      </c>
      <c r="F44" s="77">
        <f t="shared" si="15"/>
        <v>6.2691066817865959E-2</v>
      </c>
      <c r="G44" s="74">
        <v>1077779</v>
      </c>
      <c r="H44" s="75">
        <f t="shared" si="16"/>
        <v>5.9954800081823967E-2</v>
      </c>
      <c r="I44" s="76">
        <v>371772</v>
      </c>
      <c r="J44" s="77">
        <f t="shared" si="17"/>
        <v>-0.18210977890221103</v>
      </c>
      <c r="K44" s="74">
        <v>22934</v>
      </c>
      <c r="L44" s="75">
        <f t="shared" si="18"/>
        <v>-0.15869405722670582</v>
      </c>
    </row>
    <row r="45" spans="2:18" hidden="1" outlineLevel="1" x14ac:dyDescent="0.25">
      <c r="B45" s="73" t="s">
        <v>39</v>
      </c>
      <c r="C45" s="74">
        <v>2661272</v>
      </c>
      <c r="D45" s="75">
        <f t="shared" si="15"/>
        <v>3.607557089287261E-2</v>
      </c>
      <c r="E45" s="76">
        <v>996641</v>
      </c>
      <c r="F45" s="77">
        <f t="shared" si="15"/>
        <v>2.8320468678580957E-2</v>
      </c>
      <c r="G45" s="74">
        <v>841798</v>
      </c>
      <c r="H45" s="75">
        <f t="shared" si="16"/>
        <v>3.9864019359453051E-2</v>
      </c>
      <c r="I45" s="76">
        <v>411220</v>
      </c>
      <c r="J45" s="77">
        <f t="shared" si="17"/>
        <v>1.8269521248408971E-2</v>
      </c>
      <c r="K45" s="74">
        <v>26127</v>
      </c>
      <c r="L45" s="75">
        <f t="shared" si="18"/>
        <v>-7.0279695395345509E-2</v>
      </c>
      <c r="N45" s="78"/>
      <c r="O45" s="78"/>
      <c r="P45" s="78"/>
    </row>
    <row r="46" spans="2:18" hidden="1" outlineLevel="1" x14ac:dyDescent="0.25">
      <c r="B46" s="73" t="s">
        <v>40</v>
      </c>
      <c r="C46" s="74">
        <v>2458602</v>
      </c>
      <c r="D46" s="75">
        <f t="shared" si="15"/>
        <v>1.4648129592242709E-2</v>
      </c>
      <c r="E46" s="76">
        <v>952550</v>
      </c>
      <c r="F46" s="77">
        <f t="shared" si="15"/>
        <v>5.6023396480771925E-2</v>
      </c>
      <c r="G46" s="74">
        <v>758111</v>
      </c>
      <c r="H46" s="75">
        <f t="shared" si="16"/>
        <v>1.3876573919904711E-2</v>
      </c>
      <c r="I46" s="76">
        <v>375761</v>
      </c>
      <c r="J46" s="77">
        <f t="shared" si="17"/>
        <v>-6.123107523355098E-3</v>
      </c>
      <c r="K46" s="74">
        <v>25316</v>
      </c>
      <c r="L46" s="75">
        <f t="shared" si="18"/>
        <v>-0.16008095285491519</v>
      </c>
    </row>
    <row r="47" spans="2:18" hidden="1" outlineLevel="1" x14ac:dyDescent="0.25">
      <c r="B47" s="73" t="s">
        <v>41</v>
      </c>
      <c r="C47" s="74">
        <v>2704646</v>
      </c>
      <c r="D47" s="75">
        <f t="shared" si="15"/>
        <v>-7.3257212835748375E-2</v>
      </c>
      <c r="E47" s="76">
        <v>1061280</v>
      </c>
      <c r="F47" s="77">
        <f t="shared" si="15"/>
        <v>-3.62592387094548E-2</v>
      </c>
      <c r="G47" s="74">
        <v>822032</v>
      </c>
      <c r="H47" s="75">
        <f t="shared" si="16"/>
        <v>-8.4832298150475771E-2</v>
      </c>
      <c r="I47" s="76">
        <v>375761</v>
      </c>
      <c r="J47" s="77">
        <f t="shared" si="17"/>
        <v>-0.16679749170702285</v>
      </c>
      <c r="K47" s="74">
        <v>27550</v>
      </c>
      <c r="L47" s="75">
        <f t="shared" si="18"/>
        <v>-7.6649797231625127E-2</v>
      </c>
    </row>
    <row r="48" spans="2:18" hidden="1" outlineLevel="1" x14ac:dyDescent="0.25">
      <c r="B48" s="73" t="s">
        <v>42</v>
      </c>
      <c r="C48" s="74">
        <v>3178209</v>
      </c>
      <c r="D48" s="75">
        <f t="shared" si="15"/>
        <v>-3.2647373846854788E-2</v>
      </c>
      <c r="E48" s="76">
        <v>1138233</v>
      </c>
      <c r="F48" s="77">
        <f t="shared" si="15"/>
        <v>-1.7154822554183546E-2</v>
      </c>
      <c r="G48" s="74">
        <v>1013045</v>
      </c>
      <c r="H48" s="75">
        <f t="shared" si="16"/>
        <v>-2.182026045654728E-2</v>
      </c>
      <c r="I48" s="76">
        <v>487432</v>
      </c>
      <c r="J48" s="77">
        <f t="shared" si="17"/>
        <v>-0.10964006174023433</v>
      </c>
      <c r="K48" s="74">
        <v>28465</v>
      </c>
      <c r="L48" s="75">
        <f t="shared" si="18"/>
        <v>-0.22362535457124155</v>
      </c>
    </row>
    <row r="49" spans="2:17" hidden="1" outlineLevel="1" x14ac:dyDescent="0.25">
      <c r="B49" s="73" t="s">
        <v>43</v>
      </c>
      <c r="C49" s="74">
        <v>3049648</v>
      </c>
      <c r="D49" s="75">
        <f t="shared" si="15"/>
        <v>-3.0898829095330149E-2</v>
      </c>
      <c r="E49" s="76">
        <v>1081197</v>
      </c>
      <c r="F49" s="77">
        <f t="shared" si="15"/>
        <v>-2.5021980350693696E-2</v>
      </c>
      <c r="G49" s="74">
        <v>940907</v>
      </c>
      <c r="H49" s="75">
        <f t="shared" si="16"/>
        <v>-6.0253586820276928E-2</v>
      </c>
      <c r="I49" s="76">
        <v>522636</v>
      </c>
      <c r="J49" s="77">
        <f t="shared" si="17"/>
        <v>-1.6238661453931491E-2</v>
      </c>
      <c r="K49" s="74">
        <v>34631</v>
      </c>
      <c r="L49" s="75">
        <f t="shared" si="18"/>
        <v>-0.11819825325287092</v>
      </c>
    </row>
    <row r="50" spans="2:17" hidden="1" outlineLevel="1" x14ac:dyDescent="0.25">
      <c r="B50" s="73" t="s">
        <v>44</v>
      </c>
      <c r="C50" s="74">
        <v>3227637</v>
      </c>
      <c r="D50" s="75">
        <f t="shared" si="15"/>
        <v>-5.6395205550938021E-2</v>
      </c>
      <c r="E50" s="76">
        <v>1162355</v>
      </c>
      <c r="F50" s="77">
        <f t="shared" si="15"/>
        <v>-6.4817630768884138E-2</v>
      </c>
      <c r="G50" s="74">
        <v>1022615</v>
      </c>
      <c r="H50" s="75">
        <f t="shared" si="16"/>
        <v>-5.5476328141885189E-2</v>
      </c>
      <c r="I50" s="76">
        <v>545932</v>
      </c>
      <c r="J50" s="77">
        <f t="shared" si="17"/>
        <v>-8.1423600594961676E-2</v>
      </c>
      <c r="K50" s="74">
        <v>28645</v>
      </c>
      <c r="L50" s="75">
        <f t="shared" si="18"/>
        <v>-0.13141696230934841</v>
      </c>
    </row>
    <row r="51" spans="2:17" collapsed="1" x14ac:dyDescent="0.25">
      <c r="B51" s="33">
        <v>2010</v>
      </c>
      <c r="C51" s="81">
        <v>36229392</v>
      </c>
      <c r="D51" s="82">
        <f>C51/C64-1</f>
        <v>2.8979059372828964E-3</v>
      </c>
      <c r="E51" s="81">
        <v>13694711</v>
      </c>
      <c r="F51" s="82">
        <f>E51/E64-1</f>
        <v>1.2961071591193862E-2</v>
      </c>
      <c r="G51" s="81">
        <v>11594454</v>
      </c>
      <c r="H51" s="82">
        <f>G51/G64-1</f>
        <v>2.8574515770976694E-2</v>
      </c>
      <c r="I51" s="81">
        <v>5116562</v>
      </c>
      <c r="J51" s="82">
        <f>I51/I64-1</f>
        <v>-0.10016953504486348</v>
      </c>
      <c r="K51" s="81">
        <v>325864</v>
      </c>
      <c r="L51" s="82">
        <f>K51/K64-1</f>
        <v>-0.10538612110879586</v>
      </c>
    </row>
    <row r="52" spans="2:17" ht="15" hidden="1" customHeight="1" outlineLevel="1" x14ac:dyDescent="0.25">
      <c r="B52" s="73" t="s">
        <v>33</v>
      </c>
      <c r="C52" s="74">
        <v>3020076</v>
      </c>
      <c r="D52" s="75">
        <f t="shared" si="15"/>
        <v>-0.10062421660235699</v>
      </c>
      <c r="E52" s="76">
        <v>1114181</v>
      </c>
      <c r="F52" s="77">
        <f t="shared" si="15"/>
        <v>-9.2075037504899426E-2</v>
      </c>
      <c r="G52" s="74">
        <v>916285</v>
      </c>
      <c r="H52" s="75">
        <f t="shared" ref="H52:H90" si="19">G52/G65-1</f>
        <v>-0.12024590887968012</v>
      </c>
      <c r="I52" s="76">
        <v>507642</v>
      </c>
      <c r="J52" s="77">
        <f t="shared" ref="J52:J90" si="20">I52/I65-1</f>
        <v>-0.12698887673607528</v>
      </c>
      <c r="K52" s="74">
        <v>36076</v>
      </c>
      <c r="L52" s="75">
        <f t="shared" ref="L52:L90" si="21">K52/K65-1</f>
        <v>-5.4810312303500308E-2</v>
      </c>
      <c r="N52" s="78"/>
      <c r="O52" s="78"/>
      <c r="P52" s="78"/>
    </row>
    <row r="53" spans="2:17" ht="15" hidden="1" customHeight="1" outlineLevel="1" x14ac:dyDescent="0.25">
      <c r="B53" s="73" t="s">
        <v>34</v>
      </c>
      <c r="C53" s="74">
        <v>2997672</v>
      </c>
      <c r="D53" s="75">
        <f t="shared" si="15"/>
        <v>-0.11885319628502189</v>
      </c>
      <c r="E53" s="76">
        <v>1140718</v>
      </c>
      <c r="F53" s="77">
        <f t="shared" si="15"/>
        <v>-9.1916617178084081E-2</v>
      </c>
      <c r="G53" s="74">
        <v>890587</v>
      </c>
      <c r="H53" s="75">
        <f t="shared" si="19"/>
        <v>-0.16278385482275881</v>
      </c>
      <c r="I53" s="76">
        <v>487497</v>
      </c>
      <c r="J53" s="77">
        <f t="shared" si="20"/>
        <v>-0.11267867121220665</v>
      </c>
      <c r="K53" s="74">
        <v>27704</v>
      </c>
      <c r="L53" s="75">
        <f t="shared" si="21"/>
        <v>-0.34725036520427877</v>
      </c>
      <c r="O53" s="78"/>
      <c r="P53" s="78"/>
      <c r="Q53" s="78"/>
    </row>
    <row r="54" spans="2:17" ht="15" hidden="1" customHeight="1" outlineLevel="1" x14ac:dyDescent="0.25">
      <c r="B54" s="73" t="s">
        <v>35</v>
      </c>
      <c r="C54" s="74">
        <v>2877459</v>
      </c>
      <c r="D54" s="75">
        <f t="shared" si="15"/>
        <v>-0.12571846305344481</v>
      </c>
      <c r="E54" s="76">
        <v>1098407</v>
      </c>
      <c r="F54" s="77">
        <f t="shared" si="15"/>
        <v>-0.14627355913207107</v>
      </c>
      <c r="G54" s="74">
        <v>933356</v>
      </c>
      <c r="H54" s="75">
        <f t="shared" si="19"/>
        <v>-9.4199361231962486E-2</v>
      </c>
      <c r="I54" s="76">
        <v>374772</v>
      </c>
      <c r="J54" s="77">
        <f t="shared" si="20"/>
        <v>-0.21729922998043105</v>
      </c>
      <c r="K54" s="74">
        <v>28970</v>
      </c>
      <c r="L54" s="75">
        <f t="shared" si="21"/>
        <v>-0.32806049079185418</v>
      </c>
    </row>
    <row r="55" spans="2:17" ht="15" hidden="1" customHeight="1" outlineLevel="1" x14ac:dyDescent="0.25">
      <c r="B55" s="73" t="s">
        <v>36</v>
      </c>
      <c r="C55" s="74">
        <v>2717430</v>
      </c>
      <c r="D55" s="75">
        <f t="shared" si="15"/>
        <v>-0.11981197986997827</v>
      </c>
      <c r="E55" s="76">
        <v>1057672</v>
      </c>
      <c r="F55" s="77">
        <f t="shared" si="15"/>
        <v>-0.1130276103356781</v>
      </c>
      <c r="G55" s="74">
        <v>847650</v>
      </c>
      <c r="H55" s="75">
        <f t="shared" si="19"/>
        <v>-9.9423095311454213E-2</v>
      </c>
      <c r="I55" s="76">
        <v>391880</v>
      </c>
      <c r="J55" s="77">
        <f t="shared" si="20"/>
        <v>-0.22710382858540357</v>
      </c>
      <c r="K55" s="74">
        <v>25861</v>
      </c>
      <c r="L55" s="75">
        <f t="shared" si="21"/>
        <v>-0.24259020618556704</v>
      </c>
    </row>
    <row r="56" spans="2:17" ht="15" hidden="1" customHeight="1" outlineLevel="1" x14ac:dyDescent="0.25">
      <c r="B56" s="73" t="s">
        <v>37</v>
      </c>
      <c r="C56" s="74">
        <v>3569884</v>
      </c>
      <c r="D56" s="75">
        <f t="shared" si="15"/>
        <v>-0.14115038584531348</v>
      </c>
      <c r="E56" s="76">
        <v>1396843</v>
      </c>
      <c r="F56" s="77">
        <f t="shared" si="15"/>
        <v>-0.12639381489850454</v>
      </c>
      <c r="G56" s="74">
        <v>1092609</v>
      </c>
      <c r="H56" s="75">
        <f t="shared" si="19"/>
        <v>-0.11538875696384754</v>
      </c>
      <c r="I56" s="76">
        <v>563855</v>
      </c>
      <c r="J56" s="77">
        <f t="shared" si="20"/>
        <v>-0.24445590856101518</v>
      </c>
      <c r="K56" s="74">
        <v>21384</v>
      </c>
      <c r="L56" s="75">
        <f t="shared" si="21"/>
        <v>-0.32942393928941016</v>
      </c>
    </row>
    <row r="57" spans="2:17" ht="15" hidden="1" customHeight="1" outlineLevel="1" x14ac:dyDescent="0.25">
      <c r="B57" s="73" t="s">
        <v>38</v>
      </c>
      <c r="C57" s="74">
        <v>3179133</v>
      </c>
      <c r="D57" s="75">
        <f t="shared" si="15"/>
        <v>-0.16385121540279957</v>
      </c>
      <c r="E57" s="76">
        <v>1229282</v>
      </c>
      <c r="F57" s="77">
        <f t="shared" si="15"/>
        <v>-0.17766683546607032</v>
      </c>
      <c r="G57" s="74">
        <v>1016816</v>
      </c>
      <c r="H57" s="75">
        <f t="shared" si="19"/>
        <v>-0.13327628003395919</v>
      </c>
      <c r="I57" s="76">
        <v>454550</v>
      </c>
      <c r="J57" s="77">
        <f t="shared" si="20"/>
        <v>-0.24326043128578301</v>
      </c>
      <c r="K57" s="74">
        <v>27260</v>
      </c>
      <c r="L57" s="75">
        <f t="shared" si="21"/>
        <v>-0.35486924624304816</v>
      </c>
      <c r="O57" s="72"/>
      <c r="P57" s="72"/>
      <c r="Q57" s="72"/>
    </row>
    <row r="58" spans="2:17" ht="15" hidden="1" customHeight="1" outlineLevel="1" x14ac:dyDescent="0.25">
      <c r="B58" s="73" t="s">
        <v>39</v>
      </c>
      <c r="C58" s="74">
        <v>2568608</v>
      </c>
      <c r="D58" s="75">
        <f t="shared" si="15"/>
        <v>-0.16802419155012427</v>
      </c>
      <c r="E58" s="76">
        <v>969193</v>
      </c>
      <c r="F58" s="77">
        <f t="shared" si="15"/>
        <v>-0.20338817271116283</v>
      </c>
      <c r="G58" s="74">
        <v>809527</v>
      </c>
      <c r="H58" s="75">
        <f t="shared" si="19"/>
        <v>-0.18128786859779866</v>
      </c>
      <c r="I58" s="76">
        <v>403842</v>
      </c>
      <c r="J58" s="77">
        <f t="shared" si="20"/>
        <v>-0.20322858134983268</v>
      </c>
      <c r="K58" s="74">
        <v>28102</v>
      </c>
      <c r="L58" s="75">
        <f t="shared" si="21"/>
        <v>-0.28193990188062146</v>
      </c>
    </row>
    <row r="59" spans="2:17" ht="15" hidden="1" customHeight="1" outlineLevel="1" x14ac:dyDescent="0.25">
      <c r="B59" s="73" t="s">
        <v>40</v>
      </c>
      <c r="C59" s="74">
        <v>2423108</v>
      </c>
      <c r="D59" s="75">
        <f t="shared" si="15"/>
        <v>-0.18381636922596034</v>
      </c>
      <c r="E59" s="76">
        <v>902016</v>
      </c>
      <c r="F59" s="77">
        <f t="shared" si="15"/>
        <v>-0.24811887179820602</v>
      </c>
      <c r="G59" s="74">
        <v>747735</v>
      </c>
      <c r="H59" s="75">
        <f t="shared" si="19"/>
        <v>-0.15025961495845819</v>
      </c>
      <c r="I59" s="76">
        <v>378076</v>
      </c>
      <c r="J59" s="77">
        <f t="shared" si="20"/>
        <v>-0.25850731047196918</v>
      </c>
      <c r="K59" s="74">
        <v>30141</v>
      </c>
      <c r="L59" s="75">
        <f t="shared" si="21"/>
        <v>-0.36440892412804182</v>
      </c>
    </row>
    <row r="60" spans="2:17" ht="15" hidden="1" customHeight="1" outlineLevel="1" x14ac:dyDescent="0.25">
      <c r="B60" s="73" t="s">
        <v>41</v>
      </c>
      <c r="C60" s="74">
        <v>2918443</v>
      </c>
      <c r="D60" s="75">
        <f t="shared" si="15"/>
        <v>-0.13583689398582843</v>
      </c>
      <c r="E60" s="76">
        <v>1101209</v>
      </c>
      <c r="F60" s="77">
        <f t="shared" si="15"/>
        <v>-0.16406812804258264</v>
      </c>
      <c r="G60" s="74">
        <v>898231</v>
      </c>
      <c r="H60" s="75">
        <f t="shared" si="19"/>
        <v>-8.3659359930302601E-2</v>
      </c>
      <c r="I60" s="76">
        <v>450984</v>
      </c>
      <c r="J60" s="77">
        <f t="shared" si="20"/>
        <v>-0.26445855052419376</v>
      </c>
      <c r="K60" s="74">
        <v>29837</v>
      </c>
      <c r="L60" s="75">
        <f t="shared" si="21"/>
        <v>-0.29333049121311161</v>
      </c>
    </row>
    <row r="61" spans="2:17" ht="15" hidden="1" customHeight="1" outlineLevel="1" x14ac:dyDescent="0.25">
      <c r="B61" s="73" t="s">
        <v>42</v>
      </c>
      <c r="C61" s="74">
        <v>3285471</v>
      </c>
      <c r="D61" s="75">
        <f t="shared" si="15"/>
        <v>-0.17517913745897196</v>
      </c>
      <c r="E61" s="76">
        <v>1158100</v>
      </c>
      <c r="F61" s="77">
        <f t="shared" si="15"/>
        <v>-0.23331495125217727</v>
      </c>
      <c r="G61" s="74">
        <v>1035643</v>
      </c>
      <c r="H61" s="75">
        <f t="shared" si="19"/>
        <v>-0.16210452223089711</v>
      </c>
      <c r="I61" s="76">
        <v>547455</v>
      </c>
      <c r="J61" s="77">
        <f t="shared" si="20"/>
        <v>-0.17383614503649758</v>
      </c>
      <c r="K61" s="74">
        <v>36664</v>
      </c>
      <c r="L61" s="75">
        <f t="shared" si="21"/>
        <v>-0.23743760399334446</v>
      </c>
    </row>
    <row r="62" spans="2:17" ht="15" hidden="1" customHeight="1" outlineLevel="1" x14ac:dyDescent="0.25">
      <c r="B62" s="73" t="s">
        <v>43</v>
      </c>
      <c r="C62" s="74">
        <v>3146883</v>
      </c>
      <c r="D62" s="75">
        <f t="shared" si="15"/>
        <v>-0.16047434562851515</v>
      </c>
      <c r="E62" s="76">
        <v>1108945</v>
      </c>
      <c r="F62" s="77">
        <f t="shared" si="15"/>
        <v>-0.20602548433773582</v>
      </c>
      <c r="G62" s="74">
        <v>1001235</v>
      </c>
      <c r="H62" s="75">
        <f t="shared" si="19"/>
        <v>-0.16602043561664603</v>
      </c>
      <c r="I62" s="76">
        <v>531263</v>
      </c>
      <c r="J62" s="77">
        <f t="shared" si="20"/>
        <v>-0.16080813186639598</v>
      </c>
      <c r="K62" s="74">
        <v>39273</v>
      </c>
      <c r="L62" s="75">
        <f t="shared" si="21"/>
        <v>-0.1910646975220911</v>
      </c>
    </row>
    <row r="63" spans="2:17" ht="15" hidden="1" customHeight="1" outlineLevel="1" x14ac:dyDescent="0.25">
      <c r="B63" s="73" t="s">
        <v>44</v>
      </c>
      <c r="C63" s="74">
        <v>3420539</v>
      </c>
      <c r="D63" s="75">
        <f t="shared" si="15"/>
        <v>-9.9811253323199511E-2</v>
      </c>
      <c r="E63" s="76">
        <v>1242918</v>
      </c>
      <c r="F63" s="77">
        <f t="shared" si="15"/>
        <v>-0.14317681089085155</v>
      </c>
      <c r="G63" s="74">
        <v>1082678</v>
      </c>
      <c r="H63" s="75">
        <f t="shared" si="19"/>
        <v>-0.10436098286529238</v>
      </c>
      <c r="I63" s="76">
        <v>594324</v>
      </c>
      <c r="J63" s="77">
        <f t="shared" si="20"/>
        <v>-6.7863041156349002E-2</v>
      </c>
      <c r="K63" s="74">
        <v>32979</v>
      </c>
      <c r="L63" s="75">
        <f t="shared" si="21"/>
        <v>-0.23347433990330979</v>
      </c>
    </row>
    <row r="64" spans="2:17" collapsed="1" x14ac:dyDescent="0.25">
      <c r="B64" s="33">
        <v>2009</v>
      </c>
      <c r="C64" s="81">
        <v>36124706</v>
      </c>
      <c r="D64" s="82">
        <f t="shared" si="15"/>
        <v>-0.1411573422777006</v>
      </c>
      <c r="E64" s="81">
        <v>13519484</v>
      </c>
      <c r="F64" s="82">
        <f t="shared" si="15"/>
        <v>-0.16276246416833373</v>
      </c>
      <c r="G64" s="81">
        <v>11272352</v>
      </c>
      <c r="H64" s="82">
        <f t="shared" si="19"/>
        <v>-0.13153237221397163</v>
      </c>
      <c r="I64" s="81">
        <v>5686140</v>
      </c>
      <c r="J64" s="82">
        <f t="shared" si="20"/>
        <v>-0.1907996498579807</v>
      </c>
      <c r="K64" s="81">
        <v>364251</v>
      </c>
      <c r="L64" s="82">
        <f t="shared" si="21"/>
        <v>-0.27214579024668051</v>
      </c>
    </row>
    <row r="65" spans="2:12" ht="15" hidden="1" customHeight="1" outlineLevel="1" x14ac:dyDescent="0.25">
      <c r="B65" s="73" t="s">
        <v>33</v>
      </c>
      <c r="C65" s="74">
        <v>3357969</v>
      </c>
      <c r="D65" s="75">
        <f t="shared" si="15"/>
        <v>-7.3087376260990933E-2</v>
      </c>
      <c r="E65" s="76">
        <v>1227173</v>
      </c>
      <c r="F65" s="77">
        <f t="shared" si="15"/>
        <v>-9.7680844634016717E-2</v>
      </c>
      <c r="G65" s="74">
        <v>1041524</v>
      </c>
      <c r="H65" s="75">
        <f t="shared" si="19"/>
        <v>-7.734611347096787E-2</v>
      </c>
      <c r="I65" s="76">
        <v>581484</v>
      </c>
      <c r="J65" s="77">
        <f t="shared" si="20"/>
        <v>-7.5771350825550421E-2</v>
      </c>
      <c r="K65" s="74">
        <v>38168</v>
      </c>
      <c r="L65" s="75">
        <f t="shared" si="21"/>
        <v>-8.4261036468330164E-2</v>
      </c>
    </row>
    <row r="66" spans="2:12" ht="15" hidden="1" customHeight="1" outlineLevel="1" x14ac:dyDescent="0.25">
      <c r="B66" s="73" t="s">
        <v>34</v>
      </c>
      <c r="C66" s="74">
        <v>3402012</v>
      </c>
      <c r="D66" s="75">
        <f t="shared" si="15"/>
        <v>-6.7762877199155191E-2</v>
      </c>
      <c r="E66" s="76">
        <v>1256182</v>
      </c>
      <c r="F66" s="77">
        <f t="shared" si="15"/>
        <v>-9.2129046432750328E-2</v>
      </c>
      <c r="G66" s="74">
        <v>1063748</v>
      </c>
      <c r="H66" s="75">
        <f t="shared" si="19"/>
        <v>-5.7954817169829753E-2</v>
      </c>
      <c r="I66" s="76">
        <v>549403</v>
      </c>
      <c r="J66" s="77">
        <f t="shared" si="20"/>
        <v>-9.6544556686010696E-2</v>
      </c>
      <c r="K66" s="74">
        <v>42442</v>
      </c>
      <c r="L66" s="75">
        <f t="shared" si="21"/>
        <v>-1.911299082483997E-2</v>
      </c>
    </row>
    <row r="67" spans="2:12" ht="15" hidden="1" customHeight="1" outlineLevel="1" x14ac:dyDescent="0.25">
      <c r="B67" s="73" t="s">
        <v>35</v>
      </c>
      <c r="C67" s="74">
        <v>3291227</v>
      </c>
      <c r="D67" s="75">
        <f t="shared" si="15"/>
        <v>-4.4851448513034131E-2</v>
      </c>
      <c r="E67" s="76">
        <v>1286603</v>
      </c>
      <c r="F67" s="77">
        <f t="shared" si="15"/>
        <v>-6.4076357689890395E-2</v>
      </c>
      <c r="G67" s="74">
        <v>1030421</v>
      </c>
      <c r="H67" s="75">
        <f t="shared" si="19"/>
        <v>-6.7350550603041404E-3</v>
      </c>
      <c r="I67" s="76">
        <v>478819</v>
      </c>
      <c r="J67" s="77">
        <f t="shared" si="20"/>
        <v>-7.7478695959601773E-2</v>
      </c>
      <c r="K67" s="74">
        <v>43114</v>
      </c>
      <c r="L67" s="75">
        <f t="shared" si="21"/>
        <v>-1.1894666880572058E-2</v>
      </c>
    </row>
    <row r="68" spans="2:12" ht="15" hidden="1" customHeight="1" outlineLevel="1" x14ac:dyDescent="0.25">
      <c r="B68" s="73" t="s">
        <v>36</v>
      </c>
      <c r="C68" s="74">
        <v>3087329</v>
      </c>
      <c r="D68" s="75">
        <f t="shared" si="15"/>
        <v>-4.1075012121172594E-2</v>
      </c>
      <c r="E68" s="76">
        <v>1192452</v>
      </c>
      <c r="F68" s="77">
        <f t="shared" si="15"/>
        <v>-4.1001741144490844E-2</v>
      </c>
      <c r="G68" s="74">
        <v>941230</v>
      </c>
      <c r="H68" s="75">
        <f t="shared" si="19"/>
        <v>-6.6907985689711458E-3</v>
      </c>
      <c r="I68" s="76">
        <v>507028</v>
      </c>
      <c r="J68" s="77">
        <f t="shared" si="20"/>
        <v>-9.5819958627576862E-2</v>
      </c>
      <c r="K68" s="74">
        <v>34144</v>
      </c>
      <c r="L68" s="75">
        <f t="shared" si="21"/>
        <v>-7.4562948909066229E-2</v>
      </c>
    </row>
    <row r="69" spans="2:12" ht="13.5" hidden="1" customHeight="1" outlineLevel="1" x14ac:dyDescent="0.25">
      <c r="B69" s="73" t="s">
        <v>37</v>
      </c>
      <c r="C69" s="74">
        <v>4156588</v>
      </c>
      <c r="D69" s="75">
        <f t="shared" si="15"/>
        <v>-1.7439634036220064E-2</v>
      </c>
      <c r="E69" s="76">
        <v>1598939</v>
      </c>
      <c r="F69" s="77">
        <f t="shared" si="15"/>
        <v>-2.3279694132551931E-2</v>
      </c>
      <c r="G69" s="74">
        <v>1235129</v>
      </c>
      <c r="H69" s="75">
        <f t="shared" si="19"/>
        <v>1.4205606862704112E-2</v>
      </c>
      <c r="I69" s="76">
        <v>746290</v>
      </c>
      <c r="J69" s="77">
        <f t="shared" si="20"/>
        <v>-3.5677690040457399E-2</v>
      </c>
      <c r="K69" s="74">
        <v>31889</v>
      </c>
      <c r="L69" s="75">
        <f t="shared" si="21"/>
        <v>0.17706333973128596</v>
      </c>
    </row>
    <row r="70" spans="2:12" ht="13.5" hidden="1" customHeight="1" outlineLevel="1" x14ac:dyDescent="0.25">
      <c r="B70" s="73" t="s">
        <v>38</v>
      </c>
      <c r="C70" s="74">
        <v>3802114</v>
      </c>
      <c r="D70" s="75">
        <f t="shared" si="15"/>
        <v>3.2414452282811146E-2</v>
      </c>
      <c r="E70" s="76">
        <v>1494871</v>
      </c>
      <c r="F70" s="77">
        <f t="shared" si="15"/>
        <v>5.8478364463779631E-2</v>
      </c>
      <c r="G70" s="74">
        <v>1173172</v>
      </c>
      <c r="H70" s="75">
        <f t="shared" si="19"/>
        <v>5.9619947559663711E-2</v>
      </c>
      <c r="I70" s="76">
        <v>600669</v>
      </c>
      <c r="J70" s="77">
        <f t="shared" si="20"/>
        <v>-8.5029474934881E-2</v>
      </c>
      <c r="K70" s="74">
        <v>42255</v>
      </c>
      <c r="L70" s="75">
        <f t="shared" si="21"/>
        <v>7.318584914656201E-3</v>
      </c>
    </row>
    <row r="71" spans="2:12" ht="15" hidden="1" customHeight="1" outlineLevel="1" x14ac:dyDescent="0.25">
      <c r="B71" s="73" t="s">
        <v>39</v>
      </c>
      <c r="C71" s="74">
        <v>3087359</v>
      </c>
      <c r="D71" s="75">
        <f t="shared" si="15"/>
        <v>5.3191050247438643E-2</v>
      </c>
      <c r="E71" s="76">
        <v>1216644</v>
      </c>
      <c r="F71" s="77">
        <f t="shared" si="15"/>
        <v>0.10804253505426176</v>
      </c>
      <c r="G71" s="74">
        <v>988781</v>
      </c>
      <c r="H71" s="75">
        <f t="shared" si="19"/>
        <v>0.1353905793382042</v>
      </c>
      <c r="I71" s="76">
        <v>506848</v>
      </c>
      <c r="J71" s="77">
        <f t="shared" si="20"/>
        <v>-2.2996349112722636E-2</v>
      </c>
      <c r="K71" s="74">
        <v>39136</v>
      </c>
      <c r="L71" s="75">
        <f t="shared" si="21"/>
        <v>-7.4230023182097704E-2</v>
      </c>
    </row>
    <row r="72" spans="2:12" ht="15" hidden="1" customHeight="1" outlineLevel="1" x14ac:dyDescent="0.25">
      <c r="B72" s="73" t="s">
        <v>40</v>
      </c>
      <c r="C72" s="74">
        <v>2968827</v>
      </c>
      <c r="D72" s="75">
        <f t="shared" si="15"/>
        <v>9.5694103058083568E-2</v>
      </c>
      <c r="E72" s="76">
        <v>1199679</v>
      </c>
      <c r="F72" s="77">
        <f t="shared" si="15"/>
        <v>0.19350856074096923</v>
      </c>
      <c r="G72" s="74">
        <v>879957</v>
      </c>
      <c r="H72" s="75">
        <f t="shared" si="19"/>
        <v>4.3191420753884824E-2</v>
      </c>
      <c r="I72" s="76">
        <v>509885</v>
      </c>
      <c r="J72" s="77">
        <f t="shared" si="20"/>
        <v>0.18899488616887061</v>
      </c>
      <c r="K72" s="74">
        <v>47422</v>
      </c>
      <c r="L72" s="75">
        <f t="shared" si="21"/>
        <v>8.0227790432801926E-2</v>
      </c>
    </row>
    <row r="73" spans="2:12" ht="15" hidden="1" customHeight="1" outlineLevel="1" x14ac:dyDescent="0.25">
      <c r="B73" s="73" t="s">
        <v>41</v>
      </c>
      <c r="C73" s="74">
        <v>3377190</v>
      </c>
      <c r="D73" s="75">
        <f t="shared" si="15"/>
        <v>2.2995041009888029E-2</v>
      </c>
      <c r="E73" s="76">
        <v>1317343</v>
      </c>
      <c r="F73" s="77">
        <f t="shared" si="15"/>
        <v>1.5665862775091188E-2</v>
      </c>
      <c r="G73" s="74">
        <v>980237</v>
      </c>
      <c r="H73" s="75">
        <f t="shared" si="19"/>
        <v>6.3934607720127046E-2</v>
      </c>
      <c r="I73" s="76">
        <v>613132</v>
      </c>
      <c r="J73" s="77">
        <f t="shared" si="20"/>
        <v>0.10866361563512017</v>
      </c>
      <c r="K73" s="74">
        <v>42222</v>
      </c>
      <c r="L73" s="75">
        <f t="shared" si="21"/>
        <v>-4.9760313280669766E-2</v>
      </c>
    </row>
    <row r="74" spans="2:12" ht="15" hidden="1" customHeight="1" outlineLevel="1" x14ac:dyDescent="0.25">
      <c r="B74" s="73" t="s">
        <v>42</v>
      </c>
      <c r="C74" s="74">
        <v>3983254</v>
      </c>
      <c r="D74" s="75">
        <f t="shared" si="15"/>
        <v>3.0876709520935686E-2</v>
      </c>
      <c r="E74" s="76">
        <v>1510529</v>
      </c>
      <c r="F74" s="77">
        <f t="shared" si="15"/>
        <v>6.5267447166076353E-2</v>
      </c>
      <c r="G74" s="74">
        <v>1236005</v>
      </c>
      <c r="H74" s="75">
        <f t="shared" si="19"/>
        <v>6.4159244415554317E-2</v>
      </c>
      <c r="I74" s="76">
        <v>662647</v>
      </c>
      <c r="J74" s="77">
        <f t="shared" si="20"/>
        <v>-2.3091211982721793E-2</v>
      </c>
      <c r="K74" s="74">
        <v>48080</v>
      </c>
      <c r="L74" s="75">
        <f t="shared" si="21"/>
        <v>-2.9294785084088781E-2</v>
      </c>
    </row>
    <row r="75" spans="2:12" ht="15" hidden="1" customHeight="1" outlineLevel="1" x14ac:dyDescent="0.25">
      <c r="B75" s="73" t="s">
        <v>43</v>
      </c>
      <c r="C75" s="74">
        <v>3748406</v>
      </c>
      <c r="D75" s="75">
        <f t="shared" si="15"/>
        <v>5.9235601833850238E-2</v>
      </c>
      <c r="E75" s="76">
        <v>1396701</v>
      </c>
      <c r="F75" s="77">
        <f t="shared" si="15"/>
        <v>8.3445489163613606E-2</v>
      </c>
      <c r="G75" s="74">
        <v>1200551</v>
      </c>
      <c r="H75" s="75">
        <f t="shared" si="19"/>
        <v>0.1040351437023932</v>
      </c>
      <c r="I75" s="76">
        <v>633065</v>
      </c>
      <c r="J75" s="77">
        <f t="shared" si="20"/>
        <v>1.6640356638718545E-2</v>
      </c>
      <c r="K75" s="74">
        <v>48549</v>
      </c>
      <c r="L75" s="75">
        <f t="shared" si="21"/>
        <v>0.20675598419129537</v>
      </c>
    </row>
    <row r="76" spans="2:12" ht="15" hidden="1" customHeight="1" outlineLevel="1" x14ac:dyDescent="0.25">
      <c r="B76" s="73" t="s">
        <v>44</v>
      </c>
      <c r="C76" s="74">
        <v>3799802</v>
      </c>
      <c r="D76" s="75">
        <f t="shared" si="15"/>
        <v>1.5006585866151667E-2</v>
      </c>
      <c r="E76" s="76">
        <v>1450612</v>
      </c>
      <c r="F76" s="77">
        <f t="shared" si="15"/>
        <v>3.2811757979732681E-2</v>
      </c>
      <c r="G76" s="74">
        <v>1208833</v>
      </c>
      <c r="H76" s="75">
        <f t="shared" si="19"/>
        <v>6.4048926605690282E-2</v>
      </c>
      <c r="I76" s="76">
        <v>637593</v>
      </c>
      <c r="J76" s="77">
        <f t="shared" si="20"/>
        <v>-8.9654175494007227E-3</v>
      </c>
      <c r="K76" s="74">
        <v>43024</v>
      </c>
      <c r="L76" s="75">
        <f t="shared" si="21"/>
        <v>0.10741036266762771</v>
      </c>
    </row>
    <row r="77" spans="2:12" collapsed="1" x14ac:dyDescent="0.25">
      <c r="B77" s="33">
        <v>2008</v>
      </c>
      <c r="C77" s="81">
        <v>42062077</v>
      </c>
      <c r="D77" s="82">
        <f t="shared" si="15"/>
        <v>2.9322277811290043E-3</v>
      </c>
      <c r="E77" s="81">
        <v>16147728</v>
      </c>
      <c r="F77" s="82">
        <f t="shared" si="15"/>
        <v>1.411494936624913E-2</v>
      </c>
      <c r="G77" s="81">
        <v>12979588</v>
      </c>
      <c r="H77" s="82">
        <f t="shared" si="19"/>
        <v>3.1050786105855765E-2</v>
      </c>
      <c r="I77" s="81">
        <v>7026863</v>
      </c>
      <c r="J77" s="82">
        <f t="shared" si="20"/>
        <v>-2.3026275085405223E-2</v>
      </c>
      <c r="K77" s="81">
        <v>500445</v>
      </c>
      <c r="L77" s="82">
        <f t="shared" si="21"/>
        <v>1.3586180496904188E-2</v>
      </c>
    </row>
    <row r="78" spans="2:12" ht="15" hidden="1" customHeight="1" outlineLevel="1" x14ac:dyDescent="0.25">
      <c r="B78" s="73" t="s">
        <v>33</v>
      </c>
      <c r="C78" s="74">
        <v>3622746</v>
      </c>
      <c r="D78" s="75">
        <f t="shared" si="15"/>
        <v>1.0631483921937912E-2</v>
      </c>
      <c r="E78" s="76">
        <v>1360021</v>
      </c>
      <c r="F78" s="77">
        <f t="shared" si="15"/>
        <v>3.7176087664429813E-2</v>
      </c>
      <c r="G78" s="74">
        <v>1128835</v>
      </c>
      <c r="H78" s="75">
        <f t="shared" si="19"/>
        <v>8.9468862422630302E-3</v>
      </c>
      <c r="I78" s="76">
        <v>629156</v>
      </c>
      <c r="J78" s="77">
        <f t="shared" si="20"/>
        <v>3.0739212277991479E-2</v>
      </c>
      <c r="K78" s="74">
        <v>41680</v>
      </c>
      <c r="L78" s="75">
        <f t="shared" si="21"/>
        <v>-8.9280251715247116E-2</v>
      </c>
    </row>
    <row r="79" spans="2:12" ht="15" hidden="1" customHeight="1" outlineLevel="1" x14ac:dyDescent="0.25">
      <c r="B79" s="73" t="s">
        <v>34</v>
      </c>
      <c r="C79" s="74">
        <v>3649299</v>
      </c>
      <c r="D79" s="75">
        <f t="shared" si="15"/>
        <v>1.7668444628620383E-2</v>
      </c>
      <c r="E79" s="76">
        <v>1383657</v>
      </c>
      <c r="F79" s="77">
        <f t="shared" si="15"/>
        <v>4.4559545594549999E-2</v>
      </c>
      <c r="G79" s="74">
        <v>1129190</v>
      </c>
      <c r="H79" s="75">
        <f t="shared" si="19"/>
        <v>3.1531790772221457E-2</v>
      </c>
      <c r="I79" s="76">
        <v>608113</v>
      </c>
      <c r="J79" s="77">
        <f t="shared" si="20"/>
        <v>8.5244281253058496E-3</v>
      </c>
      <c r="K79" s="74">
        <v>43269</v>
      </c>
      <c r="L79" s="75">
        <f t="shared" si="21"/>
        <v>-5.5096960167714926E-2</v>
      </c>
    </row>
    <row r="80" spans="2:12" ht="15" hidden="1" customHeight="1" outlineLevel="1" x14ac:dyDescent="0.25">
      <c r="B80" s="73" t="s">
        <v>35</v>
      </c>
      <c r="C80" s="74">
        <v>3445775</v>
      </c>
      <c r="D80" s="75">
        <f t="shared" si="15"/>
        <v>-6.5837034579028564E-2</v>
      </c>
      <c r="E80" s="76">
        <v>1374688</v>
      </c>
      <c r="F80" s="77">
        <f t="shared" si="15"/>
        <v>-2.2951285732561888E-2</v>
      </c>
      <c r="G80" s="74">
        <v>1037408</v>
      </c>
      <c r="H80" s="75">
        <f t="shared" si="19"/>
        <v>-0.10735339291722135</v>
      </c>
      <c r="I80" s="76">
        <v>519033</v>
      </c>
      <c r="J80" s="77">
        <f t="shared" si="20"/>
        <v>-7.8429701440860811E-2</v>
      </c>
      <c r="K80" s="74">
        <v>43633</v>
      </c>
      <c r="L80" s="75">
        <f t="shared" si="21"/>
        <v>7.5684737322190276E-2</v>
      </c>
    </row>
    <row r="81" spans="2:14" ht="15" hidden="1" customHeight="1" outlineLevel="1" x14ac:dyDescent="0.25">
      <c r="B81" s="73" t="s">
        <v>36</v>
      </c>
      <c r="C81" s="74">
        <v>3219573</v>
      </c>
      <c r="D81" s="75">
        <f t="shared" si="15"/>
        <v>-7.6750556819058402E-2</v>
      </c>
      <c r="E81" s="76">
        <v>1243435</v>
      </c>
      <c r="F81" s="77">
        <f t="shared" si="15"/>
        <v>-5.5843672644990794E-2</v>
      </c>
      <c r="G81" s="74">
        <v>947570</v>
      </c>
      <c r="H81" s="75">
        <f t="shared" si="19"/>
        <v>-9.0699720848643195E-2</v>
      </c>
      <c r="I81" s="76">
        <v>560760</v>
      </c>
      <c r="J81" s="77">
        <f t="shared" si="20"/>
        <v>-9.3703635464445378E-2</v>
      </c>
      <c r="K81" s="74">
        <v>36895</v>
      </c>
      <c r="L81" s="75">
        <f t="shared" si="21"/>
        <v>-3.1576460706598808E-2</v>
      </c>
    </row>
    <row r="82" spans="2:14" ht="15" hidden="1" customHeight="1" outlineLevel="1" x14ac:dyDescent="0.25">
      <c r="B82" s="73" t="s">
        <v>37</v>
      </c>
      <c r="C82" s="74">
        <v>4230364</v>
      </c>
      <c r="D82" s="75">
        <f t="shared" si="15"/>
        <v>-6.9784562610975764E-2</v>
      </c>
      <c r="E82" s="76">
        <v>1637049</v>
      </c>
      <c r="F82" s="77">
        <f t="shared" si="15"/>
        <v>-5.6503218570596148E-2</v>
      </c>
      <c r="G82" s="74">
        <v>1217829</v>
      </c>
      <c r="H82" s="75">
        <f t="shared" si="19"/>
        <v>-9.9613178545604586E-2</v>
      </c>
      <c r="I82" s="76">
        <v>773901</v>
      </c>
      <c r="J82" s="77">
        <f t="shared" si="20"/>
        <v>-1.3515546128509248E-2</v>
      </c>
      <c r="K82" s="74">
        <v>27092</v>
      </c>
      <c r="L82" s="75">
        <f t="shared" si="21"/>
        <v>-0.1774350255040078</v>
      </c>
    </row>
    <row r="83" spans="2:14" ht="15" hidden="1" customHeight="1" outlineLevel="1" x14ac:dyDescent="0.25">
      <c r="B83" s="73" t="s">
        <v>38</v>
      </c>
      <c r="C83" s="74">
        <v>3682740</v>
      </c>
      <c r="D83" s="75">
        <f t="shared" si="15"/>
        <v>-8.5730656550322304E-2</v>
      </c>
      <c r="E83" s="76">
        <v>1412283</v>
      </c>
      <c r="F83" s="77">
        <f t="shared" si="15"/>
        <v>-7.5245645947676687E-2</v>
      </c>
      <c r="G83" s="74">
        <v>1107163</v>
      </c>
      <c r="H83" s="75">
        <f t="shared" si="19"/>
        <v>-8.1355676253345832E-2</v>
      </c>
      <c r="I83" s="76">
        <v>656490</v>
      </c>
      <c r="J83" s="77">
        <f t="shared" si="20"/>
        <v>-7.6680951490201932E-2</v>
      </c>
      <c r="K83" s="74">
        <v>41948</v>
      </c>
      <c r="L83" s="75">
        <f t="shared" si="21"/>
        <v>0.15267091668498578</v>
      </c>
    </row>
    <row r="84" spans="2:14" ht="15" hidden="1" customHeight="1" outlineLevel="1" thickBot="1" x14ac:dyDescent="0.3">
      <c r="B84" s="73" t="s">
        <v>39</v>
      </c>
      <c r="C84" s="74">
        <v>2931433</v>
      </c>
      <c r="D84" s="75">
        <f t="shared" si="15"/>
        <v>-7.9909843855735074E-2</v>
      </c>
      <c r="E84" s="76">
        <v>1098012</v>
      </c>
      <c r="F84" s="77">
        <f t="shared" si="15"/>
        <v>-8.5760246991909317E-2</v>
      </c>
      <c r="G84" s="74">
        <v>870873</v>
      </c>
      <c r="H84" s="75">
        <f t="shared" si="19"/>
        <v>-9.5817833155619869E-2</v>
      </c>
      <c r="I84" s="76">
        <v>518778</v>
      </c>
      <c r="J84" s="77">
        <f t="shared" si="20"/>
        <v>-5.9211612011700554E-2</v>
      </c>
      <c r="K84" s="74">
        <v>42274</v>
      </c>
      <c r="L84" s="75">
        <f t="shared" si="21"/>
        <v>0.20168282213820743</v>
      </c>
    </row>
    <row r="85" spans="2:14" ht="16.5" hidden="1" customHeight="1" outlineLevel="1" thickBot="1" x14ac:dyDescent="0.3">
      <c r="B85" s="73" t="s">
        <v>40</v>
      </c>
      <c r="C85" s="74">
        <v>2709540</v>
      </c>
      <c r="D85" s="75">
        <f t="shared" si="15"/>
        <v>-9.3656559277397911E-2</v>
      </c>
      <c r="E85" s="76">
        <v>1005170</v>
      </c>
      <c r="F85" s="77">
        <f t="shared" si="15"/>
        <v>-0.11041549402972928</v>
      </c>
      <c r="G85" s="74">
        <v>843524</v>
      </c>
      <c r="H85" s="75">
        <f t="shared" si="19"/>
        <v>-5.591699916618631E-2</v>
      </c>
      <c r="I85" s="76">
        <v>428837</v>
      </c>
      <c r="J85" s="77">
        <f t="shared" si="20"/>
        <v>-0.16024305419568097</v>
      </c>
      <c r="K85" s="74">
        <v>43900</v>
      </c>
      <c r="L85" s="75">
        <f t="shared" si="21"/>
        <v>0.27010762643212582</v>
      </c>
      <c r="N85" s="36" t="s">
        <v>45</v>
      </c>
    </row>
    <row r="86" spans="2:14" ht="15" hidden="1" customHeight="1" outlineLevel="1" x14ac:dyDescent="0.25">
      <c r="B86" s="73" t="s">
        <v>41</v>
      </c>
      <c r="C86" s="74">
        <v>3301277</v>
      </c>
      <c r="D86" s="75">
        <f t="shared" si="15"/>
        <v>-7.8833618272889594E-2</v>
      </c>
      <c r="E86" s="76">
        <v>1297024</v>
      </c>
      <c r="F86" s="77">
        <f t="shared" si="15"/>
        <v>-7.7182934247832624E-2</v>
      </c>
      <c r="G86" s="74">
        <v>921332</v>
      </c>
      <c r="H86" s="75">
        <f t="shared" si="19"/>
        <v>-0.1249494249161831</v>
      </c>
      <c r="I86" s="76">
        <v>553037</v>
      </c>
      <c r="J86" s="77">
        <f t="shared" si="20"/>
        <v>-6.5807988243143933E-2</v>
      </c>
      <c r="K86" s="74">
        <v>44433</v>
      </c>
      <c r="L86" s="75">
        <f t="shared" si="21"/>
        <v>0.19408239499072866</v>
      </c>
    </row>
    <row r="87" spans="2:14" ht="15" hidden="1" customHeight="1" outlineLevel="1" x14ac:dyDescent="0.25">
      <c r="B87" s="73" t="s">
        <v>42</v>
      </c>
      <c r="C87" s="74">
        <v>3863948</v>
      </c>
      <c r="D87" s="75">
        <f t="shared" si="15"/>
        <v>-1.5442163722078073E-3</v>
      </c>
      <c r="E87" s="76">
        <v>1417981</v>
      </c>
      <c r="F87" s="77">
        <f t="shared" si="15"/>
        <v>-1.4362830554327521E-2</v>
      </c>
      <c r="G87" s="74">
        <v>1161485</v>
      </c>
      <c r="H87" s="75">
        <f t="shared" si="19"/>
        <v>-1.0291735509725508E-2</v>
      </c>
      <c r="I87" s="76">
        <v>678310</v>
      </c>
      <c r="J87" s="77">
        <f t="shared" si="20"/>
        <v>-1.4293478418823891E-2</v>
      </c>
      <c r="K87" s="74">
        <v>49531</v>
      </c>
      <c r="L87" s="75">
        <f t="shared" si="21"/>
        <v>0.12983872807317676</v>
      </c>
    </row>
    <row r="88" spans="2:14" ht="15" hidden="1" customHeight="1" outlineLevel="1" x14ac:dyDescent="0.25">
      <c r="B88" s="73" t="s">
        <v>43</v>
      </c>
      <c r="C88" s="74">
        <v>3538784</v>
      </c>
      <c r="D88" s="75">
        <f t="shared" si="15"/>
        <v>-1.0038137818151993E-2</v>
      </c>
      <c r="E88" s="76">
        <v>1289129</v>
      </c>
      <c r="F88" s="77">
        <f t="shared" si="15"/>
        <v>-2.6236118266103281E-2</v>
      </c>
      <c r="G88" s="74">
        <v>1087421</v>
      </c>
      <c r="H88" s="75">
        <f t="shared" si="19"/>
        <v>-1.5865597819949562E-3</v>
      </c>
      <c r="I88" s="76">
        <v>622703</v>
      </c>
      <c r="J88" s="77">
        <f t="shared" si="20"/>
        <v>-1.4874111104958843E-2</v>
      </c>
      <c r="K88" s="74">
        <v>40231</v>
      </c>
      <c r="L88" s="75">
        <f t="shared" si="21"/>
        <v>-6.8575926654782071E-2</v>
      </c>
    </row>
    <row r="89" spans="2:14" ht="15" hidden="1" customHeight="1" outlineLevel="1" x14ac:dyDescent="0.25">
      <c r="B89" s="73" t="s">
        <v>44</v>
      </c>
      <c r="C89" s="74">
        <v>3743623</v>
      </c>
      <c r="D89" s="75">
        <f t="shared" si="15"/>
        <v>-4.9914908105271882E-3</v>
      </c>
      <c r="E89" s="76">
        <v>1404527</v>
      </c>
      <c r="F89" s="77">
        <f t="shared" si="15"/>
        <v>-4.0809051255802364E-2</v>
      </c>
      <c r="G89" s="74">
        <v>1136069</v>
      </c>
      <c r="H89" s="75">
        <f t="shared" si="19"/>
        <v>-1.7869199534207847E-2</v>
      </c>
      <c r="I89" s="76">
        <v>643361</v>
      </c>
      <c r="J89" s="77">
        <f t="shared" si="20"/>
        <v>2.5186637027830194E-2</v>
      </c>
      <c r="K89" s="74">
        <v>38851</v>
      </c>
      <c r="L89" s="75">
        <f t="shared" si="21"/>
        <v>0.14889401466761298</v>
      </c>
    </row>
    <row r="90" spans="2:14" collapsed="1" x14ac:dyDescent="0.25">
      <c r="B90" s="33">
        <v>2007</v>
      </c>
      <c r="C90" s="81">
        <v>41939102</v>
      </c>
      <c r="D90" s="82">
        <f t="shared" si="15"/>
        <v>-4.4418472100876349E-2</v>
      </c>
      <c r="E90" s="81">
        <v>15922976</v>
      </c>
      <c r="F90" s="82">
        <f t="shared" si="15"/>
        <v>-3.9939435841925164E-2</v>
      </c>
      <c r="G90" s="81">
        <v>12588699</v>
      </c>
      <c r="H90" s="82">
        <f t="shared" si="19"/>
        <v>-5.3802771825121942E-2</v>
      </c>
      <c r="I90" s="81">
        <v>7192479</v>
      </c>
      <c r="J90" s="82">
        <f t="shared" si="20"/>
        <v>-4.0071285175133919E-2</v>
      </c>
      <c r="K90" s="81">
        <v>493737</v>
      </c>
      <c r="L90" s="82">
        <f t="shared" si="21"/>
        <v>5.6463157083892268E-2</v>
      </c>
    </row>
    <row r="91" spans="2:14" ht="15" hidden="1" customHeight="1" outlineLevel="1" x14ac:dyDescent="0.25">
      <c r="B91" s="73" t="s">
        <v>33</v>
      </c>
      <c r="C91" s="74">
        <v>3584636</v>
      </c>
      <c r="D91" s="74"/>
      <c r="E91" s="76">
        <v>1311273</v>
      </c>
      <c r="F91" s="77"/>
      <c r="G91" s="74">
        <v>1118825</v>
      </c>
      <c r="H91" s="74"/>
      <c r="I91" s="76">
        <v>610393</v>
      </c>
      <c r="J91" s="77"/>
      <c r="K91" s="74">
        <v>45766</v>
      </c>
      <c r="L91" s="74"/>
    </row>
    <row r="92" spans="2:14" ht="15" hidden="1" customHeight="1" outlineLevel="1" x14ac:dyDescent="0.25">
      <c r="B92" s="73" t="s">
        <v>34</v>
      </c>
      <c r="C92" s="74">
        <v>3585941</v>
      </c>
      <c r="D92" s="74"/>
      <c r="E92" s="76">
        <v>1324632</v>
      </c>
      <c r="F92" s="77"/>
      <c r="G92" s="74">
        <v>1094673</v>
      </c>
      <c r="H92" s="74"/>
      <c r="I92" s="76">
        <v>602973</v>
      </c>
      <c r="J92" s="77"/>
      <c r="K92" s="74">
        <v>45792</v>
      </c>
      <c r="L92" s="74"/>
    </row>
    <row r="93" spans="2:14" ht="15" hidden="1" customHeight="1" outlineLevel="1" x14ac:dyDescent="0.25">
      <c r="B93" s="73" t="s">
        <v>35</v>
      </c>
      <c r="C93" s="74">
        <v>3688623</v>
      </c>
      <c r="D93" s="74"/>
      <c r="E93" s="76">
        <v>1406980</v>
      </c>
      <c r="F93" s="77"/>
      <c r="G93" s="74">
        <v>1162171</v>
      </c>
      <c r="H93" s="74"/>
      <c r="I93" s="76">
        <v>563205</v>
      </c>
      <c r="J93" s="77"/>
      <c r="K93" s="74">
        <v>40563</v>
      </c>
      <c r="L93" s="74"/>
    </row>
    <row r="94" spans="2:14" ht="15" hidden="1" customHeight="1" outlineLevel="1" x14ac:dyDescent="0.25">
      <c r="B94" s="73" t="s">
        <v>36</v>
      </c>
      <c r="C94" s="74">
        <v>3487219</v>
      </c>
      <c r="D94" s="74"/>
      <c r="E94" s="76">
        <v>1316980</v>
      </c>
      <c r="F94" s="77"/>
      <c r="G94" s="74">
        <v>1042087</v>
      </c>
      <c r="H94" s="74"/>
      <c r="I94" s="76">
        <v>618738</v>
      </c>
      <c r="J94" s="77"/>
      <c r="K94" s="74">
        <v>38098</v>
      </c>
      <c r="L94" s="74"/>
    </row>
    <row r="95" spans="2:14" ht="15" hidden="1" customHeight="1" outlineLevel="1" x14ac:dyDescent="0.25">
      <c r="B95" s="73" t="s">
        <v>37</v>
      </c>
      <c r="C95" s="74">
        <v>4547725</v>
      </c>
      <c r="D95" s="74"/>
      <c r="E95" s="76">
        <v>1735087</v>
      </c>
      <c r="F95" s="77"/>
      <c r="G95" s="74">
        <v>1352562</v>
      </c>
      <c r="H95" s="74"/>
      <c r="I95" s="76">
        <v>784504</v>
      </c>
      <c r="J95" s="77"/>
      <c r="K95" s="74">
        <v>32936</v>
      </c>
      <c r="L95" s="74"/>
    </row>
    <row r="96" spans="2:14" ht="15" hidden="1" customHeight="1" outlineLevel="1" x14ac:dyDescent="0.25">
      <c r="B96" s="73" t="s">
        <v>38</v>
      </c>
      <c r="C96" s="74">
        <v>4028069</v>
      </c>
      <c r="D96" s="74"/>
      <c r="E96" s="76">
        <v>1527198</v>
      </c>
      <c r="F96" s="77"/>
      <c r="G96" s="74">
        <v>1205214</v>
      </c>
      <c r="H96" s="74"/>
      <c r="I96" s="76">
        <v>711011</v>
      </c>
      <c r="J96" s="77"/>
      <c r="K96" s="74">
        <v>36392</v>
      </c>
      <c r="L96" s="74"/>
    </row>
    <row r="97" spans="2:12" ht="15" hidden="1" customHeight="1" outlineLevel="1" x14ac:dyDescent="0.25">
      <c r="B97" s="73" t="s">
        <v>39</v>
      </c>
      <c r="C97" s="74">
        <v>3186028</v>
      </c>
      <c r="D97" s="74"/>
      <c r="E97" s="76">
        <v>1201011</v>
      </c>
      <c r="F97" s="77"/>
      <c r="G97" s="74">
        <v>963161</v>
      </c>
      <c r="H97" s="74"/>
      <c r="I97" s="76">
        <v>551429</v>
      </c>
      <c r="J97" s="77"/>
      <c r="K97" s="74">
        <v>35179</v>
      </c>
      <c r="L97" s="74"/>
    </row>
    <row r="98" spans="2:12" ht="15" hidden="1" customHeight="1" outlineLevel="1" x14ac:dyDescent="0.25">
      <c r="B98" s="73" t="s">
        <v>40</v>
      </c>
      <c r="C98" s="74">
        <v>2989529</v>
      </c>
      <c r="D98" s="74"/>
      <c r="E98" s="76">
        <v>1129932</v>
      </c>
      <c r="F98" s="77"/>
      <c r="G98" s="74">
        <v>893485</v>
      </c>
      <c r="H98" s="74"/>
      <c r="I98" s="76">
        <v>510668</v>
      </c>
      <c r="J98" s="77"/>
      <c r="K98" s="74">
        <v>34564</v>
      </c>
      <c r="L98" s="74"/>
    </row>
    <row r="99" spans="2:12" ht="15" hidden="1" customHeight="1" outlineLevel="1" x14ac:dyDescent="0.25">
      <c r="B99" s="73" t="s">
        <v>41</v>
      </c>
      <c r="C99" s="74">
        <v>3583801</v>
      </c>
      <c r="D99" s="74"/>
      <c r="E99" s="76">
        <v>1405505</v>
      </c>
      <c r="F99" s="77"/>
      <c r="G99" s="74">
        <v>1052890</v>
      </c>
      <c r="H99" s="74"/>
      <c r="I99" s="76">
        <v>591995</v>
      </c>
      <c r="J99" s="77"/>
      <c r="K99" s="74">
        <v>37211</v>
      </c>
      <c r="L99" s="74"/>
    </row>
    <row r="100" spans="2:12" ht="15" hidden="1" customHeight="1" outlineLevel="1" x14ac:dyDescent="0.25">
      <c r="B100" s="73" t="s">
        <v>42</v>
      </c>
      <c r="C100" s="74">
        <v>3869924</v>
      </c>
      <c r="D100" s="74"/>
      <c r="E100" s="76">
        <v>1438644</v>
      </c>
      <c r="F100" s="77"/>
      <c r="G100" s="74">
        <v>1173563</v>
      </c>
      <c r="H100" s="74"/>
      <c r="I100" s="76">
        <v>688146</v>
      </c>
      <c r="J100" s="77"/>
      <c r="K100" s="74">
        <v>43839</v>
      </c>
      <c r="L100" s="74"/>
    </row>
    <row r="101" spans="2:12" ht="15" hidden="1" customHeight="1" outlineLevel="1" x14ac:dyDescent="0.25">
      <c r="B101" s="73" t="s">
        <v>43</v>
      </c>
      <c r="C101" s="74">
        <v>3574667</v>
      </c>
      <c r="D101" s="74"/>
      <c r="E101" s="76">
        <v>1323862</v>
      </c>
      <c r="F101" s="77"/>
      <c r="G101" s="74">
        <v>1089149</v>
      </c>
      <c r="H101" s="74"/>
      <c r="I101" s="76">
        <v>632105</v>
      </c>
      <c r="J101" s="77"/>
      <c r="K101" s="74">
        <v>43193</v>
      </c>
      <c r="L101" s="74"/>
    </row>
    <row r="102" spans="2:12" ht="15" hidden="1" customHeight="1" outlineLevel="1" x14ac:dyDescent="0.25">
      <c r="B102" s="73" t="s">
        <v>44</v>
      </c>
      <c r="C102" s="74">
        <v>3762403</v>
      </c>
      <c r="D102" s="74"/>
      <c r="E102" s="76">
        <v>1464283</v>
      </c>
      <c r="F102" s="77"/>
      <c r="G102" s="74">
        <v>1156739</v>
      </c>
      <c r="H102" s="74"/>
      <c r="I102" s="76">
        <v>627555</v>
      </c>
      <c r="J102" s="77"/>
      <c r="K102" s="74">
        <v>33816</v>
      </c>
      <c r="L102" s="74"/>
    </row>
    <row r="103" spans="2:12" collapsed="1" x14ac:dyDescent="0.25">
      <c r="B103" s="33">
        <v>2006</v>
      </c>
      <c r="C103" s="81">
        <v>43888565</v>
      </c>
      <c r="D103" s="81"/>
      <c r="E103" s="81">
        <v>16585387</v>
      </c>
      <c r="F103" s="82"/>
      <c r="G103" s="81">
        <v>13304519</v>
      </c>
      <c r="H103" s="81"/>
      <c r="I103" s="81">
        <v>7492722</v>
      </c>
      <c r="J103" s="82"/>
      <c r="K103" s="81">
        <v>467349</v>
      </c>
      <c r="L103" s="81"/>
    </row>
    <row r="104" spans="2:12" ht="15" customHeight="1" x14ac:dyDescent="0.25">
      <c r="B104" s="218" t="s">
        <v>46</v>
      </c>
      <c r="C104" s="218"/>
      <c r="D104" s="218"/>
      <c r="E104" s="218"/>
      <c r="F104" s="218"/>
      <c r="G104" s="218"/>
      <c r="H104" s="218"/>
      <c r="I104" s="37"/>
      <c r="J104" s="37"/>
      <c r="K104" s="37"/>
      <c r="L104" s="37"/>
    </row>
  </sheetData>
  <mergeCells count="7">
    <mergeCell ref="B104:H104"/>
    <mergeCell ref="B5:L5"/>
    <mergeCell ref="C6:D6"/>
    <mergeCell ref="E6:F6"/>
    <mergeCell ref="G6:H6"/>
    <mergeCell ref="I6:J6"/>
    <mergeCell ref="K6:L6"/>
  </mergeCells>
  <hyperlinks>
    <hyperlink ref="N8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acum. abril 2012</v>
      </c>
      <c r="D6" s="41" t="s">
        <v>49</v>
      </c>
      <c r="E6" s="40" t="str">
        <f>actualizaciones!A2</f>
        <v xml:space="preserve">acum. abril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13445885</v>
      </c>
      <c r="D8" s="47">
        <f>C8/C8</f>
        <v>1</v>
      </c>
      <c r="E8" s="46">
        <v>12941211</v>
      </c>
      <c r="F8" s="47">
        <f>E8/E8</f>
        <v>1</v>
      </c>
      <c r="G8" s="47">
        <f>(E8-C8)/C8</f>
        <v>-3.7533713846280854E-2</v>
      </c>
    </row>
    <row r="9" spans="2:7" ht="15" customHeight="1" x14ac:dyDescent="0.25">
      <c r="B9" s="45" t="s">
        <v>84</v>
      </c>
      <c r="C9" s="46">
        <v>8098339</v>
      </c>
      <c r="D9" s="47">
        <f>C9/C8</f>
        <v>0.60229125862670996</v>
      </c>
      <c r="E9" s="46">
        <v>7853669</v>
      </c>
      <c r="F9" s="47">
        <f>E9/E8</f>
        <v>0.60687280348029249</v>
      </c>
      <c r="G9" s="47">
        <f>(E9-C9)/C9</f>
        <v>-3.0212368239956367E-2</v>
      </c>
    </row>
    <row r="10" spans="2:7" ht="15" customHeight="1" x14ac:dyDescent="0.2">
      <c r="B10" s="48" t="s">
        <v>85</v>
      </c>
      <c r="C10" s="46">
        <v>5347546</v>
      </c>
      <c r="D10" s="47">
        <f>C10/C8</f>
        <v>0.39770874137329004</v>
      </c>
      <c r="E10" s="46">
        <v>5087542</v>
      </c>
      <c r="F10" s="47">
        <f>E10/E8</f>
        <v>0.39312719651970746</v>
      </c>
      <c r="G10" s="47">
        <f>(E10-C10)/C10</f>
        <v>-4.8621180631265255E-2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5061686</v>
      </c>
      <c r="D12" s="53">
        <f>C12/C12</f>
        <v>1</v>
      </c>
      <c r="E12" s="52">
        <v>4775204</v>
      </c>
      <c r="F12" s="53">
        <f>E12/E12</f>
        <v>1</v>
      </c>
      <c r="G12" s="54">
        <f>(E12-C12)/C12</f>
        <v>-5.6598137458546423E-2</v>
      </c>
    </row>
    <row r="13" spans="2:7" ht="15" customHeight="1" x14ac:dyDescent="0.25">
      <c r="B13" s="51" t="s">
        <v>84</v>
      </c>
      <c r="C13" s="52">
        <v>3349803</v>
      </c>
      <c r="D13" s="53">
        <f>C13/C12</f>
        <v>0.66179589172461506</v>
      </c>
      <c r="E13" s="52">
        <v>3190981</v>
      </c>
      <c r="F13" s="53">
        <f>E13/E12</f>
        <v>0.66823972337098059</v>
      </c>
      <c r="G13" s="54">
        <f>(E13-C13)/C13</f>
        <v>-4.741234036747833E-2</v>
      </c>
    </row>
    <row r="14" spans="2:7" ht="15" customHeight="1" x14ac:dyDescent="0.25">
      <c r="B14" s="51" t="s">
        <v>85</v>
      </c>
      <c r="C14" s="52">
        <v>1711883</v>
      </c>
      <c r="D14" s="53">
        <f>C14/C12</f>
        <v>0.33820410827538494</v>
      </c>
      <c r="E14" s="52">
        <v>1584223</v>
      </c>
      <c r="F14" s="53">
        <f>E14/E13</f>
        <v>0.49646895421815423</v>
      </c>
      <c r="G14" s="54">
        <f>(E14-C14)/C14</f>
        <v>-7.4572853401780381E-2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4101659</v>
      </c>
      <c r="D16" s="53">
        <f>C16/C16</f>
        <v>1</v>
      </c>
      <c r="E16" s="52">
        <v>3942359</v>
      </c>
      <c r="F16" s="53">
        <f>E16/E16</f>
        <v>1</v>
      </c>
      <c r="G16" s="54">
        <f>(E16-C16)/C16</f>
        <v>-3.8837943378520742E-2</v>
      </c>
    </row>
    <row r="17" spans="2:12" ht="15" customHeight="1" x14ac:dyDescent="0.25">
      <c r="B17" s="51" t="s">
        <v>84</v>
      </c>
      <c r="C17" s="52">
        <v>1913123</v>
      </c>
      <c r="D17" s="53">
        <f>C17/C16</f>
        <v>0.46642663371089599</v>
      </c>
      <c r="E17" s="52">
        <v>1897774</v>
      </c>
      <c r="F17" s="53">
        <f>E17/E16</f>
        <v>0.48138031062112813</v>
      </c>
      <c r="G17" s="54">
        <f>(E17-C17)/C17</f>
        <v>-8.0230074072602763E-3</v>
      </c>
    </row>
    <row r="18" spans="2:12" ht="15" customHeight="1" x14ac:dyDescent="0.25">
      <c r="B18" s="51" t="s">
        <v>85</v>
      </c>
      <c r="C18" s="52">
        <v>2188536</v>
      </c>
      <c r="D18" s="53">
        <f>C18/C16</f>
        <v>0.53357336628910401</v>
      </c>
      <c r="E18" s="52">
        <v>2044585</v>
      </c>
      <c r="F18" s="53">
        <f>E18/E16</f>
        <v>0.51861968937887193</v>
      </c>
      <c r="G18" s="54">
        <f>(E18-C18)/C18</f>
        <v>-6.5775020378919968E-2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2024753</v>
      </c>
      <c r="D20" s="53">
        <f>C20/C20</f>
        <v>1</v>
      </c>
      <c r="E20" s="52">
        <v>1957698</v>
      </c>
      <c r="F20" s="53">
        <f>E20/E20</f>
        <v>1</v>
      </c>
      <c r="G20" s="54">
        <f>(E20-C20)/C20</f>
        <v>-3.3117619778807589E-2</v>
      </c>
    </row>
    <row r="21" spans="2:12" ht="15" customHeight="1" x14ac:dyDescent="0.25">
      <c r="B21" s="51" t="s">
        <v>84</v>
      </c>
      <c r="C21" s="52">
        <v>1472018</v>
      </c>
      <c r="D21" s="53">
        <f>C21/C20</f>
        <v>0.72701114654478838</v>
      </c>
      <c r="E21" s="52">
        <v>1414744</v>
      </c>
      <c r="F21" s="53">
        <f>E21/E20</f>
        <v>0.72265691643961427</v>
      </c>
      <c r="G21" s="54">
        <f>(E21-C21)/C21</f>
        <v>-3.890849160811892E-2</v>
      </c>
    </row>
    <row r="22" spans="2:12" ht="15" customHeight="1" x14ac:dyDescent="0.2">
      <c r="B22" s="55" t="s">
        <v>85</v>
      </c>
      <c r="C22" s="52">
        <v>552735</v>
      </c>
      <c r="D22" s="53">
        <f>C22/C20</f>
        <v>0.27298885345521157</v>
      </c>
      <c r="E22" s="52">
        <v>542954</v>
      </c>
      <c r="F22" s="53">
        <f>E22/E20</f>
        <v>0.27734308356038573</v>
      </c>
      <c r="G22" s="54">
        <f>(E22-C22)/C22</f>
        <v>-1.7695640768180049E-2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133771</v>
      </c>
      <c r="D24" s="53">
        <f>C24/C24</f>
        <v>1</v>
      </c>
      <c r="E24" s="52">
        <v>138120</v>
      </c>
      <c r="F24" s="53">
        <f>E24/E24</f>
        <v>1</v>
      </c>
      <c r="G24" s="54">
        <f>(E24-C24)/C24</f>
        <v>3.2510783353641673E-2</v>
      </c>
    </row>
    <row r="25" spans="2:12" ht="15" customHeight="1" x14ac:dyDescent="0.25">
      <c r="B25" s="51" t="s">
        <v>84</v>
      </c>
      <c r="C25" s="52">
        <v>133771</v>
      </c>
      <c r="D25" s="53">
        <f>C25/C24</f>
        <v>1</v>
      </c>
      <c r="E25" s="52">
        <v>138120</v>
      </c>
      <c r="F25" s="53">
        <f>E25/E24</f>
        <v>1</v>
      </c>
      <c r="G25" s="54">
        <f>(E25-C25)/C25</f>
        <v>3.2510783353641673E-2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abril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2013-05-14T23:00:00+00:00</PublishingStartDate>
    <_dlc_DocId xmlns="8b099203-c902-4a5b-992f-1f849b15ff82">Q5F7QW3RQ55V-2054-392</_dlc_DocId>
    <_dlc_DocIdUrl xmlns="8b099203-c902-4a5b-992f-1f849b15ff82">
      <Url>http://cd102671/es/investigacion/Situacion-turistica/zonas-turisticas-tenerife/_layouts/DocIdRedir.aspx?ID=Q5F7QW3RQ55V-2054-392</Url>
      <Description>Q5F7QW3RQ55V-2054-392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B1E8AA-B70B-445D-9F1F-452B1B16A371}"/>
</file>

<file path=customXml/itemProps2.xml><?xml version="1.0" encoding="utf-8"?>
<ds:datastoreItem xmlns:ds="http://schemas.openxmlformats.org/officeDocument/2006/customXml" ds:itemID="{6F27B877-49BC-40F9-81B3-128AB12A0A11}"/>
</file>

<file path=customXml/itemProps3.xml><?xml version="1.0" encoding="utf-8"?>
<ds:datastoreItem xmlns:ds="http://schemas.openxmlformats.org/officeDocument/2006/customXml" ds:itemID="{704630BE-D900-4429-8B4D-AE14934CC3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abril 2013)</dc:title>
  <dc:creator>Marjorie Perez Garcia</dc:creator>
  <cp:lastModifiedBy>Marjorie Perez Garcia</cp:lastModifiedBy>
  <dcterms:created xsi:type="dcterms:W3CDTF">2013-06-07T13:08:03Z</dcterms:created>
  <dcterms:modified xsi:type="dcterms:W3CDTF">2013-11-22T14:19:13Z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f9e4bf0b-ebe7-48d5-80b1-13459e699a90</vt:lpwstr>
  </property>
</Properties>
</file>